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CEMTEC\3 _ CEMTEC _ BOLETIM GERAL _INMET - SEMAGRO\2024\"/>
    </mc:Choice>
  </mc:AlternateContent>
  <bookViews>
    <workbookView xWindow="0" yWindow="0" windowWidth="10890" windowHeight="7290" tabRatio="874" activeTab="8"/>
  </bookViews>
  <sheets>
    <sheet name="TempInst" sheetId="4" r:id="rId1"/>
    <sheet name="TempMax" sheetId="5" r:id="rId2"/>
    <sheet name="TempMin" sheetId="6" r:id="rId3"/>
    <sheet name="UmidInst" sheetId="7" r:id="rId4"/>
    <sheet name="UmidMax" sheetId="8" r:id="rId5"/>
    <sheet name="UmidMin" sheetId="9" r:id="rId6"/>
    <sheet name="VelVentoMax" sheetId="12" r:id="rId7"/>
    <sheet name="DirVento" sheetId="13" state="hidden" r:id="rId8"/>
    <sheet name="RajadaVento" sheetId="15" r:id="rId9"/>
    <sheet name="Chuva" sheetId="14" r:id="rId10"/>
    <sheet name="ESTAÇÃO METEOROLÓGICA" sheetId="16" r:id="rId11"/>
  </sheets>
  <externalReferences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</externalReferences>
  <definedNames>
    <definedName name="_xlnm.Print_Area" localSheetId="9">Chuva!$A$1:$AI$30</definedName>
    <definedName name="_xlnm.Print_Area" localSheetId="7">DirVento!$A$1:$AG$4</definedName>
    <definedName name="_xlnm.Print_Area" localSheetId="8">RajadaVento!$A$1:$AG$4</definedName>
    <definedName name="_xlnm.Print_Area" localSheetId="0">TempInst!$A$1:$AG$4</definedName>
    <definedName name="_xlnm.Print_Area" localSheetId="1">TempMax!$A$1:$AH$4</definedName>
    <definedName name="_xlnm.Print_Area" localSheetId="2">TempMin!$A$1:$AH$4</definedName>
    <definedName name="_xlnm.Print_Area" localSheetId="3">UmidInst!$A$1:$AG$4</definedName>
    <definedName name="_xlnm.Print_Area" localSheetId="4">UmidMax!$A$1:$AH$4</definedName>
    <definedName name="_xlnm.Print_Area" localSheetId="5">UmidMin!$A$1:$AH$4</definedName>
    <definedName name="_xlnm.Print_Area" localSheetId="6">VelVentoMax!$A$1:$AG$4</definedName>
  </definedNames>
  <calcPr calcId="162913"/>
</workbook>
</file>

<file path=xl/calcChain.xml><?xml version="1.0" encoding="utf-8"?>
<calcChain xmlns="http://schemas.openxmlformats.org/spreadsheetml/2006/main">
  <c r="AF9" i="14" l="1"/>
  <c r="AE9" i="14"/>
  <c r="AD9" i="14"/>
  <c r="AC9" i="14"/>
  <c r="AB9" i="14"/>
  <c r="AA9" i="14"/>
  <c r="Z9" i="14"/>
  <c r="Y9" i="14"/>
  <c r="X9" i="14"/>
  <c r="W9" i="14"/>
  <c r="V9" i="14"/>
  <c r="U9" i="14"/>
  <c r="T9" i="14"/>
  <c r="S9" i="14"/>
  <c r="R9" i="14"/>
  <c r="Q9" i="14"/>
  <c r="P9" i="14"/>
  <c r="O9" i="14"/>
  <c r="N9" i="14"/>
  <c r="M9" i="14"/>
  <c r="L9" i="14"/>
  <c r="K9" i="14"/>
  <c r="J9" i="14"/>
  <c r="I9" i="14"/>
  <c r="H9" i="14"/>
  <c r="G9" i="14"/>
  <c r="F9" i="14"/>
  <c r="E9" i="14"/>
  <c r="D9" i="14"/>
  <c r="C9" i="14"/>
  <c r="B9" i="14"/>
  <c r="AG9" i="14" l="1"/>
  <c r="Y16" i="5"/>
  <c r="AF47" i="4" l="1"/>
  <c r="AE47" i="4"/>
  <c r="AD47" i="4"/>
  <c r="AC47" i="4"/>
  <c r="AB47" i="4"/>
  <c r="AA47" i="4"/>
  <c r="Z47" i="4"/>
  <c r="Y47" i="4"/>
  <c r="X47" i="4"/>
  <c r="AF46" i="4"/>
  <c r="AE46" i="4"/>
  <c r="AD46" i="4"/>
  <c r="AC46" i="4"/>
  <c r="AB46" i="4"/>
  <c r="AA46" i="4"/>
  <c r="Z46" i="4"/>
  <c r="Y46" i="4"/>
  <c r="X46" i="4"/>
  <c r="AF45" i="4"/>
  <c r="AE45" i="4"/>
  <c r="AD45" i="4"/>
  <c r="AC45" i="4"/>
  <c r="AB45" i="4"/>
  <c r="AA45" i="4"/>
  <c r="Z45" i="4"/>
  <c r="Y45" i="4"/>
  <c r="X45" i="4"/>
  <c r="AF44" i="4"/>
  <c r="AE44" i="4"/>
  <c r="AD44" i="4"/>
  <c r="AC44" i="4"/>
  <c r="AB44" i="4"/>
  <c r="AA44" i="4"/>
  <c r="Z44" i="4"/>
  <c r="Y44" i="4"/>
  <c r="X44" i="4"/>
  <c r="AF42" i="4"/>
  <c r="AE42" i="4"/>
  <c r="AD42" i="4"/>
  <c r="AC42" i="4"/>
  <c r="AB42" i="4"/>
  <c r="AA42" i="4"/>
  <c r="Z42" i="4"/>
  <c r="Y42" i="4"/>
  <c r="X42" i="4"/>
  <c r="AF41" i="4"/>
  <c r="AE41" i="4"/>
  <c r="AD41" i="4"/>
  <c r="AC41" i="4"/>
  <c r="AB41" i="4"/>
  <c r="AA41" i="4"/>
  <c r="Z41" i="4"/>
  <c r="Y41" i="4"/>
  <c r="X41" i="4"/>
  <c r="AF40" i="4"/>
  <c r="AE40" i="4"/>
  <c r="AD40" i="4"/>
  <c r="AC40" i="4"/>
  <c r="AB40" i="4"/>
  <c r="AA40" i="4"/>
  <c r="Z40" i="4"/>
  <c r="Y40" i="4"/>
  <c r="X40" i="4"/>
  <c r="AF39" i="4"/>
  <c r="AE39" i="4"/>
  <c r="AD39" i="4"/>
  <c r="AC39" i="4"/>
  <c r="AB39" i="4"/>
  <c r="AA39" i="4"/>
  <c r="Z39" i="4"/>
  <c r="Y39" i="4"/>
  <c r="X39" i="4"/>
  <c r="AF38" i="4"/>
  <c r="AE38" i="4"/>
  <c r="AD38" i="4"/>
  <c r="AC38" i="4"/>
  <c r="AB38" i="4"/>
  <c r="AA38" i="4"/>
  <c r="Z38" i="4"/>
  <c r="Y38" i="4"/>
  <c r="X38" i="4"/>
  <c r="AF37" i="4"/>
  <c r="AE37" i="4"/>
  <c r="AD37" i="4"/>
  <c r="AC37" i="4"/>
  <c r="AB37" i="4"/>
  <c r="AA37" i="4"/>
  <c r="Z37" i="4"/>
  <c r="Y37" i="4"/>
  <c r="X37" i="4"/>
  <c r="AF36" i="4"/>
  <c r="AE36" i="4"/>
  <c r="AD36" i="4"/>
  <c r="AC36" i="4"/>
  <c r="AB36" i="4"/>
  <c r="AA36" i="4"/>
  <c r="Z36" i="4"/>
  <c r="Y36" i="4"/>
  <c r="X36" i="4"/>
  <c r="AF35" i="4"/>
  <c r="AE35" i="4"/>
  <c r="AD35" i="4"/>
  <c r="AC35" i="4"/>
  <c r="AB35" i="4"/>
  <c r="AA35" i="4"/>
  <c r="Z35" i="4"/>
  <c r="Y35" i="4"/>
  <c r="X35" i="4"/>
  <c r="AF34" i="4"/>
  <c r="AE34" i="4"/>
  <c r="AD34" i="4"/>
  <c r="AC34" i="4"/>
  <c r="AB34" i="4"/>
  <c r="AA34" i="4"/>
  <c r="Z34" i="4"/>
  <c r="Y34" i="4"/>
  <c r="X34" i="4"/>
  <c r="AF33" i="4"/>
  <c r="AE33" i="4"/>
  <c r="AD33" i="4"/>
  <c r="AC33" i="4"/>
  <c r="AB33" i="4"/>
  <c r="AA33" i="4"/>
  <c r="Z33" i="4"/>
  <c r="Y33" i="4"/>
  <c r="X33" i="4"/>
  <c r="AF32" i="4"/>
  <c r="AE32" i="4"/>
  <c r="AD32" i="4"/>
  <c r="AC32" i="4"/>
  <c r="AB32" i="4"/>
  <c r="AA32" i="4"/>
  <c r="Z32" i="4"/>
  <c r="Y32" i="4"/>
  <c r="X32" i="4"/>
  <c r="AF31" i="4"/>
  <c r="AE31" i="4"/>
  <c r="AD31" i="4"/>
  <c r="AC31" i="4"/>
  <c r="AB31" i="4"/>
  <c r="AA31" i="4"/>
  <c r="Z31" i="4"/>
  <c r="Y31" i="4"/>
  <c r="X31" i="4"/>
  <c r="AF30" i="4"/>
  <c r="AE30" i="4"/>
  <c r="AD30" i="4"/>
  <c r="AC30" i="4"/>
  <c r="AB30" i="4"/>
  <c r="AA30" i="4"/>
  <c r="Z30" i="4"/>
  <c r="Y30" i="4"/>
  <c r="X30" i="4"/>
  <c r="AF29" i="4"/>
  <c r="AE29" i="4"/>
  <c r="AD29" i="4"/>
  <c r="AC29" i="4"/>
  <c r="AB29" i="4"/>
  <c r="AA29" i="4"/>
  <c r="Z29" i="4"/>
  <c r="Y29" i="4"/>
  <c r="X29" i="4"/>
  <c r="AF28" i="4"/>
  <c r="AE28" i="4"/>
  <c r="AD28" i="4"/>
  <c r="AC28" i="4"/>
  <c r="AB28" i="4"/>
  <c r="AA28" i="4"/>
  <c r="Z28" i="4"/>
  <c r="Y28" i="4"/>
  <c r="X28" i="4"/>
  <c r="AF27" i="4"/>
  <c r="AE27" i="4"/>
  <c r="AD27" i="4"/>
  <c r="AC27" i="4"/>
  <c r="AB27" i="4"/>
  <c r="AA27" i="4"/>
  <c r="Z27" i="4"/>
  <c r="Y27" i="4"/>
  <c r="X27" i="4"/>
  <c r="AF26" i="4"/>
  <c r="AE26" i="4"/>
  <c r="AD26" i="4"/>
  <c r="AC26" i="4"/>
  <c r="AB26" i="4"/>
  <c r="AA26" i="4"/>
  <c r="Z26" i="4"/>
  <c r="Y26" i="4"/>
  <c r="X26" i="4"/>
  <c r="AF25" i="4"/>
  <c r="AE25" i="4"/>
  <c r="AD25" i="4"/>
  <c r="AC25" i="4"/>
  <c r="AB25" i="4"/>
  <c r="AA25" i="4"/>
  <c r="Z25" i="4"/>
  <c r="Y25" i="4"/>
  <c r="X25" i="4"/>
  <c r="AF24" i="4"/>
  <c r="AE24" i="4"/>
  <c r="AD24" i="4"/>
  <c r="AC24" i="4"/>
  <c r="AB24" i="4"/>
  <c r="AA24" i="4"/>
  <c r="Z24" i="4"/>
  <c r="Y24" i="4"/>
  <c r="X24" i="4"/>
  <c r="AF23" i="4"/>
  <c r="AE23" i="4"/>
  <c r="AD23" i="4"/>
  <c r="AC23" i="4"/>
  <c r="AB23" i="4"/>
  <c r="AA23" i="4"/>
  <c r="Z23" i="4"/>
  <c r="Y23" i="4"/>
  <c r="X23" i="4"/>
  <c r="AF22" i="4"/>
  <c r="AE22" i="4"/>
  <c r="AD22" i="4"/>
  <c r="AC22" i="4"/>
  <c r="AB22" i="4"/>
  <c r="AA22" i="4"/>
  <c r="Z22" i="4"/>
  <c r="Y22" i="4"/>
  <c r="X22" i="4"/>
  <c r="AF21" i="4"/>
  <c r="AE21" i="4"/>
  <c r="AD21" i="4"/>
  <c r="AC21" i="4"/>
  <c r="AB21" i="4"/>
  <c r="AA21" i="4"/>
  <c r="Z21" i="4"/>
  <c r="Y21" i="4"/>
  <c r="X21" i="4"/>
  <c r="AF20" i="4" l="1"/>
  <c r="AE20" i="4"/>
  <c r="AD20" i="4"/>
  <c r="AC20" i="4"/>
  <c r="AB20" i="4"/>
  <c r="AA20" i="4"/>
  <c r="Z20" i="4"/>
  <c r="Y20" i="4"/>
  <c r="X20" i="4"/>
  <c r="AF19" i="4"/>
  <c r="AE19" i="4"/>
  <c r="AD19" i="4"/>
  <c r="AC19" i="4"/>
  <c r="AB19" i="4"/>
  <c r="AA19" i="4"/>
  <c r="Z19" i="4"/>
  <c r="Y19" i="4"/>
  <c r="X19" i="4"/>
  <c r="AF18" i="4"/>
  <c r="AE18" i="4"/>
  <c r="AD18" i="4"/>
  <c r="AC18" i="4"/>
  <c r="AB18" i="4"/>
  <c r="AA18" i="4"/>
  <c r="Z18" i="4"/>
  <c r="Y18" i="4"/>
  <c r="X18" i="4"/>
  <c r="AF17" i="4"/>
  <c r="AE17" i="4"/>
  <c r="AD17" i="4"/>
  <c r="AC17" i="4"/>
  <c r="AB17" i="4"/>
  <c r="AA17" i="4"/>
  <c r="Z17" i="4"/>
  <c r="Y17" i="4"/>
  <c r="X17" i="4"/>
  <c r="AF16" i="4"/>
  <c r="AE16" i="4"/>
  <c r="AD16" i="4"/>
  <c r="AC16" i="4"/>
  <c r="AB16" i="4"/>
  <c r="AA16" i="4"/>
  <c r="Z16" i="4"/>
  <c r="Y16" i="4"/>
  <c r="X16" i="4"/>
  <c r="AF15" i="4"/>
  <c r="AE15" i="4"/>
  <c r="AD15" i="4"/>
  <c r="AC15" i="4"/>
  <c r="AB15" i="4"/>
  <c r="AA15" i="4"/>
  <c r="Z15" i="4"/>
  <c r="Y15" i="4"/>
  <c r="X15" i="4"/>
  <c r="AF13" i="4"/>
  <c r="AE13" i="4"/>
  <c r="AD13" i="4"/>
  <c r="AC13" i="4"/>
  <c r="AB13" i="4"/>
  <c r="AA13" i="4"/>
  <c r="Z13" i="4"/>
  <c r="Y13" i="4"/>
  <c r="X13" i="4"/>
  <c r="AF12" i="4"/>
  <c r="AE12" i="4"/>
  <c r="AD12" i="4"/>
  <c r="AC12" i="4"/>
  <c r="AB12" i="4"/>
  <c r="AA12" i="4"/>
  <c r="Z12" i="4"/>
  <c r="Y12" i="4"/>
  <c r="X12" i="4"/>
  <c r="AF11" i="4"/>
  <c r="AE11" i="4"/>
  <c r="AD11" i="4"/>
  <c r="AC11" i="4"/>
  <c r="AB11" i="4"/>
  <c r="AA11" i="4"/>
  <c r="Z11" i="4"/>
  <c r="Y11" i="4"/>
  <c r="X11" i="4"/>
  <c r="AF10" i="4"/>
  <c r="AE10" i="4"/>
  <c r="AD10" i="4"/>
  <c r="AC10" i="4"/>
  <c r="AB10" i="4"/>
  <c r="AA10" i="4"/>
  <c r="Z10" i="4"/>
  <c r="Y10" i="4"/>
  <c r="X10" i="4"/>
  <c r="AF9" i="4"/>
  <c r="AE9" i="4"/>
  <c r="AD9" i="4"/>
  <c r="AC9" i="4"/>
  <c r="AB9" i="4"/>
  <c r="AA9" i="4"/>
  <c r="Z9" i="4"/>
  <c r="Y9" i="4"/>
  <c r="X9" i="4"/>
  <c r="AF8" i="4"/>
  <c r="AE8" i="4"/>
  <c r="AD8" i="4"/>
  <c r="AC8" i="4"/>
  <c r="AB8" i="4"/>
  <c r="AA8" i="4"/>
  <c r="Z8" i="4"/>
  <c r="Y8" i="4"/>
  <c r="X8" i="4"/>
  <c r="AF7" i="4"/>
  <c r="AE7" i="4"/>
  <c r="AD7" i="4"/>
  <c r="AC7" i="4"/>
  <c r="AB7" i="4"/>
  <c r="AA7" i="4"/>
  <c r="Z7" i="4"/>
  <c r="Y7" i="4"/>
  <c r="X7" i="4"/>
  <c r="AF6" i="4"/>
  <c r="AE6" i="4"/>
  <c r="AD6" i="4"/>
  <c r="AC6" i="4"/>
  <c r="AB6" i="4"/>
  <c r="AA6" i="4"/>
  <c r="Z6" i="4"/>
  <c r="Y6" i="4"/>
  <c r="X6" i="4"/>
  <c r="AF47" i="6" l="1"/>
  <c r="AE47" i="6"/>
  <c r="AD47" i="6"/>
  <c r="AC47" i="6"/>
  <c r="AB47" i="6"/>
  <c r="AA47" i="6"/>
  <c r="Z47" i="6"/>
  <c r="Y47" i="6"/>
  <c r="X47" i="6"/>
  <c r="AF46" i="6"/>
  <c r="AE46" i="6"/>
  <c r="AD46" i="6"/>
  <c r="AC46" i="6"/>
  <c r="AB46" i="6"/>
  <c r="AA46" i="6"/>
  <c r="Z46" i="6"/>
  <c r="Y46" i="6"/>
  <c r="X46" i="6"/>
  <c r="AF45" i="6"/>
  <c r="AE45" i="6"/>
  <c r="AD45" i="6"/>
  <c r="AC45" i="6"/>
  <c r="AB45" i="6"/>
  <c r="AA45" i="6"/>
  <c r="Z45" i="6"/>
  <c r="Y45" i="6"/>
  <c r="X45" i="6"/>
  <c r="AF44" i="6"/>
  <c r="AE44" i="6"/>
  <c r="AD44" i="6"/>
  <c r="AC44" i="6"/>
  <c r="AB44" i="6"/>
  <c r="AA44" i="6"/>
  <c r="Z44" i="6"/>
  <c r="Y44" i="6"/>
  <c r="X44" i="6"/>
  <c r="AF42" i="6"/>
  <c r="AE42" i="6"/>
  <c r="AD42" i="6"/>
  <c r="AC42" i="6"/>
  <c r="AB42" i="6"/>
  <c r="AA42" i="6"/>
  <c r="Z42" i="6"/>
  <c r="Y42" i="6"/>
  <c r="X42" i="6"/>
  <c r="AF41" i="6"/>
  <c r="AE41" i="6"/>
  <c r="AD41" i="6"/>
  <c r="AC41" i="6"/>
  <c r="AB41" i="6"/>
  <c r="AA41" i="6"/>
  <c r="Z41" i="6"/>
  <c r="Y41" i="6"/>
  <c r="X41" i="6"/>
  <c r="AF40" i="6"/>
  <c r="AE40" i="6"/>
  <c r="AD40" i="6"/>
  <c r="AC40" i="6"/>
  <c r="AB40" i="6"/>
  <c r="Y40" i="6"/>
  <c r="AA40" i="6"/>
  <c r="Z40" i="6"/>
  <c r="X40" i="6"/>
  <c r="AF39" i="6"/>
  <c r="AE39" i="6"/>
  <c r="AD39" i="6"/>
  <c r="AC39" i="6"/>
  <c r="AB39" i="6"/>
  <c r="AA39" i="6"/>
  <c r="Z39" i="6"/>
  <c r="Y39" i="6"/>
  <c r="X39" i="6"/>
  <c r="AF37" i="6"/>
  <c r="AE37" i="6"/>
  <c r="AD37" i="6"/>
  <c r="AC37" i="6"/>
  <c r="AB37" i="6"/>
  <c r="AA37" i="6"/>
  <c r="Z37" i="6"/>
  <c r="Y37" i="6"/>
  <c r="X37" i="6"/>
  <c r="AF36" i="6"/>
  <c r="AE36" i="6"/>
  <c r="AD36" i="6"/>
  <c r="AC36" i="6"/>
  <c r="AB36" i="6"/>
  <c r="AA36" i="6"/>
  <c r="Z36" i="6"/>
  <c r="Y36" i="6"/>
  <c r="X36" i="6"/>
  <c r="AF35" i="6"/>
  <c r="AE35" i="6"/>
  <c r="AD35" i="6"/>
  <c r="AC35" i="6"/>
  <c r="AB35" i="6"/>
  <c r="AA35" i="6"/>
  <c r="Z35" i="6"/>
  <c r="Y35" i="6"/>
  <c r="X35" i="6"/>
  <c r="AF34" i="6"/>
  <c r="AE34" i="6"/>
  <c r="AD34" i="6"/>
  <c r="AC34" i="6"/>
  <c r="AB34" i="6"/>
  <c r="AA34" i="6"/>
  <c r="Z34" i="6"/>
  <c r="Y34" i="6"/>
  <c r="X34" i="6"/>
  <c r="AF33" i="6"/>
  <c r="AE33" i="6"/>
  <c r="AD33" i="6"/>
  <c r="AC33" i="6"/>
  <c r="AB33" i="6"/>
  <c r="AA33" i="6"/>
  <c r="Z33" i="6"/>
  <c r="Y33" i="6"/>
  <c r="X33" i="6"/>
  <c r="AF32" i="6"/>
  <c r="AE32" i="6"/>
  <c r="AD32" i="6"/>
  <c r="AC32" i="6"/>
  <c r="AB32" i="6"/>
  <c r="AA32" i="6"/>
  <c r="Z32" i="6"/>
  <c r="Y32" i="6"/>
  <c r="X32" i="6"/>
  <c r="AF31" i="6"/>
  <c r="AE31" i="6"/>
  <c r="AD31" i="6"/>
  <c r="AC31" i="6"/>
  <c r="AB31" i="6"/>
  <c r="AA31" i="6"/>
  <c r="Z31" i="6"/>
  <c r="Y31" i="6"/>
  <c r="X31" i="6"/>
  <c r="AF30" i="6"/>
  <c r="AE30" i="6"/>
  <c r="AD30" i="6"/>
  <c r="AC30" i="6"/>
  <c r="AB30" i="6"/>
  <c r="AA30" i="6"/>
  <c r="Z30" i="6"/>
  <c r="Y30" i="6"/>
  <c r="X30" i="6"/>
  <c r="AF29" i="6"/>
  <c r="AE29" i="6"/>
  <c r="AD29" i="6"/>
  <c r="AC29" i="6"/>
  <c r="AB29" i="6"/>
  <c r="AA29" i="6"/>
  <c r="Z29" i="6"/>
  <c r="Y29" i="6"/>
  <c r="X29" i="6"/>
  <c r="AF28" i="6"/>
  <c r="AE28" i="6"/>
  <c r="AD28" i="6"/>
  <c r="AC28" i="6"/>
  <c r="AB28" i="6"/>
  <c r="AA28" i="6"/>
  <c r="Z28" i="6"/>
  <c r="Y28" i="6"/>
  <c r="X28" i="6"/>
  <c r="AF27" i="6"/>
  <c r="AE27" i="6"/>
  <c r="AD27" i="6"/>
  <c r="AC27" i="6"/>
  <c r="AB27" i="6"/>
  <c r="AA27" i="6"/>
  <c r="Z27" i="6"/>
  <c r="Y27" i="6"/>
  <c r="X27" i="6"/>
  <c r="AF26" i="6"/>
  <c r="AE26" i="6"/>
  <c r="AD26" i="6"/>
  <c r="AC26" i="6"/>
  <c r="AB26" i="6"/>
  <c r="AA26" i="6"/>
  <c r="Z26" i="6"/>
  <c r="Y26" i="6"/>
  <c r="X26" i="6"/>
  <c r="AF25" i="6"/>
  <c r="AE25" i="6"/>
  <c r="AD25" i="6"/>
  <c r="AC25" i="6"/>
  <c r="AB25" i="6"/>
  <c r="AA25" i="6"/>
  <c r="Z25" i="6"/>
  <c r="Y25" i="6"/>
  <c r="X25" i="6"/>
  <c r="AF24" i="6"/>
  <c r="AE24" i="6"/>
  <c r="AD24" i="6"/>
  <c r="AC24" i="6"/>
  <c r="AB24" i="6"/>
  <c r="AA24" i="6"/>
  <c r="Z24" i="6"/>
  <c r="Y24" i="6"/>
  <c r="X24" i="6"/>
  <c r="AF23" i="6"/>
  <c r="AE23" i="6"/>
  <c r="AD23" i="6"/>
  <c r="AC23" i="6"/>
  <c r="AB23" i="6"/>
  <c r="AA23" i="6"/>
  <c r="Z23" i="6"/>
  <c r="Y23" i="6"/>
  <c r="X23" i="6"/>
  <c r="AF22" i="6"/>
  <c r="AE22" i="6"/>
  <c r="AD22" i="6"/>
  <c r="AC22" i="6"/>
  <c r="AB22" i="6"/>
  <c r="AA22" i="6"/>
  <c r="Z22" i="6"/>
  <c r="Y22" i="6"/>
  <c r="X22" i="6"/>
  <c r="AF21" i="6"/>
  <c r="AE21" i="6"/>
  <c r="AD21" i="6"/>
  <c r="AC21" i="6"/>
  <c r="AB21" i="6"/>
  <c r="AA21" i="6"/>
  <c r="Z21" i="6"/>
  <c r="Y21" i="6"/>
  <c r="X21" i="6"/>
  <c r="AF20" i="6"/>
  <c r="AE20" i="6"/>
  <c r="AD20" i="6"/>
  <c r="AC20" i="6"/>
  <c r="AB20" i="6"/>
  <c r="AA20" i="6"/>
  <c r="Z20" i="6"/>
  <c r="Y20" i="6"/>
  <c r="X20" i="6"/>
  <c r="AF19" i="6"/>
  <c r="AE19" i="6"/>
  <c r="AD19" i="6"/>
  <c r="AC19" i="6"/>
  <c r="AB19" i="6"/>
  <c r="AA19" i="6"/>
  <c r="Z19" i="6"/>
  <c r="Y19" i="6"/>
  <c r="X19" i="6"/>
  <c r="AF18" i="6"/>
  <c r="AE18" i="6"/>
  <c r="AD18" i="6"/>
  <c r="AC18" i="6"/>
  <c r="AB18" i="6"/>
  <c r="AA18" i="6"/>
  <c r="Z18" i="6"/>
  <c r="Y18" i="6"/>
  <c r="X18" i="6"/>
  <c r="AF17" i="6"/>
  <c r="AE17" i="6"/>
  <c r="AD17" i="6"/>
  <c r="AC17" i="6"/>
  <c r="AB17" i="6"/>
  <c r="AA17" i="6"/>
  <c r="Z17" i="6"/>
  <c r="Y17" i="6"/>
  <c r="X17" i="6"/>
  <c r="AF16" i="6"/>
  <c r="AE16" i="6"/>
  <c r="AD16" i="6"/>
  <c r="AC16" i="6"/>
  <c r="AB16" i="6"/>
  <c r="AA16" i="6"/>
  <c r="Z16" i="6"/>
  <c r="Y16" i="6"/>
  <c r="X16" i="6"/>
  <c r="AF15" i="6"/>
  <c r="AE15" i="6"/>
  <c r="AD15" i="6"/>
  <c r="AC15" i="6"/>
  <c r="AB15" i="6"/>
  <c r="AA15" i="6"/>
  <c r="Z15" i="6"/>
  <c r="Y15" i="6"/>
  <c r="X15" i="6"/>
  <c r="AA14" i="6"/>
  <c r="Z14" i="6"/>
  <c r="Y14" i="6"/>
  <c r="X14" i="6"/>
  <c r="AF13" i="6"/>
  <c r="AE13" i="6"/>
  <c r="AD13" i="6"/>
  <c r="AC13" i="6"/>
  <c r="AB13" i="6"/>
  <c r="AA13" i="6"/>
  <c r="Z13" i="6"/>
  <c r="Y13" i="6"/>
  <c r="X13" i="6"/>
  <c r="AF12" i="6"/>
  <c r="AE12" i="6"/>
  <c r="AD12" i="6"/>
  <c r="AC12" i="6"/>
  <c r="AB12" i="6"/>
  <c r="AA12" i="6"/>
  <c r="Z12" i="6"/>
  <c r="Y12" i="6"/>
  <c r="X12" i="6"/>
  <c r="AF11" i="6"/>
  <c r="AE11" i="6"/>
  <c r="AD11" i="6"/>
  <c r="AC11" i="6"/>
  <c r="AB11" i="6"/>
  <c r="AA11" i="6"/>
  <c r="Z11" i="6"/>
  <c r="Y11" i="6"/>
  <c r="X11" i="6"/>
  <c r="AF10" i="6"/>
  <c r="AE10" i="6"/>
  <c r="AD10" i="6"/>
  <c r="AC10" i="6"/>
  <c r="AB10" i="6"/>
  <c r="AA10" i="6"/>
  <c r="Z10" i="6"/>
  <c r="Y10" i="6"/>
  <c r="X10" i="6"/>
  <c r="AF9" i="6"/>
  <c r="AE9" i="6"/>
  <c r="AD9" i="6"/>
  <c r="AC9" i="6"/>
  <c r="AB9" i="6"/>
  <c r="AA9" i="6"/>
  <c r="Z9" i="6"/>
  <c r="Y9" i="6"/>
  <c r="X9" i="6"/>
  <c r="AF8" i="6"/>
  <c r="AE8" i="6"/>
  <c r="AD8" i="6"/>
  <c r="AC8" i="6"/>
  <c r="AB8" i="6"/>
  <c r="AA8" i="6"/>
  <c r="Z8" i="6"/>
  <c r="Y8" i="6"/>
  <c r="X8" i="6"/>
  <c r="AF7" i="6"/>
  <c r="AE7" i="6"/>
  <c r="AD7" i="6"/>
  <c r="AC7" i="6"/>
  <c r="AB7" i="6"/>
  <c r="AA7" i="6"/>
  <c r="Z7" i="6"/>
  <c r="Y7" i="6"/>
  <c r="X7" i="6"/>
  <c r="AF6" i="6"/>
  <c r="AE6" i="6"/>
  <c r="AD6" i="6"/>
  <c r="AC6" i="6"/>
  <c r="AB6" i="6"/>
  <c r="AA6" i="6"/>
  <c r="Z6" i="6"/>
  <c r="Y6" i="6"/>
  <c r="X6" i="6"/>
  <c r="W6" i="6"/>
  <c r="AE47" i="9"/>
  <c r="AD47" i="9"/>
  <c r="AC47" i="9"/>
  <c r="AB47" i="9"/>
  <c r="AA47" i="9"/>
  <c r="Z47" i="9"/>
  <c r="Y47" i="9"/>
  <c r="X47" i="9"/>
  <c r="AF46" i="9"/>
  <c r="AE46" i="9"/>
  <c r="AD46" i="9"/>
  <c r="AC46" i="9"/>
  <c r="AB46" i="9"/>
  <c r="AA46" i="9"/>
  <c r="Z46" i="9"/>
  <c r="Y46" i="9"/>
  <c r="X46" i="9"/>
  <c r="AF45" i="9"/>
  <c r="AE45" i="9"/>
  <c r="AD45" i="9"/>
  <c r="AC45" i="9"/>
  <c r="AB45" i="9"/>
  <c r="AA45" i="9"/>
  <c r="Z45" i="9"/>
  <c r="Y45" i="9"/>
  <c r="X45" i="9"/>
  <c r="AF44" i="9" l="1"/>
  <c r="AE44" i="9"/>
  <c r="AD44" i="9"/>
  <c r="AC44" i="9"/>
  <c r="AB44" i="9"/>
  <c r="AA44" i="9"/>
  <c r="Z44" i="9"/>
  <c r="Y44" i="9"/>
  <c r="X44" i="9"/>
  <c r="AF42" i="9"/>
  <c r="AE42" i="9"/>
  <c r="AD42" i="9"/>
  <c r="AC42" i="9"/>
  <c r="AB42" i="9"/>
  <c r="AA42" i="9"/>
  <c r="Z42" i="9"/>
  <c r="Y42" i="9"/>
  <c r="X42" i="9"/>
  <c r="AF41" i="9"/>
  <c r="AE41" i="9"/>
  <c r="AD41" i="9"/>
  <c r="AC41" i="9"/>
  <c r="AB41" i="9"/>
  <c r="AA41" i="9"/>
  <c r="Z41" i="9"/>
  <c r="Y41" i="9"/>
  <c r="X41" i="9"/>
  <c r="AF40" i="9"/>
  <c r="AE40" i="9"/>
  <c r="AD40" i="9"/>
  <c r="AC40" i="9"/>
  <c r="AB40" i="9"/>
  <c r="AA40" i="9"/>
  <c r="Z40" i="9"/>
  <c r="Y40" i="9"/>
  <c r="X40" i="9"/>
  <c r="AF39" i="9"/>
  <c r="AE39" i="9"/>
  <c r="AD39" i="9"/>
  <c r="AC39" i="9"/>
  <c r="AB39" i="9"/>
  <c r="AA39" i="9"/>
  <c r="Z39" i="9"/>
  <c r="Y39" i="9"/>
  <c r="X39" i="9"/>
  <c r="W39" i="9"/>
  <c r="V39" i="9"/>
  <c r="U39" i="9"/>
  <c r="T39" i="9"/>
  <c r="S39" i="9"/>
  <c r="R39" i="9"/>
  <c r="Q39" i="9"/>
  <c r="P39" i="9"/>
  <c r="AF37" i="9"/>
  <c r="AE37" i="9"/>
  <c r="AD37" i="9"/>
  <c r="AC37" i="9"/>
  <c r="AB37" i="9"/>
  <c r="AA37" i="9"/>
  <c r="Z37" i="9"/>
  <c r="Y37" i="9"/>
  <c r="X37" i="9"/>
  <c r="AF36" i="9"/>
  <c r="AE36" i="9"/>
  <c r="AD36" i="9"/>
  <c r="AC36" i="9"/>
  <c r="AB36" i="9"/>
  <c r="AA36" i="9"/>
  <c r="Z36" i="9"/>
  <c r="Y36" i="9"/>
  <c r="X36" i="9"/>
  <c r="AF35" i="9"/>
  <c r="AE35" i="9"/>
  <c r="AD35" i="9"/>
  <c r="AC35" i="9"/>
  <c r="AB35" i="9"/>
  <c r="AA35" i="9"/>
  <c r="Z35" i="9"/>
  <c r="Y35" i="9"/>
  <c r="X35" i="9"/>
  <c r="AF34" i="9"/>
  <c r="AE34" i="9"/>
  <c r="AD34" i="9"/>
  <c r="AC34" i="9"/>
  <c r="AB34" i="9"/>
  <c r="AA34" i="9"/>
  <c r="Z34" i="9"/>
  <c r="Y34" i="9"/>
  <c r="X34" i="9"/>
  <c r="AF33" i="9"/>
  <c r="AE33" i="9"/>
  <c r="AD33" i="9"/>
  <c r="AC33" i="9"/>
  <c r="AB33" i="9"/>
  <c r="AA33" i="9"/>
  <c r="Z33" i="9"/>
  <c r="Y33" i="9"/>
  <c r="X33" i="9"/>
  <c r="AF32" i="9"/>
  <c r="AE32" i="9"/>
  <c r="AD32" i="9"/>
  <c r="AC32" i="9"/>
  <c r="AB32" i="9"/>
  <c r="AA32" i="9"/>
  <c r="Z32" i="9"/>
  <c r="Y32" i="9"/>
  <c r="X32" i="9"/>
  <c r="AF31" i="9"/>
  <c r="AE31" i="9"/>
  <c r="AD31" i="9"/>
  <c r="AC31" i="9"/>
  <c r="AB31" i="9"/>
  <c r="AA31" i="9"/>
  <c r="Z31" i="9"/>
  <c r="Y31" i="9"/>
  <c r="X31" i="9"/>
  <c r="AF30" i="9"/>
  <c r="AE30" i="9"/>
  <c r="AD30" i="9"/>
  <c r="AC30" i="9"/>
  <c r="AB30" i="9"/>
  <c r="AA30" i="9"/>
  <c r="Z30" i="9"/>
  <c r="Y30" i="9"/>
  <c r="X30" i="9"/>
  <c r="AF29" i="9"/>
  <c r="AE29" i="9"/>
  <c r="AD29" i="9"/>
  <c r="AC29" i="9"/>
  <c r="AB29" i="9"/>
  <c r="AA29" i="9"/>
  <c r="Z29" i="9"/>
  <c r="Y29" i="9"/>
  <c r="X29" i="9"/>
  <c r="AF28" i="9"/>
  <c r="AE28" i="9"/>
  <c r="AD28" i="9"/>
  <c r="AC28" i="9"/>
  <c r="AB28" i="9"/>
  <c r="AA28" i="9"/>
  <c r="Z28" i="9"/>
  <c r="Y28" i="9"/>
  <c r="X28" i="9"/>
  <c r="AF27" i="9"/>
  <c r="AE27" i="9"/>
  <c r="AD27" i="9"/>
  <c r="AC27" i="9"/>
  <c r="AB27" i="9"/>
  <c r="AA27" i="9"/>
  <c r="Z27" i="9"/>
  <c r="Y27" i="9"/>
  <c r="X27" i="9"/>
  <c r="AF26" i="9"/>
  <c r="AE26" i="9"/>
  <c r="AD26" i="9"/>
  <c r="AC26" i="9"/>
  <c r="AB26" i="9"/>
  <c r="AA26" i="9"/>
  <c r="Z26" i="9"/>
  <c r="Y26" i="9"/>
  <c r="X26" i="9"/>
  <c r="AF25" i="9"/>
  <c r="AE25" i="9"/>
  <c r="AD25" i="9"/>
  <c r="AC25" i="9"/>
  <c r="AB25" i="9"/>
  <c r="AA25" i="9"/>
  <c r="Z25" i="9"/>
  <c r="Y25" i="9"/>
  <c r="X25" i="9"/>
  <c r="AF24" i="9"/>
  <c r="AE24" i="9"/>
  <c r="AD24" i="9"/>
  <c r="AC24" i="9"/>
  <c r="AB24" i="9"/>
  <c r="AA24" i="9"/>
  <c r="Z24" i="9"/>
  <c r="Y24" i="9"/>
  <c r="X24" i="9"/>
  <c r="AF23" i="9"/>
  <c r="AE23" i="9"/>
  <c r="AD23" i="9"/>
  <c r="AC23" i="9"/>
  <c r="AB23" i="9"/>
  <c r="AA23" i="9"/>
  <c r="Z23" i="9"/>
  <c r="Y23" i="9"/>
  <c r="X23" i="9"/>
  <c r="AF22" i="9"/>
  <c r="AE22" i="9"/>
  <c r="AD22" i="9"/>
  <c r="AC22" i="9"/>
  <c r="AB22" i="9"/>
  <c r="AA22" i="9"/>
  <c r="Z22" i="9"/>
  <c r="Y22" i="9"/>
  <c r="X22" i="9"/>
  <c r="AF21" i="9"/>
  <c r="AE21" i="9"/>
  <c r="AD21" i="9"/>
  <c r="AC21" i="9"/>
  <c r="AB21" i="9"/>
  <c r="AA21" i="9"/>
  <c r="Z21" i="9"/>
  <c r="Y21" i="9"/>
  <c r="X21" i="9"/>
  <c r="AF20" i="9"/>
  <c r="AE20" i="9"/>
  <c r="AD20" i="9"/>
  <c r="AC20" i="9"/>
  <c r="AB20" i="9"/>
  <c r="AA20" i="9"/>
  <c r="Z20" i="9"/>
  <c r="Y20" i="9"/>
  <c r="X20" i="9" l="1"/>
  <c r="AF19" i="9"/>
  <c r="AE19" i="9"/>
  <c r="AD19" i="9"/>
  <c r="AC19" i="9"/>
  <c r="AB19" i="9"/>
  <c r="AA19" i="9"/>
  <c r="Z19" i="9"/>
  <c r="Y19" i="9"/>
  <c r="X19" i="9" l="1"/>
  <c r="AF18" i="9"/>
  <c r="AE18" i="9"/>
  <c r="AD18" i="9"/>
  <c r="AC18" i="9"/>
  <c r="AB18" i="9"/>
  <c r="AA18" i="9"/>
  <c r="Z18" i="9"/>
  <c r="Y18" i="9"/>
  <c r="X18" i="9"/>
  <c r="AF17" i="9"/>
  <c r="AE17" i="9"/>
  <c r="AD17" i="9"/>
  <c r="AC17" i="9"/>
  <c r="AB17" i="9"/>
  <c r="AA17" i="9"/>
  <c r="Z17" i="9"/>
  <c r="Y17" i="9"/>
  <c r="X17" i="9"/>
  <c r="AF16" i="9"/>
  <c r="AE16" i="9"/>
  <c r="AD16" i="9"/>
  <c r="AC16" i="9"/>
  <c r="AB16" i="9"/>
  <c r="AA16" i="9"/>
  <c r="Z16" i="9"/>
  <c r="Y16" i="9"/>
  <c r="X16" i="9"/>
  <c r="AF15" i="9"/>
  <c r="AE15" i="9"/>
  <c r="AD15" i="9"/>
  <c r="AC15" i="9"/>
  <c r="AB15" i="9"/>
  <c r="AA15" i="9"/>
  <c r="Z15" i="9"/>
  <c r="Y15" i="9"/>
  <c r="X15" i="9"/>
  <c r="AF13" i="9"/>
  <c r="AE13" i="9"/>
  <c r="AD13" i="9"/>
  <c r="AC13" i="9"/>
  <c r="AB13" i="9"/>
  <c r="AA13" i="9"/>
  <c r="Z13" i="9"/>
  <c r="Y13" i="9"/>
  <c r="X13" i="9"/>
  <c r="AF12" i="9"/>
  <c r="AE12" i="9"/>
  <c r="AD12" i="9"/>
  <c r="AC12" i="9"/>
  <c r="AB12" i="9"/>
  <c r="AA12" i="9"/>
  <c r="Z12" i="9"/>
  <c r="Y12" i="9"/>
  <c r="X12" i="9"/>
  <c r="AF11" i="9"/>
  <c r="AE11" i="9"/>
  <c r="AD11" i="9"/>
  <c r="AC11" i="9"/>
  <c r="AB11" i="9"/>
  <c r="AA11" i="9"/>
  <c r="Z11" i="9"/>
  <c r="Y11" i="9"/>
  <c r="X11" i="9"/>
  <c r="AF10" i="9" l="1"/>
  <c r="AE10" i="9"/>
  <c r="AD10" i="9"/>
  <c r="AC10" i="9"/>
  <c r="AB10" i="9"/>
  <c r="AA10" i="9"/>
  <c r="Z10" i="9"/>
  <c r="Y10" i="9"/>
  <c r="X10" i="9"/>
  <c r="AF9" i="9"/>
  <c r="AE9" i="9"/>
  <c r="AD9" i="9"/>
  <c r="AC9" i="9"/>
  <c r="AB9" i="9"/>
  <c r="AA9" i="9"/>
  <c r="Z9" i="9"/>
  <c r="Y9" i="9"/>
  <c r="X9" i="9"/>
  <c r="AF8" i="9"/>
  <c r="AE8" i="9"/>
  <c r="AD8" i="9"/>
  <c r="AC8" i="9"/>
  <c r="AB8" i="9"/>
  <c r="AA8" i="9"/>
  <c r="Z8" i="9"/>
  <c r="Y8" i="9"/>
  <c r="X8" i="9"/>
  <c r="AF7" i="9"/>
  <c r="AE7" i="9"/>
  <c r="AD7" i="9"/>
  <c r="AC7" i="9"/>
  <c r="AB7" i="9"/>
  <c r="AA7" i="9"/>
  <c r="Z7" i="9"/>
  <c r="Y7" i="9"/>
  <c r="X7" i="9"/>
  <c r="AF6" i="9"/>
  <c r="AE6" i="9"/>
  <c r="AD6" i="9"/>
  <c r="AC6" i="9"/>
  <c r="AB6" i="9"/>
  <c r="AA6" i="9"/>
  <c r="Z6" i="9"/>
  <c r="Y6" i="9"/>
  <c r="X6" i="9"/>
  <c r="AF36" i="14" l="1"/>
  <c r="AE36" i="14"/>
  <c r="AD36" i="14"/>
  <c r="AC36" i="14"/>
  <c r="AB36" i="14"/>
  <c r="AA36" i="14"/>
  <c r="Z36" i="14"/>
  <c r="Y36" i="14"/>
  <c r="X36" i="14"/>
  <c r="X35" i="14" l="1"/>
  <c r="AF34" i="14" l="1"/>
  <c r="AE34" i="14"/>
  <c r="AD34" i="14"/>
  <c r="AC34" i="14"/>
  <c r="AB34" i="14"/>
  <c r="AA34" i="14"/>
  <c r="Z34" i="14"/>
  <c r="Y34" i="14"/>
  <c r="X34" i="14"/>
  <c r="AF30" i="14" l="1"/>
  <c r="AE30" i="14"/>
  <c r="AD30" i="14"/>
  <c r="AC30" i="14"/>
  <c r="AB30" i="14"/>
  <c r="AA30" i="14"/>
  <c r="Z30" i="14"/>
  <c r="Y30" i="14"/>
  <c r="X30" i="14"/>
  <c r="AF29" i="14" l="1"/>
  <c r="AE29" i="14"/>
  <c r="AD29" i="14"/>
  <c r="AC29" i="14"/>
  <c r="AB29" i="14"/>
  <c r="AA29" i="14"/>
  <c r="Z29" i="14"/>
  <c r="Y29" i="14"/>
  <c r="X29" i="14"/>
  <c r="X28" i="14" l="1"/>
  <c r="W28" i="14"/>
  <c r="Y28" i="14"/>
  <c r="Z28" i="14"/>
  <c r="AA28" i="14"/>
  <c r="AB28" i="14"/>
  <c r="AC28" i="14"/>
  <c r="AD28" i="14"/>
  <c r="AE28" i="14"/>
  <c r="AF28" i="14"/>
  <c r="AF26" i="14" l="1"/>
  <c r="AE26" i="14"/>
  <c r="AD26" i="14"/>
  <c r="AC26" i="14"/>
  <c r="AB26" i="14"/>
  <c r="AA26" i="14"/>
  <c r="Z26" i="14"/>
  <c r="Y26" i="14"/>
  <c r="X26" i="14"/>
  <c r="X16" i="14" l="1"/>
  <c r="AF16" i="14"/>
  <c r="AE16" i="14"/>
  <c r="AD16" i="14"/>
  <c r="AC16" i="14"/>
  <c r="AB16" i="14"/>
  <c r="AA16" i="14"/>
  <c r="Z16" i="14"/>
  <c r="Y16" i="14"/>
  <c r="X5" i="5" l="1"/>
  <c r="X6" i="5"/>
  <c r="AF5" i="4" l="1"/>
  <c r="AE5" i="4"/>
  <c r="AD5" i="4"/>
  <c r="AC5" i="4"/>
  <c r="AB5" i="4"/>
  <c r="AA5" i="4"/>
  <c r="Z5" i="4"/>
  <c r="Y5" i="4"/>
  <c r="X5" i="4"/>
  <c r="AF5" i="6"/>
  <c r="AF48" i="6" s="1"/>
  <c r="AE5" i="6"/>
  <c r="AE48" i="6" s="1"/>
  <c r="AD5" i="6"/>
  <c r="AD48" i="6" s="1"/>
  <c r="AC5" i="6"/>
  <c r="AC48" i="6" s="1"/>
  <c r="AB5" i="6"/>
  <c r="AB48" i="6" s="1"/>
  <c r="AA5" i="6"/>
  <c r="AA48" i="6" s="1"/>
  <c r="Z5" i="6"/>
  <c r="Z48" i="6" s="1"/>
  <c r="Y5" i="6"/>
  <c r="Y48" i="6" s="1"/>
  <c r="X5" i="6"/>
  <c r="X48" i="6" s="1"/>
  <c r="AF5" i="9"/>
  <c r="AE5" i="9"/>
  <c r="AD5" i="9"/>
  <c r="AC5" i="9"/>
  <c r="AB5" i="9"/>
  <c r="AA5" i="9"/>
  <c r="Z5" i="9"/>
  <c r="Y5" i="9"/>
  <c r="X5" i="9"/>
  <c r="AA14" i="4" l="1"/>
  <c r="Z14" i="4"/>
  <c r="Y14" i="4"/>
  <c r="X14" i="4"/>
  <c r="AA14" i="9" l="1"/>
  <c r="Z14" i="9"/>
  <c r="Y14" i="9"/>
  <c r="X14" i="9"/>
  <c r="X39" i="14" l="1"/>
  <c r="Y39" i="14"/>
  <c r="Z39" i="14"/>
  <c r="AA39" i="14"/>
  <c r="AB39" i="14"/>
  <c r="AC39" i="14"/>
  <c r="AD39" i="14"/>
  <c r="AE39" i="14"/>
  <c r="AF39" i="14"/>
  <c r="X9" i="15"/>
  <c r="Y9" i="15"/>
  <c r="Z9" i="15"/>
  <c r="AA9" i="15"/>
  <c r="AB9" i="15"/>
  <c r="AC9" i="15"/>
  <c r="AD9" i="15"/>
  <c r="AE9" i="15"/>
  <c r="AF9" i="15"/>
  <c r="AF23" i="14" l="1"/>
  <c r="AE23" i="14"/>
  <c r="AD23" i="14"/>
  <c r="AC23" i="14"/>
  <c r="AB23" i="14"/>
  <c r="AA23" i="14"/>
  <c r="Z23" i="14"/>
  <c r="Y23" i="14"/>
  <c r="X23" i="14"/>
  <c r="AF22" i="14"/>
  <c r="AE22" i="14"/>
  <c r="AD22" i="14"/>
  <c r="AC22" i="14"/>
  <c r="AB22" i="14"/>
  <c r="AA22" i="14"/>
  <c r="Z22" i="14"/>
  <c r="Y22" i="14"/>
  <c r="X22" i="14"/>
  <c r="AF12" i="14"/>
  <c r="AE12" i="14"/>
  <c r="AD12" i="14"/>
  <c r="AC12" i="14"/>
  <c r="AB12" i="14"/>
  <c r="AA12" i="14"/>
  <c r="Z12" i="14"/>
  <c r="Y12" i="14"/>
  <c r="X12" i="14"/>
  <c r="W47" i="6" l="1"/>
  <c r="V47" i="6"/>
  <c r="U47" i="6"/>
  <c r="T47" i="6"/>
  <c r="S47" i="6"/>
  <c r="R47" i="6"/>
  <c r="Q47" i="6"/>
  <c r="W47" i="9" l="1"/>
  <c r="V47" i="9"/>
  <c r="U47" i="9"/>
  <c r="T47" i="9"/>
  <c r="S47" i="9"/>
  <c r="R47" i="9"/>
  <c r="Q47" i="9"/>
  <c r="W46" i="6" l="1"/>
  <c r="V46" i="6"/>
  <c r="U46" i="6"/>
  <c r="T46" i="6"/>
  <c r="S46" i="6"/>
  <c r="R46" i="6"/>
  <c r="Q46" i="6"/>
  <c r="W46" i="9" l="1"/>
  <c r="V46" i="9"/>
  <c r="U46" i="9"/>
  <c r="T46" i="9"/>
  <c r="S46" i="9"/>
  <c r="R46" i="9"/>
  <c r="Q46" i="9"/>
  <c r="W45" i="6" l="1"/>
  <c r="V45" i="6"/>
  <c r="U45" i="6"/>
  <c r="T45" i="6"/>
  <c r="S45" i="6"/>
  <c r="R45" i="6"/>
  <c r="Q45" i="6"/>
  <c r="P45" i="6"/>
  <c r="W45" i="9" l="1"/>
  <c r="V45" i="9"/>
  <c r="U45" i="9"/>
  <c r="T45" i="9"/>
  <c r="S45" i="9"/>
  <c r="R45" i="9"/>
  <c r="Q45" i="9"/>
  <c r="W44" i="6" l="1"/>
  <c r="V44" i="6"/>
  <c r="U44" i="6"/>
  <c r="T44" i="6"/>
  <c r="S44" i="6"/>
  <c r="R44" i="6"/>
  <c r="Q44" i="6"/>
  <c r="W44" i="9" l="1"/>
  <c r="V44" i="9"/>
  <c r="U44" i="9"/>
  <c r="T44" i="9"/>
  <c r="S44" i="9"/>
  <c r="R44" i="9"/>
  <c r="Q44" i="9"/>
  <c r="W42" i="6" l="1"/>
  <c r="V42" i="6"/>
  <c r="U42" i="6"/>
  <c r="T42" i="6"/>
  <c r="S42" i="6"/>
  <c r="R42" i="6"/>
  <c r="Q42" i="6"/>
  <c r="W42" i="9" l="1"/>
  <c r="V42" i="9"/>
  <c r="U42" i="9"/>
  <c r="T42" i="9"/>
  <c r="S42" i="9"/>
  <c r="R42" i="9"/>
  <c r="Q42" i="9"/>
  <c r="W41" i="6" l="1"/>
  <c r="V41" i="6"/>
  <c r="U41" i="6"/>
  <c r="T41" i="6"/>
  <c r="S41" i="6"/>
  <c r="R41" i="6"/>
  <c r="Q41" i="6"/>
  <c r="W41" i="9"/>
  <c r="V41" i="9"/>
  <c r="U41" i="9"/>
  <c r="T41" i="9"/>
  <c r="S41" i="9"/>
  <c r="R41" i="9"/>
  <c r="Q41" i="9"/>
  <c r="W40" i="6" l="1"/>
  <c r="V40" i="6"/>
  <c r="U40" i="6"/>
  <c r="T40" i="6"/>
  <c r="S40" i="6"/>
  <c r="R40" i="6"/>
  <c r="Q40" i="6"/>
  <c r="W40" i="9"/>
  <c r="V40" i="9"/>
  <c r="U40" i="9"/>
  <c r="T40" i="9"/>
  <c r="S40" i="9"/>
  <c r="R40" i="9"/>
  <c r="Q40" i="9"/>
  <c r="W39" i="6" l="1"/>
  <c r="V39" i="6"/>
  <c r="U39" i="6"/>
  <c r="T39" i="6"/>
  <c r="S39" i="6"/>
  <c r="R39" i="6"/>
  <c r="Q39" i="6"/>
  <c r="W38" i="9"/>
  <c r="V38" i="9"/>
  <c r="U38" i="9"/>
  <c r="T38" i="9"/>
  <c r="S38" i="9"/>
  <c r="R38" i="9"/>
  <c r="Q38" i="9"/>
  <c r="W37" i="6" l="1"/>
  <c r="V37" i="6"/>
  <c r="U37" i="6"/>
  <c r="T37" i="6"/>
  <c r="S37" i="6"/>
  <c r="R37" i="6"/>
  <c r="Q37" i="6"/>
  <c r="W37" i="9"/>
  <c r="V37" i="9"/>
  <c r="U37" i="9"/>
  <c r="T37" i="9"/>
  <c r="S37" i="9"/>
  <c r="R37" i="9"/>
  <c r="Q37" i="9"/>
  <c r="W36" i="6" l="1"/>
  <c r="V36" i="6"/>
  <c r="U36" i="6"/>
  <c r="T36" i="6"/>
  <c r="S36" i="6"/>
  <c r="R36" i="6"/>
  <c r="Q36" i="6"/>
  <c r="W35" i="6"/>
  <c r="V35" i="6"/>
  <c r="U35" i="6"/>
  <c r="T35" i="6"/>
  <c r="S35" i="6"/>
  <c r="R35" i="6"/>
  <c r="Q35" i="6"/>
  <c r="W34" i="6"/>
  <c r="V34" i="6"/>
  <c r="U34" i="6"/>
  <c r="T34" i="6"/>
  <c r="S34" i="6"/>
  <c r="R34" i="6"/>
  <c r="Q34" i="6"/>
  <c r="W36" i="9"/>
  <c r="V36" i="9"/>
  <c r="U36" i="9"/>
  <c r="T36" i="9"/>
  <c r="S36" i="9"/>
  <c r="R36" i="9"/>
  <c r="Q36" i="9"/>
  <c r="W35" i="9" l="1"/>
  <c r="V35" i="9"/>
  <c r="U35" i="9"/>
  <c r="T35" i="9"/>
  <c r="S35" i="9"/>
  <c r="R35" i="9"/>
  <c r="Q35" i="9"/>
  <c r="W34" i="9"/>
  <c r="V34" i="9"/>
  <c r="U34" i="9"/>
  <c r="T34" i="9"/>
  <c r="S34" i="9"/>
  <c r="R34" i="9"/>
  <c r="Q34" i="9"/>
  <c r="W33" i="6" l="1"/>
  <c r="V33" i="6"/>
  <c r="U33" i="6"/>
  <c r="T33" i="6"/>
  <c r="S33" i="6"/>
  <c r="R33" i="6"/>
  <c r="Q33" i="6"/>
  <c r="W33" i="9"/>
  <c r="V33" i="9"/>
  <c r="U33" i="9"/>
  <c r="T33" i="9"/>
  <c r="S33" i="9"/>
  <c r="R33" i="9"/>
  <c r="Q33" i="9"/>
  <c r="W32" i="6" l="1"/>
  <c r="V32" i="6"/>
  <c r="U32" i="6"/>
  <c r="T32" i="6"/>
  <c r="S32" i="6"/>
  <c r="R32" i="6"/>
  <c r="Q32" i="6"/>
  <c r="W32" i="9"/>
  <c r="V32" i="9"/>
  <c r="U32" i="9"/>
  <c r="T32" i="9"/>
  <c r="S32" i="9"/>
  <c r="R32" i="9"/>
  <c r="Q32" i="9"/>
  <c r="W31" i="6" l="1"/>
  <c r="V31" i="6"/>
  <c r="U31" i="6"/>
  <c r="T31" i="6"/>
  <c r="S31" i="6"/>
  <c r="R31" i="6"/>
  <c r="Q31" i="6"/>
  <c r="W31" i="9"/>
  <c r="V31" i="9"/>
  <c r="U31" i="9"/>
  <c r="T31" i="9"/>
  <c r="S31" i="9"/>
  <c r="R31" i="9"/>
  <c r="Q31" i="9"/>
  <c r="W30" i="6" l="1"/>
  <c r="V30" i="6"/>
  <c r="U30" i="6"/>
  <c r="T30" i="6"/>
  <c r="S30" i="6"/>
  <c r="R30" i="6"/>
  <c r="Q30" i="6"/>
  <c r="W30" i="9"/>
  <c r="V30" i="9"/>
  <c r="U30" i="9"/>
  <c r="T30" i="9"/>
  <c r="S30" i="9"/>
  <c r="R30" i="9"/>
  <c r="Q30" i="9"/>
  <c r="W29" i="9" l="1"/>
  <c r="V29" i="9"/>
  <c r="U29" i="9"/>
  <c r="T29" i="9"/>
  <c r="S29" i="9"/>
  <c r="R29" i="9"/>
  <c r="Q29" i="9"/>
  <c r="W29" i="6"/>
  <c r="V29" i="6"/>
  <c r="U29" i="6"/>
  <c r="T29" i="6"/>
  <c r="S29" i="6"/>
  <c r="R29" i="6"/>
  <c r="Q29" i="6"/>
  <c r="W28" i="6" l="1"/>
  <c r="V28" i="6"/>
  <c r="U28" i="6"/>
  <c r="T28" i="6"/>
  <c r="S28" i="6"/>
  <c r="R28" i="6"/>
  <c r="Q28" i="6"/>
  <c r="W27" i="6"/>
  <c r="V27" i="6"/>
  <c r="U27" i="6"/>
  <c r="T27" i="6"/>
  <c r="S27" i="6"/>
  <c r="R27" i="6"/>
  <c r="Q27" i="6"/>
  <c r="W26" i="6" l="1"/>
  <c r="V26" i="6"/>
  <c r="U26" i="6"/>
  <c r="T26" i="6"/>
  <c r="S26" i="6"/>
  <c r="R26" i="6"/>
  <c r="Q26" i="6"/>
  <c r="W28" i="9"/>
  <c r="V28" i="9"/>
  <c r="U28" i="9"/>
  <c r="T28" i="9"/>
  <c r="S28" i="9"/>
  <c r="R28" i="9"/>
  <c r="Q28" i="9"/>
  <c r="P28" i="9"/>
  <c r="W27" i="9"/>
  <c r="V27" i="9"/>
  <c r="U27" i="9"/>
  <c r="T27" i="9"/>
  <c r="S27" i="9"/>
  <c r="R27" i="9"/>
  <c r="Q27" i="9"/>
  <c r="W26" i="9" l="1"/>
  <c r="V26" i="9"/>
  <c r="U26" i="9"/>
  <c r="T26" i="9"/>
  <c r="S26" i="9"/>
  <c r="R26" i="9"/>
  <c r="Q26" i="9"/>
  <c r="W25" i="9" l="1"/>
  <c r="V25" i="9"/>
  <c r="U25" i="9"/>
  <c r="T25" i="9"/>
  <c r="S25" i="9"/>
  <c r="R25" i="9"/>
  <c r="Q25" i="9"/>
  <c r="W24" i="9"/>
  <c r="V24" i="9"/>
  <c r="U24" i="9"/>
  <c r="T24" i="9"/>
  <c r="S24" i="9"/>
  <c r="R24" i="9"/>
  <c r="Q24" i="9"/>
  <c r="W25" i="6"/>
  <c r="V25" i="6"/>
  <c r="U25" i="6"/>
  <c r="T25" i="6"/>
  <c r="S25" i="6"/>
  <c r="R25" i="6"/>
  <c r="Q25" i="6"/>
  <c r="W24" i="6" l="1"/>
  <c r="V24" i="6" l="1"/>
  <c r="U24" i="6"/>
  <c r="T24" i="6"/>
  <c r="S24" i="6"/>
  <c r="R24" i="6"/>
  <c r="Q24" i="6"/>
  <c r="W23" i="6" l="1"/>
  <c r="V23" i="6"/>
  <c r="U23" i="6"/>
  <c r="T23" i="6"/>
  <c r="S23" i="6"/>
  <c r="R23" i="6"/>
  <c r="Q23" i="6"/>
  <c r="W23" i="9"/>
  <c r="V23" i="9"/>
  <c r="U23" i="9"/>
  <c r="T23" i="9"/>
  <c r="S23" i="9"/>
  <c r="R23" i="9" l="1"/>
  <c r="Q23" i="9"/>
  <c r="W22" i="9" l="1"/>
  <c r="V22" i="9"/>
  <c r="U22" i="9"/>
  <c r="T22" i="9"/>
  <c r="S22" i="9"/>
  <c r="R22" i="9"/>
  <c r="Q22" i="9"/>
  <c r="W21" i="9"/>
  <c r="V21" i="9"/>
  <c r="U21" i="9"/>
  <c r="T21" i="9"/>
  <c r="S21" i="9"/>
  <c r="R21" i="9"/>
  <c r="Q21" i="9"/>
  <c r="W22" i="6"/>
  <c r="V22" i="6"/>
  <c r="U22" i="6"/>
  <c r="T22" i="6"/>
  <c r="S22" i="6"/>
  <c r="R22" i="6"/>
  <c r="Q22" i="6"/>
  <c r="W21" i="6"/>
  <c r="V21" i="6"/>
  <c r="U21" i="6"/>
  <c r="T21" i="6"/>
  <c r="S21" i="6"/>
  <c r="R21" i="6"/>
  <c r="Q21" i="6"/>
  <c r="W20" i="9" l="1"/>
  <c r="V20" i="9"/>
  <c r="U20" i="9"/>
  <c r="T20" i="9"/>
  <c r="S20" i="9"/>
  <c r="R20" i="9"/>
  <c r="Q20" i="9"/>
  <c r="W19" i="9" l="1"/>
  <c r="V19" i="9"/>
  <c r="U19" i="9"/>
  <c r="T19" i="9"/>
  <c r="S19" i="9"/>
  <c r="R19" i="9"/>
  <c r="Q19" i="9"/>
  <c r="W18" i="9"/>
  <c r="V18" i="9"/>
  <c r="U18" i="9"/>
  <c r="T18" i="9"/>
  <c r="S18" i="9"/>
  <c r="R18" i="9"/>
  <c r="Q18" i="9"/>
  <c r="W17" i="9"/>
  <c r="V17" i="9"/>
  <c r="U17" i="9"/>
  <c r="T17" i="9"/>
  <c r="S17" i="9"/>
  <c r="R17" i="9"/>
  <c r="Q17" i="9"/>
  <c r="W16" i="9"/>
  <c r="V16" i="9"/>
  <c r="U16" i="9"/>
  <c r="T16" i="9"/>
  <c r="S16" i="9"/>
  <c r="R16" i="9"/>
  <c r="Q16" i="9"/>
  <c r="W15" i="9"/>
  <c r="V15" i="9"/>
  <c r="U15" i="9"/>
  <c r="T15" i="9"/>
  <c r="S15" i="9"/>
  <c r="R15" i="9"/>
  <c r="Q15" i="9"/>
  <c r="W14" i="9"/>
  <c r="V14" i="9"/>
  <c r="U14" i="9"/>
  <c r="T14" i="9"/>
  <c r="S14" i="9"/>
  <c r="R14" i="9"/>
  <c r="Q14" i="9"/>
  <c r="W13" i="9"/>
  <c r="V13" i="9"/>
  <c r="U13" i="9"/>
  <c r="T13" i="9"/>
  <c r="S13" i="9"/>
  <c r="R13" i="9"/>
  <c r="Q13" i="9"/>
  <c r="W12" i="9"/>
  <c r="V12" i="9"/>
  <c r="U12" i="9"/>
  <c r="T12" i="9"/>
  <c r="S12" i="9"/>
  <c r="R12" i="9"/>
  <c r="Q12" i="9"/>
  <c r="W11" i="9"/>
  <c r="V11" i="9"/>
  <c r="U11" i="9"/>
  <c r="T11" i="9"/>
  <c r="S11" i="9"/>
  <c r="R11" i="9"/>
  <c r="Q11" i="9"/>
  <c r="P11" i="9" l="1"/>
  <c r="W47" i="4" l="1"/>
  <c r="V47" i="4"/>
  <c r="U47" i="4"/>
  <c r="T47" i="4"/>
  <c r="S47" i="4"/>
  <c r="R47" i="4"/>
  <c r="Q47" i="4"/>
  <c r="P47" i="4"/>
  <c r="O47" i="4"/>
  <c r="N47" i="4"/>
  <c r="M47" i="4"/>
  <c r="L47" i="4"/>
  <c r="K47" i="4"/>
  <c r="J47" i="4"/>
  <c r="I47" i="4"/>
  <c r="H47" i="4"/>
  <c r="G47" i="4"/>
  <c r="F47" i="4"/>
  <c r="E47" i="4"/>
  <c r="D47" i="4"/>
  <c r="C47" i="4"/>
  <c r="B47" i="4"/>
  <c r="W46" i="4"/>
  <c r="V46" i="4"/>
  <c r="U46" i="4"/>
  <c r="T46" i="4"/>
  <c r="S46" i="4"/>
  <c r="R46" i="4"/>
  <c r="Q46" i="4"/>
  <c r="P46" i="4"/>
  <c r="O46" i="4"/>
  <c r="N46" i="4"/>
  <c r="M46" i="4"/>
  <c r="L46" i="4"/>
  <c r="K46" i="4"/>
  <c r="J46" i="4"/>
  <c r="I46" i="4"/>
  <c r="H46" i="4"/>
  <c r="G46" i="4"/>
  <c r="F46" i="4"/>
  <c r="E46" i="4"/>
  <c r="D46" i="4"/>
  <c r="C46" i="4"/>
  <c r="B46" i="4"/>
  <c r="W45" i="4"/>
  <c r="V45" i="4"/>
  <c r="U45" i="4"/>
  <c r="T45" i="4"/>
  <c r="S45" i="4"/>
  <c r="R45" i="4"/>
  <c r="Q45" i="4"/>
  <c r="P45" i="4"/>
  <c r="O45" i="4"/>
  <c r="N45" i="4"/>
  <c r="M45" i="4"/>
  <c r="L45" i="4"/>
  <c r="K45" i="4"/>
  <c r="J45" i="4"/>
  <c r="I45" i="4"/>
  <c r="H45" i="4"/>
  <c r="G45" i="4"/>
  <c r="F45" i="4"/>
  <c r="E45" i="4"/>
  <c r="D45" i="4"/>
  <c r="C45" i="4"/>
  <c r="B45" i="4"/>
  <c r="W44" i="4"/>
  <c r="V44" i="4"/>
  <c r="U44" i="4"/>
  <c r="T44" i="4"/>
  <c r="S44" i="4"/>
  <c r="R44" i="4"/>
  <c r="Q44" i="4"/>
  <c r="P44" i="4"/>
  <c r="O44" i="4"/>
  <c r="N44" i="4"/>
  <c r="M44" i="4"/>
  <c r="L44" i="4"/>
  <c r="K44" i="4"/>
  <c r="J44" i="4"/>
  <c r="I44" i="4"/>
  <c r="H44" i="4"/>
  <c r="G44" i="4"/>
  <c r="F44" i="4"/>
  <c r="E44" i="4"/>
  <c r="D44" i="4"/>
  <c r="C44" i="4"/>
  <c r="B44" i="4"/>
  <c r="W42" i="4"/>
  <c r="V42" i="4"/>
  <c r="U42" i="4"/>
  <c r="T42" i="4"/>
  <c r="S42" i="4"/>
  <c r="R42" i="4"/>
  <c r="Q42" i="4"/>
  <c r="P42" i="4"/>
  <c r="O42" i="4"/>
  <c r="N42" i="4"/>
  <c r="M42" i="4"/>
  <c r="L42" i="4"/>
  <c r="K42" i="4"/>
  <c r="J42" i="4"/>
  <c r="I42" i="4"/>
  <c r="H42" i="4"/>
  <c r="G42" i="4"/>
  <c r="F42" i="4"/>
  <c r="E42" i="4"/>
  <c r="D42" i="4"/>
  <c r="C42" i="4"/>
  <c r="B42" i="4"/>
  <c r="W41" i="4"/>
  <c r="V41" i="4"/>
  <c r="U41" i="4"/>
  <c r="T41" i="4"/>
  <c r="S41" i="4"/>
  <c r="R41" i="4"/>
  <c r="Q41" i="4"/>
  <c r="P41" i="4"/>
  <c r="O41" i="4"/>
  <c r="N41" i="4"/>
  <c r="M41" i="4"/>
  <c r="L41" i="4"/>
  <c r="K41" i="4"/>
  <c r="J41" i="4"/>
  <c r="I41" i="4"/>
  <c r="H41" i="4"/>
  <c r="G41" i="4"/>
  <c r="F41" i="4"/>
  <c r="E41" i="4"/>
  <c r="D41" i="4"/>
  <c r="C41" i="4"/>
  <c r="B41" i="4"/>
  <c r="W40" i="4"/>
  <c r="V40" i="4"/>
  <c r="U40" i="4"/>
  <c r="T40" i="4"/>
  <c r="S40" i="4"/>
  <c r="R40" i="4"/>
  <c r="Q40" i="4"/>
  <c r="P40" i="4"/>
  <c r="O40" i="4"/>
  <c r="N40" i="4"/>
  <c r="M40" i="4"/>
  <c r="L40" i="4"/>
  <c r="K40" i="4"/>
  <c r="J40" i="4"/>
  <c r="I40" i="4"/>
  <c r="H40" i="4"/>
  <c r="G40" i="4"/>
  <c r="F40" i="4"/>
  <c r="E40" i="4"/>
  <c r="D40" i="4"/>
  <c r="C40" i="4"/>
  <c r="B40" i="4"/>
  <c r="W39" i="4"/>
  <c r="V39" i="4"/>
  <c r="U39" i="4"/>
  <c r="T39" i="4"/>
  <c r="S39" i="4"/>
  <c r="R39" i="4"/>
  <c r="Q39" i="4"/>
  <c r="P39" i="4"/>
  <c r="O39" i="4"/>
  <c r="N39" i="4"/>
  <c r="M39" i="4"/>
  <c r="L39" i="4"/>
  <c r="K39" i="4"/>
  <c r="J39" i="4"/>
  <c r="I39" i="4"/>
  <c r="H39" i="4"/>
  <c r="G39" i="4"/>
  <c r="F39" i="4"/>
  <c r="E39" i="4"/>
  <c r="D39" i="4"/>
  <c r="C39" i="4"/>
  <c r="B39" i="4"/>
  <c r="W38" i="4"/>
  <c r="V38" i="4"/>
  <c r="U38" i="4"/>
  <c r="T38" i="4"/>
  <c r="S38" i="4"/>
  <c r="R38" i="4"/>
  <c r="Q38" i="4"/>
  <c r="P38" i="4"/>
  <c r="O38" i="4"/>
  <c r="N38" i="4"/>
  <c r="M38" i="4"/>
  <c r="L38" i="4"/>
  <c r="K38" i="4"/>
  <c r="J38" i="4"/>
  <c r="I38" i="4"/>
  <c r="H38" i="4"/>
  <c r="G38" i="4"/>
  <c r="F38" i="4"/>
  <c r="E38" i="4"/>
  <c r="D38" i="4"/>
  <c r="C38" i="4"/>
  <c r="B38" i="4"/>
  <c r="W37" i="4"/>
  <c r="V37" i="4"/>
  <c r="U37" i="4"/>
  <c r="T37" i="4"/>
  <c r="S37" i="4"/>
  <c r="R37" i="4"/>
  <c r="Q37" i="4"/>
  <c r="P37" i="4"/>
  <c r="O37" i="4"/>
  <c r="N37" i="4"/>
  <c r="M37" i="4"/>
  <c r="L37" i="4"/>
  <c r="K37" i="4"/>
  <c r="J37" i="4"/>
  <c r="I37" i="4"/>
  <c r="H37" i="4"/>
  <c r="G37" i="4"/>
  <c r="F37" i="4"/>
  <c r="E37" i="4"/>
  <c r="D37" i="4"/>
  <c r="C37" i="4"/>
  <c r="B37" i="4"/>
  <c r="W36" i="4"/>
  <c r="V36" i="4"/>
  <c r="U36" i="4"/>
  <c r="T36" i="4"/>
  <c r="S36" i="4"/>
  <c r="R36" i="4"/>
  <c r="Q36" i="4"/>
  <c r="P36" i="4"/>
  <c r="O36" i="4"/>
  <c r="N36" i="4"/>
  <c r="M36" i="4"/>
  <c r="L36" i="4"/>
  <c r="K36" i="4"/>
  <c r="J36" i="4"/>
  <c r="I36" i="4"/>
  <c r="H36" i="4"/>
  <c r="G36" i="4"/>
  <c r="F36" i="4"/>
  <c r="E36" i="4"/>
  <c r="D36" i="4"/>
  <c r="C36" i="4"/>
  <c r="B36" i="4"/>
  <c r="W35" i="4"/>
  <c r="V35" i="4"/>
  <c r="U35" i="4"/>
  <c r="T35" i="4"/>
  <c r="S35" i="4"/>
  <c r="R35" i="4"/>
  <c r="Q35" i="4"/>
  <c r="P35" i="4"/>
  <c r="O35" i="4"/>
  <c r="N35" i="4"/>
  <c r="M35" i="4"/>
  <c r="L35" i="4"/>
  <c r="K35" i="4"/>
  <c r="J35" i="4"/>
  <c r="I35" i="4"/>
  <c r="H35" i="4"/>
  <c r="G35" i="4"/>
  <c r="F35" i="4"/>
  <c r="E35" i="4"/>
  <c r="D35" i="4"/>
  <c r="C35" i="4"/>
  <c r="B35" i="4"/>
  <c r="W34" i="4"/>
  <c r="V34" i="4"/>
  <c r="U34" i="4"/>
  <c r="T34" i="4"/>
  <c r="S34" i="4"/>
  <c r="R34" i="4"/>
  <c r="Q34" i="4"/>
  <c r="P34" i="4"/>
  <c r="O34" i="4"/>
  <c r="N34" i="4"/>
  <c r="M34" i="4"/>
  <c r="L34" i="4"/>
  <c r="K34" i="4"/>
  <c r="J34" i="4"/>
  <c r="I34" i="4"/>
  <c r="H34" i="4"/>
  <c r="G34" i="4"/>
  <c r="F34" i="4"/>
  <c r="E34" i="4"/>
  <c r="D34" i="4"/>
  <c r="C34" i="4"/>
  <c r="B34" i="4"/>
  <c r="W33" i="4"/>
  <c r="V33" i="4"/>
  <c r="U33" i="4"/>
  <c r="T33" i="4"/>
  <c r="S33" i="4"/>
  <c r="R33" i="4"/>
  <c r="Q33" i="4"/>
  <c r="P33" i="4"/>
  <c r="O33" i="4"/>
  <c r="N33" i="4"/>
  <c r="M33" i="4"/>
  <c r="L33" i="4"/>
  <c r="K33" i="4"/>
  <c r="J33" i="4"/>
  <c r="I33" i="4"/>
  <c r="H33" i="4"/>
  <c r="G33" i="4"/>
  <c r="F33" i="4"/>
  <c r="E33" i="4"/>
  <c r="D33" i="4"/>
  <c r="C33" i="4"/>
  <c r="B33" i="4"/>
  <c r="W32" i="4"/>
  <c r="V32" i="4"/>
  <c r="U32" i="4"/>
  <c r="T32" i="4"/>
  <c r="S32" i="4"/>
  <c r="R32" i="4"/>
  <c r="Q32" i="4"/>
  <c r="P32" i="4"/>
  <c r="O32" i="4"/>
  <c r="N32" i="4"/>
  <c r="M32" i="4"/>
  <c r="L32" i="4"/>
  <c r="K32" i="4"/>
  <c r="J32" i="4"/>
  <c r="I32" i="4"/>
  <c r="H32" i="4"/>
  <c r="G32" i="4"/>
  <c r="F32" i="4"/>
  <c r="E32" i="4"/>
  <c r="D32" i="4"/>
  <c r="C32" i="4"/>
  <c r="B32" i="4"/>
  <c r="W31" i="4"/>
  <c r="V31" i="4"/>
  <c r="U31" i="4"/>
  <c r="T31" i="4"/>
  <c r="S31" i="4"/>
  <c r="R31" i="4"/>
  <c r="Q31" i="4"/>
  <c r="P31" i="4"/>
  <c r="O31" i="4"/>
  <c r="N31" i="4"/>
  <c r="M31" i="4"/>
  <c r="L31" i="4"/>
  <c r="K31" i="4"/>
  <c r="J31" i="4"/>
  <c r="I31" i="4"/>
  <c r="H31" i="4"/>
  <c r="G31" i="4"/>
  <c r="F31" i="4"/>
  <c r="E31" i="4"/>
  <c r="D31" i="4"/>
  <c r="C31" i="4"/>
  <c r="B31" i="4"/>
  <c r="W30" i="4"/>
  <c r="V30" i="4"/>
  <c r="U30" i="4"/>
  <c r="T30" i="4"/>
  <c r="S30" i="4"/>
  <c r="R30" i="4"/>
  <c r="Q30" i="4"/>
  <c r="P30" i="4"/>
  <c r="O30" i="4"/>
  <c r="N30" i="4"/>
  <c r="M30" i="4"/>
  <c r="L30" i="4"/>
  <c r="K30" i="4"/>
  <c r="J30" i="4"/>
  <c r="I30" i="4"/>
  <c r="H30" i="4"/>
  <c r="G30" i="4"/>
  <c r="F30" i="4"/>
  <c r="E30" i="4"/>
  <c r="D30" i="4"/>
  <c r="C30" i="4"/>
  <c r="B30" i="4"/>
  <c r="W29" i="4"/>
  <c r="V29" i="4"/>
  <c r="U29" i="4"/>
  <c r="T29" i="4"/>
  <c r="S29" i="4"/>
  <c r="R29" i="4"/>
  <c r="Q29" i="4"/>
  <c r="P29" i="4"/>
  <c r="O29" i="4"/>
  <c r="N29" i="4"/>
  <c r="M29" i="4"/>
  <c r="L29" i="4"/>
  <c r="K29" i="4"/>
  <c r="J29" i="4"/>
  <c r="I29" i="4"/>
  <c r="H29" i="4"/>
  <c r="G29" i="4"/>
  <c r="F29" i="4"/>
  <c r="E29" i="4"/>
  <c r="D29" i="4"/>
  <c r="C29" i="4"/>
  <c r="B29" i="4"/>
  <c r="W28" i="4"/>
  <c r="V28" i="4"/>
  <c r="U28" i="4"/>
  <c r="T28" i="4"/>
  <c r="S28" i="4"/>
  <c r="R28" i="4"/>
  <c r="Q28" i="4"/>
  <c r="P28" i="4"/>
  <c r="O28" i="4"/>
  <c r="N28" i="4"/>
  <c r="M28" i="4"/>
  <c r="L28" i="4"/>
  <c r="K28" i="4"/>
  <c r="J28" i="4"/>
  <c r="I28" i="4"/>
  <c r="H28" i="4"/>
  <c r="G28" i="4"/>
  <c r="F28" i="4"/>
  <c r="E28" i="4"/>
  <c r="D28" i="4"/>
  <c r="C28" i="4"/>
  <c r="B28" i="4"/>
  <c r="W27" i="4"/>
  <c r="V27" i="4"/>
  <c r="U27" i="4"/>
  <c r="T27" i="4"/>
  <c r="S27" i="4"/>
  <c r="R27" i="4"/>
  <c r="Q27" i="4"/>
  <c r="P27" i="4"/>
  <c r="O27" i="4"/>
  <c r="N27" i="4"/>
  <c r="M27" i="4"/>
  <c r="L27" i="4"/>
  <c r="K27" i="4"/>
  <c r="J27" i="4"/>
  <c r="I27" i="4"/>
  <c r="H27" i="4"/>
  <c r="G27" i="4"/>
  <c r="F27" i="4"/>
  <c r="E27" i="4"/>
  <c r="D27" i="4"/>
  <c r="C27" i="4"/>
  <c r="B27" i="4"/>
  <c r="W26" i="4"/>
  <c r="V26" i="4"/>
  <c r="U26" i="4"/>
  <c r="T26" i="4"/>
  <c r="S26" i="4"/>
  <c r="R26" i="4"/>
  <c r="Q26" i="4"/>
  <c r="P26" i="4"/>
  <c r="O26" i="4"/>
  <c r="N26" i="4"/>
  <c r="M26" i="4"/>
  <c r="L26" i="4"/>
  <c r="K26" i="4"/>
  <c r="J26" i="4"/>
  <c r="I26" i="4"/>
  <c r="H26" i="4"/>
  <c r="G26" i="4"/>
  <c r="F26" i="4"/>
  <c r="E26" i="4"/>
  <c r="D26" i="4"/>
  <c r="C26" i="4"/>
  <c r="B26" i="4"/>
  <c r="W25" i="4"/>
  <c r="V25" i="4"/>
  <c r="U25" i="4"/>
  <c r="T25" i="4"/>
  <c r="S25" i="4"/>
  <c r="R25" i="4"/>
  <c r="Q25" i="4"/>
  <c r="P25" i="4"/>
  <c r="O25" i="4"/>
  <c r="N25" i="4"/>
  <c r="M25" i="4"/>
  <c r="L25" i="4"/>
  <c r="K25" i="4"/>
  <c r="J25" i="4"/>
  <c r="I25" i="4"/>
  <c r="H25" i="4"/>
  <c r="G25" i="4"/>
  <c r="F25" i="4"/>
  <c r="E25" i="4"/>
  <c r="D25" i="4"/>
  <c r="C25" i="4"/>
  <c r="B25" i="4"/>
  <c r="W24" i="4"/>
  <c r="V24" i="4"/>
  <c r="U24" i="4"/>
  <c r="T24" i="4"/>
  <c r="S24" i="4"/>
  <c r="R24" i="4"/>
  <c r="Q24" i="4"/>
  <c r="P24" i="4"/>
  <c r="O24" i="4"/>
  <c r="N24" i="4"/>
  <c r="M24" i="4"/>
  <c r="L24" i="4"/>
  <c r="K24" i="4"/>
  <c r="J24" i="4"/>
  <c r="I24" i="4"/>
  <c r="H24" i="4"/>
  <c r="G24" i="4"/>
  <c r="F24" i="4"/>
  <c r="E24" i="4"/>
  <c r="D24" i="4"/>
  <c r="C24" i="4"/>
  <c r="B24" i="4"/>
  <c r="W23" i="4"/>
  <c r="V23" i="4"/>
  <c r="U23" i="4"/>
  <c r="T23" i="4"/>
  <c r="S23" i="4"/>
  <c r="R23" i="4"/>
  <c r="Q23" i="4"/>
  <c r="P23" i="4"/>
  <c r="O23" i="4"/>
  <c r="N23" i="4"/>
  <c r="M23" i="4"/>
  <c r="L23" i="4"/>
  <c r="K23" i="4"/>
  <c r="J23" i="4"/>
  <c r="I23" i="4"/>
  <c r="H23" i="4"/>
  <c r="G23" i="4"/>
  <c r="F23" i="4"/>
  <c r="E23" i="4"/>
  <c r="D23" i="4"/>
  <c r="C23" i="4"/>
  <c r="B23" i="4"/>
  <c r="W22" i="4"/>
  <c r="V22" i="4"/>
  <c r="U22" i="4"/>
  <c r="T22" i="4"/>
  <c r="S22" i="4"/>
  <c r="R22" i="4"/>
  <c r="Q22" i="4"/>
  <c r="P22" i="4"/>
  <c r="O22" i="4"/>
  <c r="N22" i="4"/>
  <c r="M22" i="4"/>
  <c r="L22" i="4"/>
  <c r="K22" i="4"/>
  <c r="J22" i="4"/>
  <c r="I22" i="4"/>
  <c r="H22" i="4"/>
  <c r="G22" i="4"/>
  <c r="F22" i="4"/>
  <c r="E22" i="4"/>
  <c r="D22" i="4"/>
  <c r="C22" i="4"/>
  <c r="B22" i="4"/>
  <c r="W21" i="4"/>
  <c r="V21" i="4"/>
  <c r="U21" i="4"/>
  <c r="T21" i="4"/>
  <c r="S21" i="4"/>
  <c r="R21" i="4"/>
  <c r="Q21" i="4"/>
  <c r="P21" i="4"/>
  <c r="O21" i="4"/>
  <c r="N21" i="4"/>
  <c r="M21" i="4"/>
  <c r="L21" i="4"/>
  <c r="K21" i="4"/>
  <c r="J21" i="4"/>
  <c r="I21" i="4"/>
  <c r="H21" i="4"/>
  <c r="G21" i="4"/>
  <c r="F21" i="4"/>
  <c r="E21" i="4"/>
  <c r="D21" i="4"/>
  <c r="C21" i="4"/>
  <c r="B21" i="4"/>
  <c r="W20" i="4"/>
  <c r="V20" i="4"/>
  <c r="U20" i="4"/>
  <c r="T20" i="4"/>
  <c r="S20" i="4"/>
  <c r="R20" i="4"/>
  <c r="Q20" i="4"/>
  <c r="P20" i="4"/>
  <c r="O20" i="4"/>
  <c r="N20" i="4"/>
  <c r="M20" i="4"/>
  <c r="L20" i="4"/>
  <c r="K20" i="4"/>
  <c r="J20" i="4"/>
  <c r="I20" i="4"/>
  <c r="H20" i="4"/>
  <c r="G20" i="4"/>
  <c r="F20" i="4"/>
  <c r="E20" i="4"/>
  <c r="D20" i="4"/>
  <c r="C20" i="4"/>
  <c r="B20" i="4"/>
  <c r="W19" i="4"/>
  <c r="V19" i="4"/>
  <c r="U19" i="4"/>
  <c r="T19" i="4"/>
  <c r="S19" i="4"/>
  <c r="R19" i="4"/>
  <c r="Q19" i="4"/>
  <c r="P19" i="4"/>
  <c r="O19" i="4"/>
  <c r="N19" i="4"/>
  <c r="M19" i="4"/>
  <c r="L19" i="4"/>
  <c r="K19" i="4"/>
  <c r="J19" i="4"/>
  <c r="I19" i="4"/>
  <c r="H19" i="4"/>
  <c r="G19" i="4"/>
  <c r="F19" i="4"/>
  <c r="E19" i="4"/>
  <c r="D19" i="4"/>
  <c r="C19" i="4"/>
  <c r="B19" i="4"/>
  <c r="W18" i="4"/>
  <c r="V18" i="4"/>
  <c r="U18" i="4"/>
  <c r="T18" i="4"/>
  <c r="S18" i="4"/>
  <c r="R18" i="4"/>
  <c r="Q18" i="4"/>
  <c r="P18" i="4"/>
  <c r="O18" i="4"/>
  <c r="N18" i="4"/>
  <c r="M18" i="4"/>
  <c r="L18" i="4"/>
  <c r="K18" i="4"/>
  <c r="J18" i="4"/>
  <c r="I18" i="4"/>
  <c r="H18" i="4"/>
  <c r="G18" i="4"/>
  <c r="F18" i="4"/>
  <c r="E18" i="4"/>
  <c r="D18" i="4"/>
  <c r="C18" i="4"/>
  <c r="B18" i="4"/>
  <c r="W17" i="4"/>
  <c r="V17" i="4"/>
  <c r="U17" i="4"/>
  <c r="T17" i="4"/>
  <c r="S17" i="4"/>
  <c r="R17" i="4"/>
  <c r="Q17" i="4"/>
  <c r="P17" i="4"/>
  <c r="O17" i="4"/>
  <c r="N17" i="4"/>
  <c r="M17" i="4"/>
  <c r="L17" i="4"/>
  <c r="K17" i="4"/>
  <c r="J17" i="4"/>
  <c r="I17" i="4"/>
  <c r="H17" i="4"/>
  <c r="G17" i="4"/>
  <c r="F17" i="4"/>
  <c r="E17" i="4"/>
  <c r="D17" i="4"/>
  <c r="C17" i="4"/>
  <c r="B17" i="4"/>
  <c r="W16" i="4"/>
  <c r="V16" i="4"/>
  <c r="U16" i="4"/>
  <c r="T16" i="4"/>
  <c r="S16" i="4"/>
  <c r="R16" i="4"/>
  <c r="Q16" i="4"/>
  <c r="P16" i="4"/>
  <c r="O16" i="4"/>
  <c r="N16" i="4"/>
  <c r="M16" i="4"/>
  <c r="L16" i="4"/>
  <c r="K16" i="4"/>
  <c r="J16" i="4"/>
  <c r="I16" i="4"/>
  <c r="H16" i="4"/>
  <c r="G16" i="4"/>
  <c r="F16" i="4"/>
  <c r="E16" i="4"/>
  <c r="D16" i="4"/>
  <c r="C16" i="4"/>
  <c r="B16" i="4"/>
  <c r="W15" i="4"/>
  <c r="V15" i="4"/>
  <c r="U15" i="4"/>
  <c r="T15" i="4"/>
  <c r="S15" i="4"/>
  <c r="R15" i="4"/>
  <c r="Q15" i="4"/>
  <c r="P15" i="4"/>
  <c r="O15" i="4"/>
  <c r="N15" i="4"/>
  <c r="M15" i="4"/>
  <c r="L15" i="4"/>
  <c r="K15" i="4"/>
  <c r="J15" i="4"/>
  <c r="I15" i="4"/>
  <c r="H15" i="4"/>
  <c r="G15" i="4"/>
  <c r="F15" i="4"/>
  <c r="E15" i="4"/>
  <c r="D15" i="4"/>
  <c r="C15" i="4"/>
  <c r="B15" i="4"/>
  <c r="W14" i="4"/>
  <c r="V14" i="4"/>
  <c r="U14" i="4"/>
  <c r="T14" i="4"/>
  <c r="S14" i="4"/>
  <c r="R14" i="4"/>
  <c r="Q14" i="4"/>
  <c r="P14" i="4"/>
  <c r="O14" i="4"/>
  <c r="N14" i="4"/>
  <c r="M14" i="4"/>
  <c r="L14" i="4"/>
  <c r="K14" i="4"/>
  <c r="J14" i="4"/>
  <c r="I14" i="4"/>
  <c r="H14" i="4"/>
  <c r="G14" i="4"/>
  <c r="F14" i="4"/>
  <c r="E14" i="4"/>
  <c r="D14" i="4"/>
  <c r="C14" i="4"/>
  <c r="B14" i="4"/>
  <c r="W13" i="4"/>
  <c r="V13" i="4"/>
  <c r="U13" i="4"/>
  <c r="T13" i="4"/>
  <c r="S13" i="4"/>
  <c r="R13" i="4"/>
  <c r="Q13" i="4"/>
  <c r="P13" i="4"/>
  <c r="O13" i="4"/>
  <c r="N13" i="4"/>
  <c r="M13" i="4"/>
  <c r="L13" i="4"/>
  <c r="K13" i="4"/>
  <c r="J13" i="4"/>
  <c r="I13" i="4"/>
  <c r="H13" i="4"/>
  <c r="G13" i="4"/>
  <c r="F13" i="4"/>
  <c r="E13" i="4"/>
  <c r="D13" i="4"/>
  <c r="C13" i="4"/>
  <c r="B13" i="4"/>
  <c r="W12" i="4"/>
  <c r="V12" i="4"/>
  <c r="U12" i="4"/>
  <c r="T12" i="4"/>
  <c r="S12" i="4"/>
  <c r="R12" i="4"/>
  <c r="Q12" i="4"/>
  <c r="P12" i="4"/>
  <c r="O12" i="4"/>
  <c r="N12" i="4"/>
  <c r="M12" i="4"/>
  <c r="L12" i="4"/>
  <c r="K12" i="4"/>
  <c r="J12" i="4"/>
  <c r="I12" i="4"/>
  <c r="H12" i="4"/>
  <c r="G12" i="4"/>
  <c r="F12" i="4"/>
  <c r="E12" i="4"/>
  <c r="D12" i="4"/>
  <c r="C12" i="4"/>
  <c r="B12" i="4"/>
  <c r="W11" i="4"/>
  <c r="V11" i="4"/>
  <c r="U11" i="4"/>
  <c r="T11" i="4"/>
  <c r="S11" i="4"/>
  <c r="R11" i="4"/>
  <c r="Q11" i="4"/>
  <c r="P11" i="4"/>
  <c r="O11" i="4"/>
  <c r="N11" i="4"/>
  <c r="M11" i="4"/>
  <c r="L11" i="4"/>
  <c r="K11" i="4"/>
  <c r="J11" i="4"/>
  <c r="I11" i="4"/>
  <c r="H11" i="4"/>
  <c r="G11" i="4"/>
  <c r="F11" i="4"/>
  <c r="E11" i="4"/>
  <c r="D11" i="4"/>
  <c r="C11" i="4"/>
  <c r="B11" i="4"/>
  <c r="W10" i="4"/>
  <c r="V10" i="4"/>
  <c r="U10" i="4"/>
  <c r="T10" i="4"/>
  <c r="S10" i="4"/>
  <c r="R10" i="4"/>
  <c r="Q10" i="4"/>
  <c r="P10" i="4"/>
  <c r="O10" i="4"/>
  <c r="N10" i="4"/>
  <c r="M10" i="4"/>
  <c r="L10" i="4"/>
  <c r="K10" i="4"/>
  <c r="J10" i="4"/>
  <c r="I10" i="4"/>
  <c r="H10" i="4"/>
  <c r="G10" i="4"/>
  <c r="F10" i="4"/>
  <c r="E10" i="4"/>
  <c r="D10" i="4"/>
  <c r="C10" i="4"/>
  <c r="B10" i="4"/>
  <c r="W9" i="4"/>
  <c r="V9" i="4"/>
  <c r="U9" i="4"/>
  <c r="T9" i="4"/>
  <c r="S9" i="4"/>
  <c r="R9" i="4"/>
  <c r="Q9" i="4"/>
  <c r="P9" i="4"/>
  <c r="O9" i="4"/>
  <c r="N9" i="4"/>
  <c r="M9" i="4"/>
  <c r="L9" i="4"/>
  <c r="K9" i="4"/>
  <c r="J9" i="4"/>
  <c r="I9" i="4"/>
  <c r="H9" i="4"/>
  <c r="G9" i="4"/>
  <c r="F9" i="4"/>
  <c r="E9" i="4"/>
  <c r="D9" i="4"/>
  <c r="C9" i="4"/>
  <c r="B9" i="4"/>
  <c r="W8" i="4"/>
  <c r="V8" i="4"/>
  <c r="U8" i="4"/>
  <c r="T8" i="4"/>
  <c r="S8" i="4"/>
  <c r="R8" i="4"/>
  <c r="Q8" i="4"/>
  <c r="P8" i="4"/>
  <c r="O8" i="4"/>
  <c r="N8" i="4"/>
  <c r="M8" i="4"/>
  <c r="L8" i="4"/>
  <c r="K8" i="4"/>
  <c r="J8" i="4"/>
  <c r="I8" i="4"/>
  <c r="H8" i="4"/>
  <c r="G8" i="4"/>
  <c r="F8" i="4"/>
  <c r="E8" i="4"/>
  <c r="D8" i="4"/>
  <c r="C8" i="4"/>
  <c r="B8" i="4"/>
  <c r="W7" i="4"/>
  <c r="V7" i="4"/>
  <c r="U7" i="4"/>
  <c r="T7" i="4"/>
  <c r="S7" i="4"/>
  <c r="R7" i="4"/>
  <c r="Q7" i="4"/>
  <c r="P7" i="4"/>
  <c r="O7" i="4"/>
  <c r="N7" i="4"/>
  <c r="M7" i="4"/>
  <c r="L7" i="4"/>
  <c r="K7" i="4"/>
  <c r="J7" i="4"/>
  <c r="I7" i="4"/>
  <c r="H7" i="4"/>
  <c r="G7" i="4"/>
  <c r="F7" i="4"/>
  <c r="E7" i="4"/>
  <c r="D7" i="4"/>
  <c r="C7" i="4"/>
  <c r="B7" i="4"/>
  <c r="W6" i="4"/>
  <c r="V6" i="4"/>
  <c r="U6" i="4"/>
  <c r="T6" i="4"/>
  <c r="S6" i="4"/>
  <c r="R6" i="4"/>
  <c r="Q6" i="4"/>
  <c r="P6" i="4"/>
  <c r="O6" i="4"/>
  <c r="N6" i="4"/>
  <c r="M6" i="4"/>
  <c r="L6" i="4"/>
  <c r="K6" i="4"/>
  <c r="J6" i="4"/>
  <c r="I6" i="4"/>
  <c r="H6" i="4"/>
  <c r="G6" i="4"/>
  <c r="F6" i="4"/>
  <c r="E6" i="4"/>
  <c r="D6" i="4"/>
  <c r="C6" i="4"/>
  <c r="B6" i="4"/>
  <c r="W5" i="4"/>
  <c r="V5" i="4"/>
  <c r="U5" i="4"/>
  <c r="T5" i="4"/>
  <c r="S5" i="4"/>
  <c r="R5" i="4"/>
  <c r="Q5" i="4"/>
  <c r="P5" i="4"/>
  <c r="O5" i="4"/>
  <c r="N5" i="4"/>
  <c r="M5" i="4"/>
  <c r="L5" i="4"/>
  <c r="K5" i="4"/>
  <c r="J5" i="4"/>
  <c r="I5" i="4"/>
  <c r="H5" i="4"/>
  <c r="G5" i="4"/>
  <c r="F5" i="4"/>
  <c r="E5" i="4"/>
  <c r="D5" i="4"/>
  <c r="C5" i="4"/>
  <c r="B5" i="4"/>
  <c r="AF47" i="5"/>
  <c r="AE47" i="5"/>
  <c r="AD47" i="5"/>
  <c r="AC47" i="5"/>
  <c r="AB47" i="5"/>
  <c r="AA47" i="5"/>
  <c r="Z47" i="5"/>
  <c r="Y47" i="5"/>
  <c r="X47" i="5"/>
  <c r="W47" i="5"/>
  <c r="V47" i="5"/>
  <c r="U47" i="5"/>
  <c r="T47" i="5"/>
  <c r="S47" i="5"/>
  <c r="R47" i="5"/>
  <c r="Q47" i="5"/>
  <c r="P47" i="5"/>
  <c r="O47" i="5"/>
  <c r="N47" i="5"/>
  <c r="M47" i="5"/>
  <c r="L47" i="5"/>
  <c r="K47" i="5"/>
  <c r="J47" i="5"/>
  <c r="I47" i="5"/>
  <c r="H47" i="5"/>
  <c r="G47" i="5"/>
  <c r="F47" i="5"/>
  <c r="E47" i="5"/>
  <c r="D47" i="5"/>
  <c r="C47" i="5"/>
  <c r="B47" i="5"/>
  <c r="AF46" i="5"/>
  <c r="AE46" i="5"/>
  <c r="AD46" i="5"/>
  <c r="AC46" i="5"/>
  <c r="AB46" i="5"/>
  <c r="AA46" i="5"/>
  <c r="Z46" i="5"/>
  <c r="Y46" i="5"/>
  <c r="X46" i="5"/>
  <c r="W46" i="5"/>
  <c r="V46" i="5"/>
  <c r="U46" i="5"/>
  <c r="T46" i="5"/>
  <c r="S46" i="5"/>
  <c r="R46" i="5"/>
  <c r="Q46" i="5"/>
  <c r="P46" i="5"/>
  <c r="O46" i="5"/>
  <c r="N46" i="5"/>
  <c r="M46" i="5"/>
  <c r="L46" i="5"/>
  <c r="K46" i="5"/>
  <c r="J46" i="5"/>
  <c r="I46" i="5"/>
  <c r="H46" i="5"/>
  <c r="G46" i="5"/>
  <c r="F46" i="5"/>
  <c r="E46" i="5"/>
  <c r="D46" i="5"/>
  <c r="C46" i="5"/>
  <c r="B46" i="5"/>
  <c r="AF45" i="5"/>
  <c r="AE45" i="5"/>
  <c r="AD45" i="5"/>
  <c r="AC45" i="5"/>
  <c r="AB45" i="5"/>
  <c r="AA45" i="5"/>
  <c r="Z45" i="5"/>
  <c r="Y45" i="5"/>
  <c r="X45" i="5"/>
  <c r="W45" i="5"/>
  <c r="V45" i="5"/>
  <c r="U45" i="5"/>
  <c r="T45" i="5"/>
  <c r="S45" i="5"/>
  <c r="R45" i="5"/>
  <c r="Q45" i="5"/>
  <c r="P45" i="5"/>
  <c r="O45" i="5"/>
  <c r="N45" i="5"/>
  <c r="M45" i="5"/>
  <c r="L45" i="5"/>
  <c r="K45" i="5"/>
  <c r="J45" i="5"/>
  <c r="I45" i="5"/>
  <c r="H45" i="5"/>
  <c r="G45" i="5"/>
  <c r="F45" i="5"/>
  <c r="E45" i="5"/>
  <c r="D45" i="5"/>
  <c r="C45" i="5"/>
  <c r="B45" i="5"/>
  <c r="AF44" i="5"/>
  <c r="AE44" i="5"/>
  <c r="AD44" i="5"/>
  <c r="AC44" i="5"/>
  <c r="AB44" i="5"/>
  <c r="AA44" i="5"/>
  <c r="Z44" i="5"/>
  <c r="Y44" i="5"/>
  <c r="X44" i="5"/>
  <c r="W44" i="5"/>
  <c r="V44" i="5"/>
  <c r="U44" i="5"/>
  <c r="T44" i="5"/>
  <c r="S44" i="5"/>
  <c r="R44" i="5"/>
  <c r="Q44" i="5"/>
  <c r="P44" i="5"/>
  <c r="O44" i="5"/>
  <c r="N44" i="5"/>
  <c r="M44" i="5"/>
  <c r="L44" i="5"/>
  <c r="K44" i="5"/>
  <c r="J44" i="5"/>
  <c r="I44" i="5"/>
  <c r="H44" i="5"/>
  <c r="G44" i="5"/>
  <c r="F44" i="5"/>
  <c r="E44" i="5"/>
  <c r="D44" i="5"/>
  <c r="C44" i="5"/>
  <c r="B44" i="5"/>
  <c r="AF42" i="5"/>
  <c r="AE42" i="5"/>
  <c r="AD42" i="5"/>
  <c r="AC42" i="5"/>
  <c r="AB42" i="5"/>
  <c r="AA42" i="5"/>
  <c r="Z42" i="5"/>
  <c r="Y42" i="5"/>
  <c r="X42" i="5"/>
  <c r="W42" i="5"/>
  <c r="V42" i="5"/>
  <c r="U42" i="5"/>
  <c r="T42" i="5"/>
  <c r="S42" i="5"/>
  <c r="R42" i="5"/>
  <c r="Q42" i="5"/>
  <c r="P42" i="5"/>
  <c r="O42" i="5"/>
  <c r="N42" i="5"/>
  <c r="M42" i="5"/>
  <c r="L42" i="5"/>
  <c r="K42" i="5"/>
  <c r="J42" i="5"/>
  <c r="I42" i="5"/>
  <c r="H42" i="5"/>
  <c r="G42" i="5"/>
  <c r="F42" i="5"/>
  <c r="E42" i="5"/>
  <c r="D42" i="5"/>
  <c r="C42" i="5"/>
  <c r="B42" i="5"/>
  <c r="AF41" i="5"/>
  <c r="AE41" i="5"/>
  <c r="AD41" i="5"/>
  <c r="AC41" i="5"/>
  <c r="AB41" i="5"/>
  <c r="AA41" i="5"/>
  <c r="Z41" i="5"/>
  <c r="Y41" i="5"/>
  <c r="X41" i="5"/>
  <c r="W41" i="5"/>
  <c r="V41" i="5"/>
  <c r="U41" i="5"/>
  <c r="T41" i="5"/>
  <c r="S41" i="5"/>
  <c r="R41" i="5"/>
  <c r="Q41" i="5"/>
  <c r="P41" i="5"/>
  <c r="O41" i="5"/>
  <c r="N41" i="5"/>
  <c r="M41" i="5"/>
  <c r="L41" i="5"/>
  <c r="K41" i="5"/>
  <c r="J41" i="5"/>
  <c r="I41" i="5"/>
  <c r="H41" i="5"/>
  <c r="G41" i="5"/>
  <c r="F41" i="5"/>
  <c r="E41" i="5"/>
  <c r="D41" i="5"/>
  <c r="C41" i="5"/>
  <c r="B41" i="5"/>
  <c r="AF40" i="5"/>
  <c r="AE40" i="5"/>
  <c r="AD40" i="5"/>
  <c r="AC40" i="5"/>
  <c r="AB40" i="5"/>
  <c r="AA40" i="5"/>
  <c r="Z40" i="5"/>
  <c r="Y40" i="5"/>
  <c r="X40" i="5"/>
  <c r="W40" i="5"/>
  <c r="V40" i="5"/>
  <c r="U40" i="5"/>
  <c r="T40" i="5"/>
  <c r="S40" i="5"/>
  <c r="R40" i="5"/>
  <c r="Q40" i="5"/>
  <c r="P40" i="5"/>
  <c r="O40" i="5"/>
  <c r="N40" i="5"/>
  <c r="M40" i="5"/>
  <c r="L40" i="5"/>
  <c r="K40" i="5"/>
  <c r="J40" i="5"/>
  <c r="I40" i="5"/>
  <c r="H40" i="5"/>
  <c r="G40" i="5"/>
  <c r="F40" i="5"/>
  <c r="E40" i="5"/>
  <c r="D40" i="5"/>
  <c r="C40" i="5"/>
  <c r="B40" i="5"/>
  <c r="AF39" i="5"/>
  <c r="AE39" i="5"/>
  <c r="AD39" i="5"/>
  <c r="AC39" i="5"/>
  <c r="AB39" i="5"/>
  <c r="AA39" i="5"/>
  <c r="Z39" i="5"/>
  <c r="Y39" i="5"/>
  <c r="X39" i="5"/>
  <c r="W39" i="5"/>
  <c r="V39" i="5"/>
  <c r="U39" i="5"/>
  <c r="T39" i="5"/>
  <c r="S39" i="5"/>
  <c r="R39" i="5"/>
  <c r="Q39" i="5"/>
  <c r="P39" i="5"/>
  <c r="O39" i="5"/>
  <c r="N39" i="5"/>
  <c r="M39" i="5"/>
  <c r="L39" i="5"/>
  <c r="K39" i="5"/>
  <c r="J39" i="5"/>
  <c r="I39" i="5"/>
  <c r="H39" i="5"/>
  <c r="G39" i="5"/>
  <c r="F39" i="5"/>
  <c r="E39" i="5"/>
  <c r="D39" i="5"/>
  <c r="C39" i="5"/>
  <c r="B39" i="5"/>
  <c r="AF38" i="5"/>
  <c r="AE38" i="5"/>
  <c r="AD38" i="5"/>
  <c r="AC38" i="5"/>
  <c r="AB38" i="5"/>
  <c r="AA38" i="5"/>
  <c r="Z38" i="5"/>
  <c r="Y38" i="5"/>
  <c r="X38" i="5"/>
  <c r="W38" i="5"/>
  <c r="V38" i="5"/>
  <c r="U38" i="5"/>
  <c r="T38" i="5"/>
  <c r="S38" i="5"/>
  <c r="R38" i="5"/>
  <c r="Q38" i="5"/>
  <c r="P38" i="5"/>
  <c r="O38" i="5"/>
  <c r="N38" i="5"/>
  <c r="M38" i="5"/>
  <c r="L38" i="5"/>
  <c r="K38" i="5"/>
  <c r="J38" i="5"/>
  <c r="I38" i="5"/>
  <c r="H38" i="5"/>
  <c r="G38" i="5"/>
  <c r="F38" i="5"/>
  <c r="E38" i="5"/>
  <c r="D38" i="5"/>
  <c r="C38" i="5"/>
  <c r="B38" i="5"/>
  <c r="AF37" i="5"/>
  <c r="AE37" i="5"/>
  <c r="AD37" i="5"/>
  <c r="AC37" i="5"/>
  <c r="AB37" i="5"/>
  <c r="AA37" i="5"/>
  <c r="Z37" i="5"/>
  <c r="Y37" i="5"/>
  <c r="X37" i="5"/>
  <c r="W37" i="5"/>
  <c r="V37" i="5"/>
  <c r="U37" i="5"/>
  <c r="T37" i="5"/>
  <c r="S37" i="5"/>
  <c r="R37" i="5"/>
  <c r="Q37" i="5"/>
  <c r="P37" i="5"/>
  <c r="O37" i="5"/>
  <c r="N37" i="5"/>
  <c r="M37" i="5"/>
  <c r="L37" i="5"/>
  <c r="K37" i="5"/>
  <c r="J37" i="5"/>
  <c r="I37" i="5"/>
  <c r="H37" i="5"/>
  <c r="G37" i="5"/>
  <c r="F37" i="5"/>
  <c r="E37" i="5"/>
  <c r="D37" i="5"/>
  <c r="C37" i="5"/>
  <c r="B37" i="5"/>
  <c r="AF36" i="5"/>
  <c r="AE36" i="5"/>
  <c r="AD36" i="5"/>
  <c r="AC36" i="5"/>
  <c r="AB36" i="5"/>
  <c r="AA36" i="5"/>
  <c r="Z36" i="5"/>
  <c r="Y36" i="5"/>
  <c r="X36" i="5"/>
  <c r="W36" i="5"/>
  <c r="V36" i="5"/>
  <c r="U36" i="5"/>
  <c r="T36" i="5"/>
  <c r="S36" i="5"/>
  <c r="R36" i="5"/>
  <c r="Q36" i="5"/>
  <c r="P36" i="5"/>
  <c r="O36" i="5"/>
  <c r="N36" i="5"/>
  <c r="M36" i="5"/>
  <c r="L36" i="5"/>
  <c r="K36" i="5"/>
  <c r="J36" i="5"/>
  <c r="I36" i="5"/>
  <c r="H36" i="5"/>
  <c r="G36" i="5"/>
  <c r="F36" i="5"/>
  <c r="E36" i="5"/>
  <c r="D36" i="5"/>
  <c r="C36" i="5"/>
  <c r="B36" i="5"/>
  <c r="AF35" i="5"/>
  <c r="AE35" i="5"/>
  <c r="AD35" i="5"/>
  <c r="AC35" i="5"/>
  <c r="AB35" i="5"/>
  <c r="AA35" i="5"/>
  <c r="Z35" i="5"/>
  <c r="Y35" i="5"/>
  <c r="X35" i="5"/>
  <c r="W35" i="5"/>
  <c r="V35" i="5"/>
  <c r="U35" i="5"/>
  <c r="T35" i="5"/>
  <c r="S35" i="5"/>
  <c r="R35" i="5"/>
  <c r="Q35" i="5"/>
  <c r="P35" i="5"/>
  <c r="O35" i="5"/>
  <c r="N35" i="5"/>
  <c r="M35" i="5"/>
  <c r="L35" i="5"/>
  <c r="K35" i="5"/>
  <c r="J35" i="5"/>
  <c r="I35" i="5"/>
  <c r="H35" i="5"/>
  <c r="G35" i="5"/>
  <c r="F35" i="5"/>
  <c r="E35" i="5"/>
  <c r="D35" i="5"/>
  <c r="C35" i="5"/>
  <c r="B35" i="5"/>
  <c r="AF34" i="5"/>
  <c r="AE34" i="5"/>
  <c r="AD34" i="5"/>
  <c r="AC34" i="5"/>
  <c r="AB34" i="5"/>
  <c r="AA34" i="5"/>
  <c r="Z34" i="5"/>
  <c r="Y34" i="5"/>
  <c r="X34" i="5"/>
  <c r="W34" i="5"/>
  <c r="V34" i="5"/>
  <c r="U34" i="5"/>
  <c r="T34" i="5"/>
  <c r="S34" i="5"/>
  <c r="R34" i="5"/>
  <c r="Q34" i="5"/>
  <c r="P34" i="5"/>
  <c r="O34" i="5"/>
  <c r="N34" i="5"/>
  <c r="M34" i="5"/>
  <c r="L34" i="5"/>
  <c r="K34" i="5"/>
  <c r="J34" i="5"/>
  <c r="I34" i="5"/>
  <c r="H34" i="5"/>
  <c r="G34" i="5"/>
  <c r="F34" i="5"/>
  <c r="E34" i="5"/>
  <c r="D34" i="5"/>
  <c r="C34" i="5"/>
  <c r="B34" i="5"/>
  <c r="AF33" i="5"/>
  <c r="AE33" i="5"/>
  <c r="AD33" i="5"/>
  <c r="AC33" i="5"/>
  <c r="AB33" i="5"/>
  <c r="AA33" i="5"/>
  <c r="Z33" i="5"/>
  <c r="Y33" i="5"/>
  <c r="X33" i="5"/>
  <c r="W33" i="5"/>
  <c r="V33" i="5"/>
  <c r="U33" i="5"/>
  <c r="T33" i="5"/>
  <c r="S33" i="5"/>
  <c r="R33" i="5"/>
  <c r="Q33" i="5"/>
  <c r="P33" i="5"/>
  <c r="O33" i="5"/>
  <c r="N33" i="5"/>
  <c r="M33" i="5"/>
  <c r="L33" i="5"/>
  <c r="K33" i="5"/>
  <c r="J33" i="5"/>
  <c r="I33" i="5"/>
  <c r="H33" i="5"/>
  <c r="G33" i="5"/>
  <c r="F33" i="5"/>
  <c r="E33" i="5"/>
  <c r="D33" i="5"/>
  <c r="C33" i="5"/>
  <c r="B33" i="5"/>
  <c r="AF32" i="5"/>
  <c r="AE32" i="5"/>
  <c r="AD32" i="5"/>
  <c r="AC32" i="5"/>
  <c r="AB32" i="5"/>
  <c r="AA32" i="5"/>
  <c r="Z32" i="5"/>
  <c r="Y32" i="5"/>
  <c r="X32" i="5"/>
  <c r="W32" i="5"/>
  <c r="V32" i="5"/>
  <c r="U32" i="5"/>
  <c r="T32" i="5"/>
  <c r="S32" i="5"/>
  <c r="R32" i="5"/>
  <c r="Q32" i="5"/>
  <c r="P32" i="5"/>
  <c r="O32" i="5"/>
  <c r="N32" i="5"/>
  <c r="M32" i="5"/>
  <c r="L32" i="5"/>
  <c r="K32" i="5"/>
  <c r="J32" i="5"/>
  <c r="I32" i="5"/>
  <c r="H32" i="5"/>
  <c r="G32" i="5"/>
  <c r="F32" i="5"/>
  <c r="E32" i="5"/>
  <c r="D32" i="5"/>
  <c r="C32" i="5"/>
  <c r="B32" i="5"/>
  <c r="AF31" i="5"/>
  <c r="AE31" i="5"/>
  <c r="AD31" i="5"/>
  <c r="AC31" i="5"/>
  <c r="AB31" i="5"/>
  <c r="AA31" i="5"/>
  <c r="Z31" i="5"/>
  <c r="Y31" i="5"/>
  <c r="X31" i="5"/>
  <c r="W31" i="5"/>
  <c r="V31" i="5"/>
  <c r="U31" i="5"/>
  <c r="T31" i="5"/>
  <c r="S31" i="5"/>
  <c r="R31" i="5"/>
  <c r="Q31" i="5"/>
  <c r="P31" i="5"/>
  <c r="O31" i="5"/>
  <c r="N31" i="5"/>
  <c r="M31" i="5"/>
  <c r="L31" i="5"/>
  <c r="K31" i="5"/>
  <c r="J31" i="5"/>
  <c r="I31" i="5"/>
  <c r="H31" i="5"/>
  <c r="G31" i="5"/>
  <c r="F31" i="5"/>
  <c r="E31" i="5"/>
  <c r="D31" i="5"/>
  <c r="C31" i="5"/>
  <c r="B31" i="5"/>
  <c r="AF30" i="5"/>
  <c r="AE30" i="5"/>
  <c r="AD30" i="5"/>
  <c r="AC30" i="5"/>
  <c r="AB30" i="5"/>
  <c r="AA30" i="5"/>
  <c r="Z30" i="5"/>
  <c r="Y30" i="5"/>
  <c r="X30" i="5"/>
  <c r="W30" i="5"/>
  <c r="V30" i="5"/>
  <c r="U30" i="5"/>
  <c r="T30" i="5"/>
  <c r="S30" i="5"/>
  <c r="R30" i="5"/>
  <c r="Q30" i="5"/>
  <c r="P30" i="5"/>
  <c r="O30" i="5"/>
  <c r="N30" i="5"/>
  <c r="M30" i="5"/>
  <c r="L30" i="5"/>
  <c r="K30" i="5"/>
  <c r="J30" i="5"/>
  <c r="I30" i="5"/>
  <c r="H30" i="5"/>
  <c r="G30" i="5"/>
  <c r="F30" i="5"/>
  <c r="E30" i="5"/>
  <c r="D30" i="5"/>
  <c r="C30" i="5"/>
  <c r="B30" i="5"/>
  <c r="AF29" i="5"/>
  <c r="AE29" i="5"/>
  <c r="AD29" i="5"/>
  <c r="AC29" i="5"/>
  <c r="AB29" i="5"/>
  <c r="AA29" i="5"/>
  <c r="Z29" i="5"/>
  <c r="Y29" i="5"/>
  <c r="X29" i="5"/>
  <c r="W29" i="5"/>
  <c r="V29" i="5"/>
  <c r="U29" i="5"/>
  <c r="T29" i="5"/>
  <c r="S29" i="5"/>
  <c r="R29" i="5"/>
  <c r="Q29" i="5"/>
  <c r="P29" i="5"/>
  <c r="O29" i="5"/>
  <c r="N29" i="5"/>
  <c r="M29" i="5"/>
  <c r="L29" i="5"/>
  <c r="K29" i="5"/>
  <c r="J29" i="5"/>
  <c r="I29" i="5"/>
  <c r="H29" i="5"/>
  <c r="G29" i="5"/>
  <c r="F29" i="5"/>
  <c r="E29" i="5"/>
  <c r="D29" i="5"/>
  <c r="C29" i="5"/>
  <c r="B29" i="5"/>
  <c r="AF28" i="5"/>
  <c r="AE28" i="5"/>
  <c r="AD28" i="5"/>
  <c r="AC28" i="5"/>
  <c r="AB28" i="5"/>
  <c r="AA28" i="5"/>
  <c r="Z28" i="5"/>
  <c r="Y28" i="5"/>
  <c r="X28" i="5"/>
  <c r="W28" i="5"/>
  <c r="V28" i="5"/>
  <c r="U28" i="5"/>
  <c r="T28" i="5"/>
  <c r="S28" i="5"/>
  <c r="R28" i="5"/>
  <c r="Q28" i="5"/>
  <c r="P28" i="5"/>
  <c r="O28" i="5"/>
  <c r="N28" i="5"/>
  <c r="M28" i="5"/>
  <c r="L28" i="5"/>
  <c r="K28" i="5"/>
  <c r="J28" i="5"/>
  <c r="I28" i="5"/>
  <c r="H28" i="5"/>
  <c r="G28" i="5"/>
  <c r="F28" i="5"/>
  <c r="E28" i="5"/>
  <c r="D28" i="5"/>
  <c r="C28" i="5"/>
  <c r="B28" i="5"/>
  <c r="AF27" i="5"/>
  <c r="AE27" i="5"/>
  <c r="AD27" i="5"/>
  <c r="AC27" i="5"/>
  <c r="AB27" i="5"/>
  <c r="AA27" i="5"/>
  <c r="Z27" i="5"/>
  <c r="Y27" i="5"/>
  <c r="X27" i="5"/>
  <c r="W27" i="5"/>
  <c r="V27" i="5"/>
  <c r="U27" i="5"/>
  <c r="T27" i="5"/>
  <c r="S27" i="5"/>
  <c r="R27" i="5"/>
  <c r="Q27" i="5"/>
  <c r="P27" i="5"/>
  <c r="O27" i="5"/>
  <c r="N27" i="5"/>
  <c r="M27" i="5"/>
  <c r="L27" i="5"/>
  <c r="K27" i="5"/>
  <c r="J27" i="5"/>
  <c r="I27" i="5"/>
  <c r="H27" i="5"/>
  <c r="G27" i="5"/>
  <c r="F27" i="5"/>
  <c r="E27" i="5"/>
  <c r="D27" i="5"/>
  <c r="C27" i="5"/>
  <c r="B27" i="5"/>
  <c r="AF26" i="5"/>
  <c r="AE26" i="5"/>
  <c r="AD26" i="5"/>
  <c r="AC26" i="5"/>
  <c r="AB26" i="5"/>
  <c r="AA26" i="5"/>
  <c r="Z26" i="5"/>
  <c r="Y26" i="5"/>
  <c r="X26" i="5"/>
  <c r="W26" i="5"/>
  <c r="V26" i="5"/>
  <c r="U26" i="5"/>
  <c r="T26" i="5"/>
  <c r="S26" i="5"/>
  <c r="R26" i="5"/>
  <c r="Q26" i="5"/>
  <c r="P26" i="5"/>
  <c r="O26" i="5"/>
  <c r="N26" i="5"/>
  <c r="M26" i="5"/>
  <c r="L26" i="5"/>
  <c r="K26" i="5"/>
  <c r="J26" i="5"/>
  <c r="I26" i="5"/>
  <c r="H26" i="5"/>
  <c r="G26" i="5"/>
  <c r="F26" i="5"/>
  <c r="E26" i="5"/>
  <c r="D26" i="5"/>
  <c r="C26" i="5"/>
  <c r="B26" i="5"/>
  <c r="AF25" i="5"/>
  <c r="AE25" i="5"/>
  <c r="AD25" i="5"/>
  <c r="AC25" i="5"/>
  <c r="AB25" i="5"/>
  <c r="AA25" i="5"/>
  <c r="Z25" i="5"/>
  <c r="Y25" i="5"/>
  <c r="X25" i="5"/>
  <c r="W25" i="5"/>
  <c r="V25" i="5"/>
  <c r="U25" i="5"/>
  <c r="T25" i="5"/>
  <c r="S25" i="5"/>
  <c r="R25" i="5"/>
  <c r="Q25" i="5"/>
  <c r="P25" i="5"/>
  <c r="O25" i="5"/>
  <c r="N25" i="5"/>
  <c r="M25" i="5"/>
  <c r="L25" i="5"/>
  <c r="K25" i="5"/>
  <c r="J25" i="5"/>
  <c r="I25" i="5"/>
  <c r="H25" i="5"/>
  <c r="G25" i="5"/>
  <c r="F25" i="5"/>
  <c r="E25" i="5"/>
  <c r="D25" i="5"/>
  <c r="C25" i="5"/>
  <c r="B25" i="5"/>
  <c r="AF24" i="5"/>
  <c r="AE24" i="5"/>
  <c r="AD24" i="5"/>
  <c r="AC24" i="5"/>
  <c r="AB24" i="5"/>
  <c r="AA24" i="5"/>
  <c r="Z24" i="5"/>
  <c r="Y24" i="5"/>
  <c r="X24" i="5"/>
  <c r="W24" i="5"/>
  <c r="V24" i="5"/>
  <c r="U24" i="5"/>
  <c r="T24" i="5"/>
  <c r="S24" i="5"/>
  <c r="R24" i="5"/>
  <c r="Q24" i="5"/>
  <c r="P24" i="5"/>
  <c r="O24" i="5"/>
  <c r="N24" i="5"/>
  <c r="M24" i="5"/>
  <c r="L24" i="5"/>
  <c r="K24" i="5"/>
  <c r="J24" i="5"/>
  <c r="I24" i="5"/>
  <c r="H24" i="5"/>
  <c r="G24" i="5"/>
  <c r="F24" i="5"/>
  <c r="E24" i="5"/>
  <c r="D24" i="5"/>
  <c r="C24" i="5"/>
  <c r="B24" i="5"/>
  <c r="AF23" i="5"/>
  <c r="AE23" i="5"/>
  <c r="AD23" i="5"/>
  <c r="AC23" i="5"/>
  <c r="AB23" i="5"/>
  <c r="AA23" i="5"/>
  <c r="Z23" i="5"/>
  <c r="Y23" i="5"/>
  <c r="X23" i="5"/>
  <c r="W23" i="5"/>
  <c r="V23" i="5"/>
  <c r="U23" i="5"/>
  <c r="T23" i="5"/>
  <c r="S23" i="5"/>
  <c r="R23" i="5"/>
  <c r="Q23" i="5"/>
  <c r="P23" i="5"/>
  <c r="O23" i="5"/>
  <c r="N23" i="5"/>
  <c r="M23" i="5"/>
  <c r="L23" i="5"/>
  <c r="K23" i="5"/>
  <c r="J23" i="5"/>
  <c r="I23" i="5"/>
  <c r="H23" i="5"/>
  <c r="G23" i="5"/>
  <c r="F23" i="5"/>
  <c r="E23" i="5"/>
  <c r="D23" i="5"/>
  <c r="C23" i="5"/>
  <c r="B23" i="5"/>
  <c r="AF22" i="5"/>
  <c r="AE22" i="5"/>
  <c r="AD22" i="5"/>
  <c r="AC22" i="5"/>
  <c r="AB22" i="5"/>
  <c r="AA22" i="5"/>
  <c r="Z22" i="5"/>
  <c r="Y22" i="5"/>
  <c r="X22" i="5"/>
  <c r="W22" i="5"/>
  <c r="V22" i="5"/>
  <c r="U22" i="5"/>
  <c r="T22" i="5"/>
  <c r="S22" i="5"/>
  <c r="R22" i="5"/>
  <c r="Q22" i="5"/>
  <c r="P22" i="5"/>
  <c r="O22" i="5"/>
  <c r="N22" i="5"/>
  <c r="M22" i="5"/>
  <c r="L22" i="5"/>
  <c r="K22" i="5"/>
  <c r="J22" i="5"/>
  <c r="I22" i="5"/>
  <c r="H22" i="5"/>
  <c r="G22" i="5"/>
  <c r="F22" i="5"/>
  <c r="E22" i="5"/>
  <c r="D22" i="5"/>
  <c r="C22" i="5"/>
  <c r="B22" i="5"/>
  <c r="AF21" i="5"/>
  <c r="AE21" i="5"/>
  <c r="AD21" i="5"/>
  <c r="AC21" i="5"/>
  <c r="AB21" i="5"/>
  <c r="AA21" i="5"/>
  <c r="Z21" i="5"/>
  <c r="Y21" i="5"/>
  <c r="X21" i="5"/>
  <c r="W21" i="5"/>
  <c r="V21" i="5"/>
  <c r="U21" i="5"/>
  <c r="T21" i="5"/>
  <c r="S21" i="5"/>
  <c r="R21" i="5"/>
  <c r="Q21" i="5"/>
  <c r="P21" i="5"/>
  <c r="O21" i="5"/>
  <c r="N21" i="5"/>
  <c r="M21" i="5"/>
  <c r="L21" i="5"/>
  <c r="K21" i="5"/>
  <c r="J21" i="5"/>
  <c r="I21" i="5"/>
  <c r="H21" i="5"/>
  <c r="G21" i="5"/>
  <c r="F21" i="5"/>
  <c r="E21" i="5"/>
  <c r="D21" i="5"/>
  <c r="C21" i="5"/>
  <c r="B21" i="5"/>
  <c r="AF20" i="5"/>
  <c r="AE20" i="5"/>
  <c r="AD20" i="5"/>
  <c r="AC20" i="5"/>
  <c r="AB20" i="5"/>
  <c r="AA20" i="5"/>
  <c r="Z20" i="5"/>
  <c r="Y20" i="5"/>
  <c r="X20" i="5"/>
  <c r="W20" i="5"/>
  <c r="V20" i="5"/>
  <c r="U20" i="5"/>
  <c r="T20" i="5"/>
  <c r="S20" i="5"/>
  <c r="R20" i="5"/>
  <c r="Q20" i="5"/>
  <c r="P20" i="5"/>
  <c r="O20" i="5"/>
  <c r="N20" i="5"/>
  <c r="M20" i="5"/>
  <c r="L20" i="5"/>
  <c r="K20" i="5"/>
  <c r="J20" i="5"/>
  <c r="I20" i="5"/>
  <c r="H20" i="5"/>
  <c r="G20" i="5"/>
  <c r="F20" i="5"/>
  <c r="E20" i="5"/>
  <c r="D20" i="5"/>
  <c r="C20" i="5"/>
  <c r="B20" i="5"/>
  <c r="AF19" i="5"/>
  <c r="AE19" i="5"/>
  <c r="AD19" i="5"/>
  <c r="AC19" i="5"/>
  <c r="AB19" i="5"/>
  <c r="AA19" i="5"/>
  <c r="Z19" i="5"/>
  <c r="Y19" i="5"/>
  <c r="X19" i="5"/>
  <c r="W19" i="5"/>
  <c r="V19" i="5"/>
  <c r="U19" i="5"/>
  <c r="T19" i="5"/>
  <c r="S19" i="5"/>
  <c r="R19" i="5"/>
  <c r="Q19" i="5"/>
  <c r="P19" i="5"/>
  <c r="O19" i="5"/>
  <c r="N19" i="5"/>
  <c r="M19" i="5"/>
  <c r="L19" i="5"/>
  <c r="K19" i="5"/>
  <c r="J19" i="5"/>
  <c r="I19" i="5"/>
  <c r="H19" i="5"/>
  <c r="G19" i="5"/>
  <c r="F19" i="5"/>
  <c r="E19" i="5"/>
  <c r="D19" i="5"/>
  <c r="C19" i="5"/>
  <c r="B19" i="5"/>
  <c r="AF18" i="5"/>
  <c r="AE18" i="5"/>
  <c r="AD18" i="5"/>
  <c r="AC18" i="5"/>
  <c r="AB18" i="5"/>
  <c r="AA18" i="5"/>
  <c r="Z18" i="5"/>
  <c r="Y18" i="5"/>
  <c r="X18" i="5"/>
  <c r="W18" i="5"/>
  <c r="V18" i="5"/>
  <c r="U18" i="5"/>
  <c r="T18" i="5"/>
  <c r="S18" i="5"/>
  <c r="R18" i="5"/>
  <c r="Q18" i="5"/>
  <c r="P18" i="5"/>
  <c r="O18" i="5"/>
  <c r="N18" i="5"/>
  <c r="M18" i="5"/>
  <c r="L18" i="5"/>
  <c r="K18" i="5"/>
  <c r="J18" i="5"/>
  <c r="I18" i="5"/>
  <c r="H18" i="5"/>
  <c r="G18" i="5"/>
  <c r="F18" i="5"/>
  <c r="E18" i="5"/>
  <c r="D18" i="5"/>
  <c r="C18" i="5"/>
  <c r="B18" i="5"/>
  <c r="AF17" i="5"/>
  <c r="AE17" i="5"/>
  <c r="AD17" i="5"/>
  <c r="AC17" i="5"/>
  <c r="AB17" i="5"/>
  <c r="AA17" i="5"/>
  <c r="Z17" i="5"/>
  <c r="Y17" i="5"/>
  <c r="X17" i="5"/>
  <c r="W17" i="5"/>
  <c r="V17" i="5"/>
  <c r="U17" i="5"/>
  <c r="T17" i="5"/>
  <c r="S17" i="5"/>
  <c r="R17" i="5"/>
  <c r="Q17" i="5"/>
  <c r="P17" i="5"/>
  <c r="O17" i="5"/>
  <c r="N17" i="5"/>
  <c r="M17" i="5"/>
  <c r="L17" i="5"/>
  <c r="K17" i="5"/>
  <c r="J17" i="5"/>
  <c r="I17" i="5"/>
  <c r="H17" i="5"/>
  <c r="G17" i="5"/>
  <c r="F17" i="5"/>
  <c r="E17" i="5"/>
  <c r="D17" i="5"/>
  <c r="C17" i="5"/>
  <c r="B17" i="5"/>
  <c r="AF16" i="5"/>
  <c r="AE16" i="5"/>
  <c r="AD16" i="5"/>
  <c r="AC16" i="5"/>
  <c r="AB16" i="5"/>
  <c r="AA16" i="5"/>
  <c r="Z16" i="5"/>
  <c r="X16" i="5"/>
  <c r="W16" i="5"/>
  <c r="V16" i="5"/>
  <c r="U16" i="5"/>
  <c r="T16" i="5"/>
  <c r="S16" i="5"/>
  <c r="R16" i="5"/>
  <c r="Q16" i="5"/>
  <c r="P16" i="5"/>
  <c r="O16" i="5"/>
  <c r="N16" i="5"/>
  <c r="M16" i="5"/>
  <c r="L16" i="5"/>
  <c r="K16" i="5"/>
  <c r="J16" i="5"/>
  <c r="I16" i="5"/>
  <c r="H16" i="5"/>
  <c r="G16" i="5"/>
  <c r="F16" i="5"/>
  <c r="E16" i="5"/>
  <c r="D16" i="5"/>
  <c r="C16" i="5"/>
  <c r="B16" i="5"/>
  <c r="AF15" i="5"/>
  <c r="AE15" i="5"/>
  <c r="AD15" i="5"/>
  <c r="AC15" i="5"/>
  <c r="AB15" i="5"/>
  <c r="AA15" i="5"/>
  <c r="Z15" i="5"/>
  <c r="Y15" i="5"/>
  <c r="X15" i="5"/>
  <c r="W15" i="5"/>
  <c r="V15" i="5"/>
  <c r="U15" i="5"/>
  <c r="T15" i="5"/>
  <c r="S15" i="5"/>
  <c r="R15" i="5"/>
  <c r="Q15" i="5"/>
  <c r="P15" i="5"/>
  <c r="O15" i="5"/>
  <c r="N15" i="5"/>
  <c r="M15" i="5"/>
  <c r="L15" i="5"/>
  <c r="K15" i="5"/>
  <c r="J15" i="5"/>
  <c r="I15" i="5"/>
  <c r="H15" i="5"/>
  <c r="G15" i="5"/>
  <c r="F15" i="5"/>
  <c r="E15" i="5"/>
  <c r="D15" i="5"/>
  <c r="C15" i="5"/>
  <c r="B15" i="5"/>
  <c r="AA14" i="5"/>
  <c r="Z14" i="5"/>
  <c r="Y14" i="5"/>
  <c r="X14" i="5"/>
  <c r="W14" i="5"/>
  <c r="V14" i="5"/>
  <c r="U14" i="5"/>
  <c r="T14" i="5"/>
  <c r="S14" i="5"/>
  <c r="R14" i="5"/>
  <c r="Q14" i="5"/>
  <c r="P14" i="5"/>
  <c r="O14" i="5"/>
  <c r="N14" i="5"/>
  <c r="M14" i="5"/>
  <c r="L14" i="5"/>
  <c r="K14" i="5"/>
  <c r="J14" i="5"/>
  <c r="I14" i="5"/>
  <c r="H14" i="5"/>
  <c r="G14" i="5"/>
  <c r="F14" i="5"/>
  <c r="E14" i="5"/>
  <c r="D14" i="5"/>
  <c r="C14" i="5"/>
  <c r="B14" i="5"/>
  <c r="AF13" i="5"/>
  <c r="AE13" i="5"/>
  <c r="AD13" i="5"/>
  <c r="AC13" i="5"/>
  <c r="AB13" i="5"/>
  <c r="AA13" i="5"/>
  <c r="Z13" i="5"/>
  <c r="Y13" i="5"/>
  <c r="X13" i="5"/>
  <c r="W13" i="5"/>
  <c r="V13" i="5"/>
  <c r="U13" i="5"/>
  <c r="T13" i="5"/>
  <c r="S13" i="5"/>
  <c r="R13" i="5"/>
  <c r="Q13" i="5"/>
  <c r="P13" i="5"/>
  <c r="O13" i="5"/>
  <c r="N13" i="5"/>
  <c r="M13" i="5"/>
  <c r="L13" i="5"/>
  <c r="K13" i="5"/>
  <c r="J13" i="5"/>
  <c r="I13" i="5"/>
  <c r="H13" i="5"/>
  <c r="G13" i="5"/>
  <c r="F13" i="5"/>
  <c r="E13" i="5"/>
  <c r="D13" i="5"/>
  <c r="C13" i="5"/>
  <c r="B13" i="5"/>
  <c r="AF12" i="5"/>
  <c r="AE12" i="5"/>
  <c r="AD12" i="5"/>
  <c r="AC12" i="5"/>
  <c r="AB12" i="5"/>
  <c r="AA12" i="5"/>
  <c r="Z12" i="5"/>
  <c r="Y12" i="5"/>
  <c r="X12" i="5"/>
  <c r="W12" i="5"/>
  <c r="V12" i="5"/>
  <c r="U12" i="5"/>
  <c r="T12" i="5"/>
  <c r="S12" i="5"/>
  <c r="R12" i="5"/>
  <c r="Q12" i="5"/>
  <c r="P12" i="5"/>
  <c r="O12" i="5"/>
  <c r="N12" i="5"/>
  <c r="M12" i="5"/>
  <c r="L12" i="5"/>
  <c r="K12" i="5"/>
  <c r="J12" i="5"/>
  <c r="I12" i="5"/>
  <c r="H12" i="5"/>
  <c r="G12" i="5"/>
  <c r="F12" i="5"/>
  <c r="E12" i="5"/>
  <c r="D12" i="5"/>
  <c r="C12" i="5"/>
  <c r="B12" i="5"/>
  <c r="AF11" i="5"/>
  <c r="AE11" i="5"/>
  <c r="AD11" i="5"/>
  <c r="AC11" i="5"/>
  <c r="AB11" i="5"/>
  <c r="AA11" i="5"/>
  <c r="Z11" i="5"/>
  <c r="Y11" i="5"/>
  <c r="X11" i="5"/>
  <c r="W11" i="5"/>
  <c r="V11" i="5"/>
  <c r="U11" i="5"/>
  <c r="T11" i="5"/>
  <c r="S11" i="5"/>
  <c r="R11" i="5"/>
  <c r="Q11" i="5"/>
  <c r="P11" i="5"/>
  <c r="O11" i="5"/>
  <c r="N11" i="5"/>
  <c r="M11" i="5"/>
  <c r="L11" i="5"/>
  <c r="K11" i="5"/>
  <c r="J11" i="5"/>
  <c r="I11" i="5"/>
  <c r="H11" i="5"/>
  <c r="G11" i="5"/>
  <c r="F11" i="5"/>
  <c r="E11" i="5"/>
  <c r="D11" i="5"/>
  <c r="C11" i="5"/>
  <c r="B11" i="5"/>
  <c r="AF10" i="5"/>
  <c r="AE10" i="5"/>
  <c r="AD10" i="5"/>
  <c r="AC10" i="5"/>
  <c r="AB10" i="5"/>
  <c r="AA10" i="5"/>
  <c r="Z10" i="5"/>
  <c r="Y10" i="5"/>
  <c r="X10" i="5"/>
  <c r="W10" i="5"/>
  <c r="V10" i="5"/>
  <c r="U10" i="5"/>
  <c r="T10" i="5"/>
  <c r="S10" i="5"/>
  <c r="R10" i="5"/>
  <c r="Q10" i="5"/>
  <c r="P10" i="5"/>
  <c r="O10" i="5"/>
  <c r="N10" i="5"/>
  <c r="M10" i="5"/>
  <c r="L10" i="5"/>
  <c r="K10" i="5"/>
  <c r="J10" i="5"/>
  <c r="I10" i="5"/>
  <c r="H10" i="5"/>
  <c r="G10" i="5"/>
  <c r="F10" i="5"/>
  <c r="E10" i="5"/>
  <c r="D10" i="5"/>
  <c r="C10" i="5"/>
  <c r="B10" i="5"/>
  <c r="AF9" i="5"/>
  <c r="AE9" i="5"/>
  <c r="AD9" i="5"/>
  <c r="AC9" i="5"/>
  <c r="AB9" i="5"/>
  <c r="AA9" i="5"/>
  <c r="Z9" i="5"/>
  <c r="Y9" i="5"/>
  <c r="X9" i="5"/>
  <c r="W9" i="5"/>
  <c r="V9" i="5"/>
  <c r="U9" i="5"/>
  <c r="T9" i="5"/>
  <c r="S9" i="5"/>
  <c r="R9" i="5"/>
  <c r="Q9" i="5"/>
  <c r="P9" i="5"/>
  <c r="O9" i="5"/>
  <c r="N9" i="5"/>
  <c r="M9" i="5"/>
  <c r="L9" i="5"/>
  <c r="K9" i="5"/>
  <c r="J9" i="5"/>
  <c r="I9" i="5"/>
  <c r="H9" i="5"/>
  <c r="G9" i="5"/>
  <c r="F9" i="5"/>
  <c r="E9" i="5"/>
  <c r="D9" i="5"/>
  <c r="C9" i="5"/>
  <c r="B9" i="5"/>
  <c r="AF8" i="5"/>
  <c r="AE8" i="5"/>
  <c r="AD8" i="5"/>
  <c r="AC8" i="5"/>
  <c r="AB8" i="5"/>
  <c r="AA8" i="5"/>
  <c r="Z8" i="5"/>
  <c r="Y8" i="5"/>
  <c r="X8" i="5"/>
  <c r="W8" i="5"/>
  <c r="V8" i="5"/>
  <c r="U8" i="5"/>
  <c r="T8" i="5"/>
  <c r="S8" i="5"/>
  <c r="R8" i="5"/>
  <c r="Q8" i="5"/>
  <c r="P8" i="5"/>
  <c r="O8" i="5"/>
  <c r="N8" i="5"/>
  <c r="M8" i="5"/>
  <c r="L8" i="5"/>
  <c r="K8" i="5"/>
  <c r="J8" i="5"/>
  <c r="I8" i="5"/>
  <c r="H8" i="5"/>
  <c r="G8" i="5"/>
  <c r="F8" i="5"/>
  <c r="E8" i="5"/>
  <c r="D8" i="5"/>
  <c r="C8" i="5"/>
  <c r="B8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AF6" i="5"/>
  <c r="AE6" i="5"/>
  <c r="AD6" i="5"/>
  <c r="AC6" i="5"/>
  <c r="AB6" i="5"/>
  <c r="AA6" i="5"/>
  <c r="Z6" i="5"/>
  <c r="Y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AF5" i="5"/>
  <c r="AE5" i="5"/>
  <c r="AD5" i="5"/>
  <c r="AC5" i="5"/>
  <c r="AB5" i="5"/>
  <c r="AA5" i="5"/>
  <c r="Z5" i="5"/>
  <c r="Y5" i="5"/>
  <c r="W5" i="5"/>
  <c r="V5" i="5"/>
  <c r="U5" i="5"/>
  <c r="T5" i="5"/>
  <c r="S5" i="5"/>
  <c r="R5" i="5"/>
  <c r="Q5" i="5"/>
  <c r="P5" i="5"/>
  <c r="O5" i="5"/>
  <c r="N5" i="5"/>
  <c r="M5" i="5"/>
  <c r="L5" i="5"/>
  <c r="K5" i="5"/>
  <c r="J5" i="5"/>
  <c r="I5" i="5"/>
  <c r="H5" i="5"/>
  <c r="G5" i="5"/>
  <c r="F5" i="5"/>
  <c r="E5" i="5"/>
  <c r="D5" i="5"/>
  <c r="C5" i="5"/>
  <c r="B5" i="5"/>
  <c r="P33" i="6"/>
  <c r="P47" i="6"/>
  <c r="O47" i="6"/>
  <c r="N47" i="6"/>
  <c r="M47" i="6"/>
  <c r="L47" i="6"/>
  <c r="K47" i="6"/>
  <c r="J47" i="6"/>
  <c r="I47" i="6"/>
  <c r="H47" i="6"/>
  <c r="G47" i="6"/>
  <c r="F47" i="6"/>
  <c r="E47" i="6"/>
  <c r="D47" i="6"/>
  <c r="C47" i="6"/>
  <c r="B47" i="6"/>
  <c r="P46" i="6"/>
  <c r="O46" i="6"/>
  <c r="N46" i="6"/>
  <c r="M46" i="6"/>
  <c r="L46" i="6"/>
  <c r="K46" i="6"/>
  <c r="J46" i="6"/>
  <c r="I46" i="6"/>
  <c r="H46" i="6"/>
  <c r="G46" i="6"/>
  <c r="F46" i="6"/>
  <c r="E46" i="6"/>
  <c r="D46" i="6"/>
  <c r="C46" i="6"/>
  <c r="B46" i="6"/>
  <c r="O45" i="6"/>
  <c r="N45" i="6"/>
  <c r="M45" i="6"/>
  <c r="L45" i="6"/>
  <c r="K45" i="6"/>
  <c r="J45" i="6"/>
  <c r="I45" i="6"/>
  <c r="H45" i="6"/>
  <c r="G45" i="6"/>
  <c r="F45" i="6"/>
  <c r="E45" i="6"/>
  <c r="D45" i="6"/>
  <c r="C45" i="6"/>
  <c r="B45" i="6"/>
  <c r="P44" i="6"/>
  <c r="O44" i="6"/>
  <c r="N44" i="6"/>
  <c r="M44" i="6"/>
  <c r="L44" i="6"/>
  <c r="K44" i="6"/>
  <c r="J44" i="6"/>
  <c r="I44" i="6"/>
  <c r="H44" i="6"/>
  <c r="G44" i="6"/>
  <c r="F44" i="6"/>
  <c r="E44" i="6"/>
  <c r="D44" i="6"/>
  <c r="C44" i="6"/>
  <c r="B44" i="6"/>
  <c r="P42" i="6"/>
  <c r="O42" i="6"/>
  <c r="N42" i="6"/>
  <c r="M42" i="6"/>
  <c r="L42" i="6"/>
  <c r="K42" i="6"/>
  <c r="J42" i="6"/>
  <c r="I42" i="6"/>
  <c r="H42" i="6"/>
  <c r="G42" i="6"/>
  <c r="F42" i="6"/>
  <c r="E42" i="6"/>
  <c r="D42" i="6"/>
  <c r="C42" i="6"/>
  <c r="B42" i="6"/>
  <c r="P41" i="6"/>
  <c r="O41" i="6"/>
  <c r="N41" i="6"/>
  <c r="M41" i="6"/>
  <c r="L41" i="6"/>
  <c r="K41" i="6"/>
  <c r="J41" i="6"/>
  <c r="I41" i="6"/>
  <c r="H41" i="6"/>
  <c r="G41" i="6"/>
  <c r="F41" i="6"/>
  <c r="E41" i="6"/>
  <c r="D41" i="6"/>
  <c r="C41" i="6"/>
  <c r="B41" i="6"/>
  <c r="P40" i="6"/>
  <c r="O40" i="6"/>
  <c r="N40" i="6"/>
  <c r="M40" i="6"/>
  <c r="L40" i="6"/>
  <c r="K40" i="6"/>
  <c r="J40" i="6"/>
  <c r="I40" i="6"/>
  <c r="H40" i="6"/>
  <c r="G40" i="6"/>
  <c r="F40" i="6"/>
  <c r="E40" i="6"/>
  <c r="D40" i="6"/>
  <c r="C40" i="6"/>
  <c r="B40" i="6"/>
  <c r="P39" i="6"/>
  <c r="O39" i="6"/>
  <c r="N39" i="6"/>
  <c r="M39" i="6"/>
  <c r="L39" i="6"/>
  <c r="K39" i="6"/>
  <c r="J39" i="6"/>
  <c r="I39" i="6"/>
  <c r="H39" i="6"/>
  <c r="G39" i="6"/>
  <c r="F39" i="6"/>
  <c r="E39" i="6"/>
  <c r="D39" i="6"/>
  <c r="C39" i="6"/>
  <c r="B39" i="6"/>
  <c r="P38" i="6"/>
  <c r="O38" i="6"/>
  <c r="N38" i="6"/>
  <c r="M38" i="6"/>
  <c r="L38" i="6"/>
  <c r="K38" i="6"/>
  <c r="J38" i="6"/>
  <c r="I38" i="6"/>
  <c r="H38" i="6"/>
  <c r="G38" i="6"/>
  <c r="F38" i="6"/>
  <c r="E38" i="6"/>
  <c r="D38" i="6"/>
  <c r="C38" i="6"/>
  <c r="B38" i="6"/>
  <c r="P37" i="6"/>
  <c r="O37" i="6"/>
  <c r="N37" i="6"/>
  <c r="M37" i="6"/>
  <c r="L37" i="6"/>
  <c r="K37" i="6"/>
  <c r="J37" i="6"/>
  <c r="I37" i="6"/>
  <c r="H37" i="6"/>
  <c r="G37" i="6"/>
  <c r="F37" i="6"/>
  <c r="E37" i="6"/>
  <c r="D37" i="6"/>
  <c r="C37" i="6"/>
  <c r="B37" i="6"/>
  <c r="P36" i="6"/>
  <c r="O36" i="6"/>
  <c r="N36" i="6"/>
  <c r="M36" i="6"/>
  <c r="L36" i="6"/>
  <c r="K36" i="6"/>
  <c r="J36" i="6"/>
  <c r="I36" i="6"/>
  <c r="H36" i="6"/>
  <c r="G36" i="6"/>
  <c r="F36" i="6"/>
  <c r="E36" i="6"/>
  <c r="D36" i="6"/>
  <c r="C36" i="6"/>
  <c r="B36" i="6"/>
  <c r="P35" i="6"/>
  <c r="O35" i="6"/>
  <c r="N35" i="6"/>
  <c r="M35" i="6"/>
  <c r="L35" i="6"/>
  <c r="K35" i="6"/>
  <c r="J35" i="6"/>
  <c r="I35" i="6"/>
  <c r="H35" i="6"/>
  <c r="G35" i="6"/>
  <c r="F35" i="6"/>
  <c r="E35" i="6"/>
  <c r="D35" i="6"/>
  <c r="C35" i="6"/>
  <c r="B35" i="6"/>
  <c r="P34" i="6"/>
  <c r="O34" i="6"/>
  <c r="N34" i="6"/>
  <c r="M34" i="6"/>
  <c r="L34" i="6"/>
  <c r="K34" i="6"/>
  <c r="J34" i="6"/>
  <c r="I34" i="6"/>
  <c r="H34" i="6"/>
  <c r="G34" i="6"/>
  <c r="F34" i="6"/>
  <c r="E34" i="6"/>
  <c r="D34" i="6"/>
  <c r="C34" i="6"/>
  <c r="B34" i="6"/>
  <c r="O33" i="6"/>
  <c r="N33" i="6"/>
  <c r="M33" i="6"/>
  <c r="L33" i="6"/>
  <c r="K33" i="6"/>
  <c r="J33" i="6"/>
  <c r="I33" i="6"/>
  <c r="H33" i="6"/>
  <c r="G33" i="6"/>
  <c r="F33" i="6"/>
  <c r="E33" i="6"/>
  <c r="D33" i="6"/>
  <c r="C33" i="6"/>
  <c r="B33" i="6"/>
  <c r="P32" i="6"/>
  <c r="O32" i="6"/>
  <c r="N32" i="6"/>
  <c r="M32" i="6"/>
  <c r="L32" i="6"/>
  <c r="K32" i="6"/>
  <c r="J32" i="6"/>
  <c r="I32" i="6"/>
  <c r="H32" i="6"/>
  <c r="G32" i="6"/>
  <c r="F32" i="6"/>
  <c r="E32" i="6"/>
  <c r="D32" i="6"/>
  <c r="C32" i="6"/>
  <c r="B32" i="6"/>
  <c r="P31" i="6"/>
  <c r="O31" i="6"/>
  <c r="N31" i="6"/>
  <c r="M31" i="6"/>
  <c r="L31" i="6"/>
  <c r="K31" i="6"/>
  <c r="J31" i="6"/>
  <c r="I31" i="6"/>
  <c r="H31" i="6"/>
  <c r="G31" i="6"/>
  <c r="F31" i="6"/>
  <c r="E31" i="6"/>
  <c r="D31" i="6"/>
  <c r="C31" i="6"/>
  <c r="B31" i="6"/>
  <c r="P30" i="6"/>
  <c r="O30" i="6"/>
  <c r="N30" i="6"/>
  <c r="M30" i="6"/>
  <c r="L30" i="6"/>
  <c r="K30" i="6"/>
  <c r="J30" i="6"/>
  <c r="I30" i="6"/>
  <c r="H30" i="6"/>
  <c r="G30" i="6"/>
  <c r="F30" i="6"/>
  <c r="E30" i="6"/>
  <c r="D30" i="6"/>
  <c r="C30" i="6"/>
  <c r="B30" i="6"/>
  <c r="P29" i="6"/>
  <c r="O29" i="6"/>
  <c r="N29" i="6"/>
  <c r="M29" i="6"/>
  <c r="L29" i="6"/>
  <c r="K29" i="6"/>
  <c r="J29" i="6"/>
  <c r="I29" i="6"/>
  <c r="H29" i="6"/>
  <c r="G29" i="6"/>
  <c r="F29" i="6"/>
  <c r="E29" i="6"/>
  <c r="D29" i="6"/>
  <c r="C29" i="6"/>
  <c r="B29" i="6"/>
  <c r="P28" i="6"/>
  <c r="O28" i="6"/>
  <c r="N28" i="6"/>
  <c r="M28" i="6"/>
  <c r="L28" i="6"/>
  <c r="K28" i="6"/>
  <c r="J28" i="6"/>
  <c r="I28" i="6"/>
  <c r="H28" i="6"/>
  <c r="G28" i="6"/>
  <c r="F28" i="6"/>
  <c r="E28" i="6"/>
  <c r="D28" i="6"/>
  <c r="C28" i="6"/>
  <c r="B28" i="6"/>
  <c r="P27" i="6"/>
  <c r="O27" i="6"/>
  <c r="N27" i="6"/>
  <c r="M27" i="6"/>
  <c r="L27" i="6"/>
  <c r="K27" i="6"/>
  <c r="J27" i="6"/>
  <c r="I27" i="6"/>
  <c r="H27" i="6"/>
  <c r="G27" i="6"/>
  <c r="F27" i="6"/>
  <c r="E27" i="6"/>
  <c r="D27" i="6"/>
  <c r="C27" i="6"/>
  <c r="B27" i="6"/>
  <c r="P26" i="6"/>
  <c r="O26" i="6"/>
  <c r="N26" i="6"/>
  <c r="M26" i="6"/>
  <c r="L26" i="6"/>
  <c r="K26" i="6"/>
  <c r="J26" i="6"/>
  <c r="I26" i="6"/>
  <c r="H26" i="6"/>
  <c r="G26" i="6"/>
  <c r="F26" i="6"/>
  <c r="E26" i="6"/>
  <c r="D26" i="6"/>
  <c r="C26" i="6"/>
  <c r="B26" i="6"/>
  <c r="P25" i="6"/>
  <c r="O25" i="6"/>
  <c r="N25" i="6"/>
  <c r="M25" i="6"/>
  <c r="L25" i="6"/>
  <c r="K25" i="6"/>
  <c r="J25" i="6"/>
  <c r="I25" i="6"/>
  <c r="H25" i="6"/>
  <c r="G25" i="6"/>
  <c r="F25" i="6"/>
  <c r="E25" i="6"/>
  <c r="D25" i="6"/>
  <c r="C25" i="6"/>
  <c r="B25" i="6"/>
  <c r="P24" i="6"/>
  <c r="O24" i="6"/>
  <c r="N24" i="6"/>
  <c r="M24" i="6"/>
  <c r="L24" i="6"/>
  <c r="K24" i="6"/>
  <c r="J24" i="6"/>
  <c r="I24" i="6"/>
  <c r="H24" i="6"/>
  <c r="G24" i="6"/>
  <c r="F24" i="6"/>
  <c r="E24" i="6"/>
  <c r="D24" i="6"/>
  <c r="C24" i="6"/>
  <c r="B24" i="6"/>
  <c r="P23" i="6"/>
  <c r="O23" i="6"/>
  <c r="N23" i="6"/>
  <c r="M23" i="6"/>
  <c r="L23" i="6"/>
  <c r="K23" i="6"/>
  <c r="J23" i="6"/>
  <c r="I23" i="6"/>
  <c r="H23" i="6"/>
  <c r="G23" i="6"/>
  <c r="F23" i="6"/>
  <c r="E23" i="6"/>
  <c r="D23" i="6"/>
  <c r="C23" i="6"/>
  <c r="B23" i="6"/>
  <c r="P22" i="6"/>
  <c r="O22" i="6"/>
  <c r="N22" i="6"/>
  <c r="M22" i="6"/>
  <c r="L22" i="6"/>
  <c r="K22" i="6"/>
  <c r="J22" i="6"/>
  <c r="I22" i="6"/>
  <c r="H22" i="6"/>
  <c r="G22" i="6"/>
  <c r="F22" i="6"/>
  <c r="E22" i="6"/>
  <c r="D22" i="6"/>
  <c r="C22" i="6"/>
  <c r="B22" i="6"/>
  <c r="P21" i="6"/>
  <c r="O21" i="6"/>
  <c r="N21" i="6"/>
  <c r="M21" i="6"/>
  <c r="L21" i="6"/>
  <c r="K21" i="6"/>
  <c r="J21" i="6"/>
  <c r="I21" i="6"/>
  <c r="H21" i="6"/>
  <c r="G21" i="6"/>
  <c r="F21" i="6"/>
  <c r="E21" i="6"/>
  <c r="D21" i="6"/>
  <c r="C21" i="6"/>
  <c r="B21" i="6"/>
  <c r="W20" i="6"/>
  <c r="V20" i="6"/>
  <c r="U20" i="6"/>
  <c r="T20" i="6"/>
  <c r="S20" i="6"/>
  <c r="R20" i="6"/>
  <c r="Q20" i="6"/>
  <c r="P20" i="6"/>
  <c r="O20" i="6"/>
  <c r="N20" i="6"/>
  <c r="M20" i="6"/>
  <c r="L20" i="6"/>
  <c r="K20" i="6"/>
  <c r="J20" i="6"/>
  <c r="I20" i="6"/>
  <c r="H20" i="6"/>
  <c r="G20" i="6"/>
  <c r="F20" i="6"/>
  <c r="E20" i="6"/>
  <c r="D20" i="6"/>
  <c r="C20" i="6"/>
  <c r="B20" i="6"/>
  <c r="W19" i="6"/>
  <c r="V19" i="6"/>
  <c r="U19" i="6"/>
  <c r="T19" i="6"/>
  <c r="S19" i="6"/>
  <c r="R19" i="6"/>
  <c r="Q19" i="6"/>
  <c r="P19" i="6"/>
  <c r="O19" i="6"/>
  <c r="N19" i="6"/>
  <c r="M19" i="6"/>
  <c r="L19" i="6"/>
  <c r="K19" i="6"/>
  <c r="J19" i="6"/>
  <c r="I19" i="6"/>
  <c r="H19" i="6"/>
  <c r="G19" i="6"/>
  <c r="F19" i="6"/>
  <c r="E19" i="6"/>
  <c r="D19" i="6"/>
  <c r="C19" i="6"/>
  <c r="B19" i="6"/>
  <c r="W18" i="6"/>
  <c r="V18" i="6"/>
  <c r="U18" i="6"/>
  <c r="T18" i="6"/>
  <c r="S18" i="6"/>
  <c r="R18" i="6"/>
  <c r="Q18" i="6"/>
  <c r="P18" i="6"/>
  <c r="O18" i="6"/>
  <c r="N18" i="6"/>
  <c r="M18" i="6"/>
  <c r="L18" i="6"/>
  <c r="K18" i="6"/>
  <c r="J18" i="6"/>
  <c r="I18" i="6"/>
  <c r="H18" i="6"/>
  <c r="G18" i="6"/>
  <c r="F18" i="6"/>
  <c r="E18" i="6"/>
  <c r="D18" i="6"/>
  <c r="C18" i="6"/>
  <c r="B18" i="6"/>
  <c r="W17" i="6"/>
  <c r="V17" i="6"/>
  <c r="U17" i="6"/>
  <c r="T17" i="6"/>
  <c r="S17" i="6"/>
  <c r="R17" i="6"/>
  <c r="Q17" i="6"/>
  <c r="P17" i="6"/>
  <c r="O17" i="6"/>
  <c r="N17" i="6"/>
  <c r="M17" i="6"/>
  <c r="L17" i="6"/>
  <c r="K17" i="6"/>
  <c r="J17" i="6"/>
  <c r="I17" i="6"/>
  <c r="H17" i="6"/>
  <c r="G17" i="6"/>
  <c r="F17" i="6"/>
  <c r="E17" i="6"/>
  <c r="D17" i="6"/>
  <c r="C17" i="6"/>
  <c r="B17" i="6"/>
  <c r="W16" i="6"/>
  <c r="V16" i="6"/>
  <c r="U16" i="6"/>
  <c r="T16" i="6"/>
  <c r="S16" i="6"/>
  <c r="R16" i="6"/>
  <c r="Q16" i="6"/>
  <c r="P16" i="6"/>
  <c r="O16" i="6"/>
  <c r="N16" i="6"/>
  <c r="M16" i="6"/>
  <c r="L16" i="6"/>
  <c r="K16" i="6"/>
  <c r="J16" i="6"/>
  <c r="I16" i="6"/>
  <c r="H16" i="6"/>
  <c r="G16" i="6"/>
  <c r="F16" i="6"/>
  <c r="E16" i="6"/>
  <c r="D16" i="6"/>
  <c r="C16" i="6"/>
  <c r="B16" i="6"/>
  <c r="W15" i="6"/>
  <c r="V15" i="6"/>
  <c r="U15" i="6"/>
  <c r="T15" i="6"/>
  <c r="S15" i="6"/>
  <c r="R15" i="6"/>
  <c r="Q15" i="6"/>
  <c r="P15" i="6"/>
  <c r="O15" i="6"/>
  <c r="N15" i="6"/>
  <c r="M15" i="6"/>
  <c r="L15" i="6"/>
  <c r="K15" i="6"/>
  <c r="J15" i="6"/>
  <c r="I15" i="6"/>
  <c r="H15" i="6"/>
  <c r="G15" i="6"/>
  <c r="F15" i="6"/>
  <c r="E15" i="6"/>
  <c r="D15" i="6"/>
  <c r="C15" i="6"/>
  <c r="B15" i="6"/>
  <c r="W14" i="6"/>
  <c r="V14" i="6"/>
  <c r="U14" i="6"/>
  <c r="T14" i="6"/>
  <c r="S14" i="6"/>
  <c r="R14" i="6"/>
  <c r="Q14" i="6"/>
  <c r="P14" i="6"/>
  <c r="O14" i="6"/>
  <c r="N14" i="6"/>
  <c r="M14" i="6"/>
  <c r="L14" i="6"/>
  <c r="K14" i="6"/>
  <c r="J14" i="6"/>
  <c r="I14" i="6"/>
  <c r="H14" i="6"/>
  <c r="G14" i="6"/>
  <c r="F14" i="6"/>
  <c r="E14" i="6"/>
  <c r="D14" i="6"/>
  <c r="C14" i="6"/>
  <c r="B14" i="6"/>
  <c r="W13" i="6"/>
  <c r="V13" i="6"/>
  <c r="U13" i="6"/>
  <c r="T13" i="6"/>
  <c r="S13" i="6"/>
  <c r="R13" i="6"/>
  <c r="Q13" i="6"/>
  <c r="P13" i="6"/>
  <c r="O13" i="6"/>
  <c r="N13" i="6"/>
  <c r="M13" i="6"/>
  <c r="L13" i="6"/>
  <c r="K13" i="6"/>
  <c r="J13" i="6"/>
  <c r="I13" i="6"/>
  <c r="H13" i="6"/>
  <c r="G13" i="6"/>
  <c r="F13" i="6"/>
  <c r="E13" i="6"/>
  <c r="D13" i="6"/>
  <c r="C13" i="6"/>
  <c r="B13" i="6"/>
  <c r="W12" i="6"/>
  <c r="V12" i="6"/>
  <c r="U12" i="6"/>
  <c r="T12" i="6"/>
  <c r="S12" i="6"/>
  <c r="R12" i="6"/>
  <c r="Q12" i="6"/>
  <c r="P12" i="6"/>
  <c r="O12" i="6"/>
  <c r="N12" i="6"/>
  <c r="M12" i="6"/>
  <c r="L12" i="6"/>
  <c r="K12" i="6"/>
  <c r="J12" i="6"/>
  <c r="I12" i="6"/>
  <c r="H12" i="6"/>
  <c r="G12" i="6"/>
  <c r="F12" i="6"/>
  <c r="E12" i="6"/>
  <c r="D12" i="6"/>
  <c r="C12" i="6"/>
  <c r="B12" i="6"/>
  <c r="W11" i="6"/>
  <c r="V11" i="6"/>
  <c r="U11" i="6"/>
  <c r="T11" i="6"/>
  <c r="S11" i="6"/>
  <c r="R11" i="6"/>
  <c r="Q11" i="6"/>
  <c r="P11" i="6"/>
  <c r="O11" i="6"/>
  <c r="N11" i="6"/>
  <c r="M11" i="6"/>
  <c r="L11" i="6"/>
  <c r="K11" i="6"/>
  <c r="J11" i="6"/>
  <c r="I11" i="6"/>
  <c r="H11" i="6"/>
  <c r="G11" i="6"/>
  <c r="F11" i="6"/>
  <c r="E11" i="6"/>
  <c r="D11" i="6"/>
  <c r="C11" i="6"/>
  <c r="B11" i="6"/>
  <c r="W10" i="6"/>
  <c r="V10" i="6"/>
  <c r="U10" i="6"/>
  <c r="T10" i="6"/>
  <c r="S10" i="6"/>
  <c r="R10" i="6"/>
  <c r="Q10" i="6"/>
  <c r="P10" i="6"/>
  <c r="O10" i="6"/>
  <c r="N10" i="6"/>
  <c r="M10" i="6"/>
  <c r="L10" i="6"/>
  <c r="K10" i="6"/>
  <c r="J10" i="6"/>
  <c r="I10" i="6"/>
  <c r="H10" i="6"/>
  <c r="G10" i="6"/>
  <c r="F10" i="6"/>
  <c r="E10" i="6"/>
  <c r="D10" i="6"/>
  <c r="C10" i="6"/>
  <c r="B10" i="6"/>
  <c r="W9" i="6"/>
  <c r="V9" i="6"/>
  <c r="U9" i="6"/>
  <c r="T9" i="6"/>
  <c r="S9" i="6"/>
  <c r="R9" i="6"/>
  <c r="Q9" i="6"/>
  <c r="P9" i="6"/>
  <c r="O9" i="6"/>
  <c r="N9" i="6"/>
  <c r="M9" i="6"/>
  <c r="L9" i="6"/>
  <c r="K9" i="6"/>
  <c r="J9" i="6"/>
  <c r="I9" i="6"/>
  <c r="H9" i="6"/>
  <c r="G9" i="6"/>
  <c r="F9" i="6"/>
  <c r="E9" i="6"/>
  <c r="D9" i="6"/>
  <c r="C9" i="6"/>
  <c r="B9" i="6"/>
  <c r="W8" i="6"/>
  <c r="V8" i="6"/>
  <c r="U8" i="6"/>
  <c r="T8" i="6"/>
  <c r="S8" i="6"/>
  <c r="R8" i="6"/>
  <c r="Q8" i="6"/>
  <c r="P8" i="6"/>
  <c r="O8" i="6"/>
  <c r="N8" i="6"/>
  <c r="M8" i="6"/>
  <c r="L8" i="6"/>
  <c r="K8" i="6"/>
  <c r="J8" i="6"/>
  <c r="I8" i="6"/>
  <c r="H8" i="6"/>
  <c r="G8" i="6"/>
  <c r="F8" i="6"/>
  <c r="E8" i="6"/>
  <c r="D8" i="6"/>
  <c r="C8" i="6"/>
  <c r="B8" i="6"/>
  <c r="W7" i="6"/>
  <c r="V7" i="6"/>
  <c r="U7" i="6"/>
  <c r="T7" i="6"/>
  <c r="S7" i="6"/>
  <c r="R7" i="6"/>
  <c r="Q7" i="6"/>
  <c r="P7" i="6"/>
  <c r="O7" i="6"/>
  <c r="N7" i="6"/>
  <c r="M7" i="6"/>
  <c r="L7" i="6"/>
  <c r="K7" i="6"/>
  <c r="J7" i="6"/>
  <c r="I7" i="6"/>
  <c r="H7" i="6"/>
  <c r="G7" i="6"/>
  <c r="F7" i="6"/>
  <c r="E7" i="6"/>
  <c r="D7" i="6"/>
  <c r="C7" i="6"/>
  <c r="B7" i="6"/>
  <c r="V6" i="6"/>
  <c r="U6" i="6"/>
  <c r="T6" i="6"/>
  <c r="S6" i="6"/>
  <c r="R6" i="6"/>
  <c r="Q6" i="6"/>
  <c r="P6" i="6"/>
  <c r="O6" i="6"/>
  <c r="N6" i="6"/>
  <c r="M6" i="6"/>
  <c r="L6" i="6"/>
  <c r="K6" i="6"/>
  <c r="J6" i="6"/>
  <c r="I6" i="6"/>
  <c r="H6" i="6"/>
  <c r="G6" i="6"/>
  <c r="F6" i="6"/>
  <c r="E6" i="6"/>
  <c r="D6" i="6"/>
  <c r="C6" i="6"/>
  <c r="B6" i="6"/>
  <c r="W5" i="6"/>
  <c r="V5" i="6"/>
  <c r="U5" i="6"/>
  <c r="T5" i="6"/>
  <c r="S5" i="6"/>
  <c r="R5" i="6"/>
  <c r="Q5" i="6"/>
  <c r="P5" i="6"/>
  <c r="O5" i="6"/>
  <c r="N5" i="6"/>
  <c r="M5" i="6"/>
  <c r="L5" i="6"/>
  <c r="K5" i="6"/>
  <c r="J5" i="6"/>
  <c r="I5" i="6"/>
  <c r="H5" i="6"/>
  <c r="G5" i="6"/>
  <c r="F5" i="6"/>
  <c r="E5" i="6"/>
  <c r="D5" i="6"/>
  <c r="C5" i="6"/>
  <c r="B5" i="6"/>
  <c r="AF47" i="7"/>
  <c r="AE47" i="7"/>
  <c r="AD47" i="7"/>
  <c r="AC47" i="7"/>
  <c r="AB47" i="7"/>
  <c r="AA47" i="7"/>
  <c r="Z47" i="7"/>
  <c r="Y47" i="7"/>
  <c r="X47" i="7"/>
  <c r="W47" i="7"/>
  <c r="V47" i="7"/>
  <c r="U47" i="7"/>
  <c r="T47" i="7"/>
  <c r="S47" i="7"/>
  <c r="R47" i="7"/>
  <c r="Q47" i="7"/>
  <c r="P47" i="7"/>
  <c r="O47" i="7"/>
  <c r="N47" i="7"/>
  <c r="M47" i="7"/>
  <c r="L47" i="7"/>
  <c r="K47" i="7"/>
  <c r="J47" i="7"/>
  <c r="I47" i="7"/>
  <c r="H47" i="7"/>
  <c r="G47" i="7"/>
  <c r="F47" i="7"/>
  <c r="E47" i="7"/>
  <c r="D47" i="7"/>
  <c r="C47" i="7"/>
  <c r="B47" i="7"/>
  <c r="AF46" i="7"/>
  <c r="AE46" i="7"/>
  <c r="AD46" i="7"/>
  <c r="AC46" i="7"/>
  <c r="AB46" i="7"/>
  <c r="AA46" i="7"/>
  <c r="Z46" i="7"/>
  <c r="Y46" i="7"/>
  <c r="X46" i="7"/>
  <c r="W46" i="7"/>
  <c r="V46" i="7"/>
  <c r="U46" i="7"/>
  <c r="T46" i="7"/>
  <c r="S46" i="7"/>
  <c r="R46" i="7"/>
  <c r="Q46" i="7"/>
  <c r="P46" i="7"/>
  <c r="O46" i="7"/>
  <c r="N46" i="7"/>
  <c r="M46" i="7"/>
  <c r="L46" i="7"/>
  <c r="K46" i="7"/>
  <c r="J46" i="7"/>
  <c r="I46" i="7"/>
  <c r="H46" i="7"/>
  <c r="G46" i="7"/>
  <c r="F46" i="7"/>
  <c r="E46" i="7"/>
  <c r="D46" i="7"/>
  <c r="C46" i="7"/>
  <c r="B46" i="7"/>
  <c r="AF45" i="7"/>
  <c r="AE45" i="7"/>
  <c r="AD45" i="7"/>
  <c r="AC45" i="7"/>
  <c r="AB45" i="7"/>
  <c r="AA45" i="7"/>
  <c r="Z45" i="7"/>
  <c r="Y45" i="7"/>
  <c r="X45" i="7"/>
  <c r="W45" i="7"/>
  <c r="V45" i="7"/>
  <c r="U45" i="7"/>
  <c r="T45" i="7"/>
  <c r="S45" i="7"/>
  <c r="R45" i="7"/>
  <c r="Q45" i="7"/>
  <c r="P45" i="7"/>
  <c r="O45" i="7"/>
  <c r="N45" i="7"/>
  <c r="M45" i="7"/>
  <c r="L45" i="7"/>
  <c r="K45" i="7"/>
  <c r="J45" i="7"/>
  <c r="I45" i="7"/>
  <c r="H45" i="7"/>
  <c r="G45" i="7"/>
  <c r="F45" i="7"/>
  <c r="E45" i="7"/>
  <c r="D45" i="7"/>
  <c r="C45" i="7"/>
  <c r="B45" i="7"/>
  <c r="AF44" i="7"/>
  <c r="AE44" i="7"/>
  <c r="AD44" i="7"/>
  <c r="AC44" i="7"/>
  <c r="AB44" i="7"/>
  <c r="AA44" i="7"/>
  <c r="Z44" i="7"/>
  <c r="Y44" i="7"/>
  <c r="X44" i="7"/>
  <c r="W44" i="7"/>
  <c r="V44" i="7"/>
  <c r="U44" i="7"/>
  <c r="T44" i="7"/>
  <c r="S44" i="7"/>
  <c r="R44" i="7"/>
  <c r="Q44" i="7"/>
  <c r="P44" i="7"/>
  <c r="O44" i="7"/>
  <c r="N44" i="7"/>
  <c r="M44" i="7"/>
  <c r="L44" i="7"/>
  <c r="K44" i="7"/>
  <c r="J44" i="7"/>
  <c r="I44" i="7"/>
  <c r="H44" i="7"/>
  <c r="G44" i="7"/>
  <c r="F44" i="7"/>
  <c r="E44" i="7"/>
  <c r="D44" i="7"/>
  <c r="C44" i="7"/>
  <c r="B44" i="7"/>
  <c r="AF42" i="7"/>
  <c r="AE42" i="7"/>
  <c r="AD42" i="7"/>
  <c r="AC42" i="7"/>
  <c r="AB42" i="7"/>
  <c r="AA42" i="7"/>
  <c r="Z42" i="7"/>
  <c r="Y42" i="7"/>
  <c r="X42" i="7"/>
  <c r="W42" i="7"/>
  <c r="V42" i="7"/>
  <c r="U42" i="7"/>
  <c r="T42" i="7"/>
  <c r="S42" i="7"/>
  <c r="R42" i="7"/>
  <c r="Q42" i="7"/>
  <c r="P42" i="7"/>
  <c r="O42" i="7"/>
  <c r="N42" i="7"/>
  <c r="M42" i="7"/>
  <c r="L42" i="7"/>
  <c r="K42" i="7"/>
  <c r="J42" i="7"/>
  <c r="I42" i="7"/>
  <c r="H42" i="7"/>
  <c r="G42" i="7"/>
  <c r="F42" i="7"/>
  <c r="E42" i="7"/>
  <c r="D42" i="7"/>
  <c r="C42" i="7"/>
  <c r="B42" i="7"/>
  <c r="AF41" i="7"/>
  <c r="AE41" i="7"/>
  <c r="AD41" i="7"/>
  <c r="AC41" i="7"/>
  <c r="AB41" i="7"/>
  <c r="AA41" i="7"/>
  <c r="Z41" i="7"/>
  <c r="Y41" i="7"/>
  <c r="X41" i="7"/>
  <c r="W41" i="7"/>
  <c r="V41" i="7"/>
  <c r="U41" i="7"/>
  <c r="T41" i="7"/>
  <c r="S41" i="7"/>
  <c r="R41" i="7"/>
  <c r="Q41" i="7"/>
  <c r="P41" i="7"/>
  <c r="O41" i="7"/>
  <c r="N41" i="7"/>
  <c r="M41" i="7"/>
  <c r="L41" i="7"/>
  <c r="K41" i="7"/>
  <c r="J41" i="7"/>
  <c r="I41" i="7"/>
  <c r="H41" i="7"/>
  <c r="G41" i="7"/>
  <c r="F41" i="7"/>
  <c r="E41" i="7"/>
  <c r="D41" i="7"/>
  <c r="C41" i="7"/>
  <c r="B41" i="7"/>
  <c r="AF40" i="7"/>
  <c r="AE40" i="7"/>
  <c r="AD40" i="7"/>
  <c r="AC40" i="7"/>
  <c r="AB40" i="7"/>
  <c r="AA40" i="7"/>
  <c r="Z40" i="7"/>
  <c r="Y40" i="7"/>
  <c r="X40" i="7"/>
  <c r="W40" i="7"/>
  <c r="V40" i="7"/>
  <c r="U40" i="7"/>
  <c r="T40" i="7"/>
  <c r="S40" i="7"/>
  <c r="R40" i="7"/>
  <c r="Q40" i="7"/>
  <c r="P40" i="7"/>
  <c r="O40" i="7"/>
  <c r="N40" i="7"/>
  <c r="M40" i="7"/>
  <c r="L40" i="7"/>
  <c r="K40" i="7"/>
  <c r="J40" i="7"/>
  <c r="I40" i="7"/>
  <c r="H40" i="7"/>
  <c r="G40" i="7"/>
  <c r="F40" i="7"/>
  <c r="E40" i="7"/>
  <c r="D40" i="7"/>
  <c r="C40" i="7"/>
  <c r="B40" i="7"/>
  <c r="AF39" i="7"/>
  <c r="AE39" i="7"/>
  <c r="AD39" i="7"/>
  <c r="AC39" i="7"/>
  <c r="AB39" i="7"/>
  <c r="AA39" i="7"/>
  <c r="Z39" i="7"/>
  <c r="Y39" i="7"/>
  <c r="X39" i="7"/>
  <c r="W39" i="7"/>
  <c r="V39" i="7"/>
  <c r="U39" i="7"/>
  <c r="T39" i="7"/>
  <c r="S39" i="7"/>
  <c r="R39" i="7"/>
  <c r="Q39" i="7"/>
  <c r="P39" i="7"/>
  <c r="O39" i="7"/>
  <c r="N39" i="7"/>
  <c r="M39" i="7"/>
  <c r="L39" i="7"/>
  <c r="K39" i="7"/>
  <c r="J39" i="7"/>
  <c r="I39" i="7"/>
  <c r="H39" i="7"/>
  <c r="G39" i="7"/>
  <c r="F39" i="7"/>
  <c r="E39" i="7"/>
  <c r="D39" i="7"/>
  <c r="C39" i="7"/>
  <c r="B39" i="7"/>
  <c r="AF38" i="7"/>
  <c r="AE38" i="7"/>
  <c r="AD38" i="7"/>
  <c r="AC38" i="7"/>
  <c r="AB38" i="7"/>
  <c r="AA38" i="7"/>
  <c r="Z38" i="7"/>
  <c r="Y38" i="7"/>
  <c r="X38" i="7"/>
  <c r="W38" i="7"/>
  <c r="V38" i="7"/>
  <c r="U38" i="7"/>
  <c r="T38" i="7"/>
  <c r="S38" i="7"/>
  <c r="R38" i="7"/>
  <c r="Q38" i="7"/>
  <c r="P38" i="7"/>
  <c r="O38" i="7"/>
  <c r="N38" i="7"/>
  <c r="M38" i="7"/>
  <c r="L38" i="7"/>
  <c r="K38" i="7"/>
  <c r="J38" i="7"/>
  <c r="I38" i="7"/>
  <c r="H38" i="7"/>
  <c r="G38" i="7"/>
  <c r="F38" i="7"/>
  <c r="E38" i="7"/>
  <c r="D38" i="7"/>
  <c r="C38" i="7"/>
  <c r="B38" i="7"/>
  <c r="AF37" i="7"/>
  <c r="AE37" i="7"/>
  <c r="AD37" i="7"/>
  <c r="AC37" i="7"/>
  <c r="AB37" i="7"/>
  <c r="AA37" i="7"/>
  <c r="Z37" i="7"/>
  <c r="Y37" i="7"/>
  <c r="X37" i="7"/>
  <c r="W37" i="7"/>
  <c r="V37" i="7"/>
  <c r="U37" i="7"/>
  <c r="T37" i="7"/>
  <c r="S37" i="7"/>
  <c r="R37" i="7"/>
  <c r="Q37" i="7"/>
  <c r="P37" i="7"/>
  <c r="O37" i="7"/>
  <c r="N37" i="7"/>
  <c r="M37" i="7"/>
  <c r="L37" i="7"/>
  <c r="K37" i="7"/>
  <c r="J37" i="7"/>
  <c r="I37" i="7"/>
  <c r="H37" i="7"/>
  <c r="G37" i="7"/>
  <c r="F37" i="7"/>
  <c r="E37" i="7"/>
  <c r="D37" i="7"/>
  <c r="C37" i="7"/>
  <c r="B37" i="7"/>
  <c r="AF36" i="7"/>
  <c r="AE36" i="7"/>
  <c r="AD36" i="7"/>
  <c r="AC36" i="7"/>
  <c r="AB36" i="7"/>
  <c r="AA36" i="7"/>
  <c r="Z36" i="7"/>
  <c r="Y36" i="7"/>
  <c r="X36" i="7"/>
  <c r="W36" i="7"/>
  <c r="V36" i="7"/>
  <c r="U36" i="7"/>
  <c r="T36" i="7"/>
  <c r="S36" i="7"/>
  <c r="R36" i="7"/>
  <c r="Q36" i="7"/>
  <c r="P36" i="7"/>
  <c r="O36" i="7"/>
  <c r="N36" i="7"/>
  <c r="M36" i="7"/>
  <c r="L36" i="7"/>
  <c r="K36" i="7"/>
  <c r="J36" i="7"/>
  <c r="I36" i="7"/>
  <c r="H36" i="7"/>
  <c r="G36" i="7"/>
  <c r="F36" i="7"/>
  <c r="E36" i="7"/>
  <c r="D36" i="7"/>
  <c r="C36" i="7"/>
  <c r="B36" i="7"/>
  <c r="AF35" i="7"/>
  <c r="AE35" i="7"/>
  <c r="AD35" i="7"/>
  <c r="AC35" i="7"/>
  <c r="AB35" i="7"/>
  <c r="AA35" i="7"/>
  <c r="Z35" i="7"/>
  <c r="Y35" i="7"/>
  <c r="X35" i="7"/>
  <c r="W35" i="7"/>
  <c r="V35" i="7"/>
  <c r="U35" i="7"/>
  <c r="T35" i="7"/>
  <c r="S35" i="7"/>
  <c r="R35" i="7"/>
  <c r="Q35" i="7"/>
  <c r="P35" i="7"/>
  <c r="O35" i="7"/>
  <c r="N35" i="7"/>
  <c r="M35" i="7"/>
  <c r="L35" i="7"/>
  <c r="K35" i="7"/>
  <c r="J35" i="7"/>
  <c r="I35" i="7"/>
  <c r="H35" i="7"/>
  <c r="G35" i="7"/>
  <c r="F35" i="7"/>
  <c r="E35" i="7"/>
  <c r="D35" i="7"/>
  <c r="C35" i="7"/>
  <c r="B35" i="7"/>
  <c r="AF34" i="7"/>
  <c r="AE34" i="7"/>
  <c r="AD34" i="7"/>
  <c r="AC34" i="7"/>
  <c r="AB34" i="7"/>
  <c r="AA34" i="7"/>
  <c r="Z34" i="7"/>
  <c r="Y34" i="7"/>
  <c r="X34" i="7"/>
  <c r="W34" i="7"/>
  <c r="V34" i="7"/>
  <c r="U34" i="7"/>
  <c r="T34" i="7"/>
  <c r="S34" i="7"/>
  <c r="R34" i="7"/>
  <c r="Q34" i="7"/>
  <c r="P34" i="7"/>
  <c r="O34" i="7"/>
  <c r="N34" i="7"/>
  <c r="M34" i="7"/>
  <c r="L34" i="7"/>
  <c r="K34" i="7"/>
  <c r="J34" i="7"/>
  <c r="I34" i="7"/>
  <c r="H34" i="7"/>
  <c r="G34" i="7"/>
  <c r="F34" i="7"/>
  <c r="E34" i="7"/>
  <c r="D34" i="7"/>
  <c r="C34" i="7"/>
  <c r="B34" i="7"/>
  <c r="AF33" i="7"/>
  <c r="AE33" i="7"/>
  <c r="AD33" i="7"/>
  <c r="AC33" i="7"/>
  <c r="AB33" i="7"/>
  <c r="AA33" i="7"/>
  <c r="Z33" i="7"/>
  <c r="Y33" i="7"/>
  <c r="X33" i="7"/>
  <c r="W33" i="7"/>
  <c r="V33" i="7"/>
  <c r="U33" i="7"/>
  <c r="T33" i="7"/>
  <c r="S33" i="7"/>
  <c r="R33" i="7"/>
  <c r="Q33" i="7"/>
  <c r="P33" i="7"/>
  <c r="O33" i="7"/>
  <c r="N33" i="7"/>
  <c r="M33" i="7"/>
  <c r="L33" i="7"/>
  <c r="K33" i="7"/>
  <c r="J33" i="7"/>
  <c r="I33" i="7"/>
  <c r="H33" i="7"/>
  <c r="G33" i="7"/>
  <c r="F33" i="7"/>
  <c r="E33" i="7"/>
  <c r="D33" i="7"/>
  <c r="C33" i="7"/>
  <c r="B33" i="7"/>
  <c r="AF32" i="7"/>
  <c r="AE32" i="7"/>
  <c r="AD32" i="7"/>
  <c r="AC32" i="7"/>
  <c r="AB32" i="7"/>
  <c r="AA32" i="7"/>
  <c r="Z32" i="7"/>
  <c r="Y32" i="7"/>
  <c r="X32" i="7"/>
  <c r="W32" i="7"/>
  <c r="V32" i="7"/>
  <c r="U32" i="7"/>
  <c r="T32" i="7"/>
  <c r="S32" i="7"/>
  <c r="R32" i="7"/>
  <c r="Q32" i="7"/>
  <c r="P32" i="7"/>
  <c r="O32" i="7"/>
  <c r="N32" i="7"/>
  <c r="M32" i="7"/>
  <c r="L32" i="7"/>
  <c r="K32" i="7"/>
  <c r="J32" i="7"/>
  <c r="I32" i="7"/>
  <c r="H32" i="7"/>
  <c r="G32" i="7"/>
  <c r="F32" i="7"/>
  <c r="E32" i="7"/>
  <c r="D32" i="7"/>
  <c r="C32" i="7"/>
  <c r="B32" i="7"/>
  <c r="AF31" i="7"/>
  <c r="AE31" i="7"/>
  <c r="AD31" i="7"/>
  <c r="AC31" i="7"/>
  <c r="AB31" i="7"/>
  <c r="AA31" i="7"/>
  <c r="Z31" i="7"/>
  <c r="Y31" i="7"/>
  <c r="X31" i="7"/>
  <c r="W31" i="7"/>
  <c r="V31" i="7"/>
  <c r="U31" i="7"/>
  <c r="T31" i="7"/>
  <c r="S31" i="7"/>
  <c r="R31" i="7"/>
  <c r="Q31" i="7"/>
  <c r="P31" i="7"/>
  <c r="O31" i="7"/>
  <c r="N31" i="7"/>
  <c r="M31" i="7"/>
  <c r="L31" i="7"/>
  <c r="K31" i="7"/>
  <c r="J31" i="7"/>
  <c r="I31" i="7"/>
  <c r="H31" i="7"/>
  <c r="G31" i="7"/>
  <c r="F31" i="7"/>
  <c r="E31" i="7"/>
  <c r="D31" i="7"/>
  <c r="C31" i="7"/>
  <c r="B31" i="7"/>
  <c r="AF30" i="7"/>
  <c r="AE30" i="7"/>
  <c r="AD30" i="7"/>
  <c r="AC30" i="7"/>
  <c r="AB30" i="7"/>
  <c r="AA30" i="7"/>
  <c r="Z30" i="7"/>
  <c r="Y30" i="7"/>
  <c r="X30" i="7"/>
  <c r="W30" i="7"/>
  <c r="V30" i="7"/>
  <c r="U30" i="7"/>
  <c r="T30" i="7"/>
  <c r="S30" i="7"/>
  <c r="R30" i="7"/>
  <c r="Q30" i="7"/>
  <c r="P30" i="7"/>
  <c r="O30" i="7"/>
  <c r="N30" i="7"/>
  <c r="M30" i="7"/>
  <c r="L30" i="7"/>
  <c r="K30" i="7"/>
  <c r="J30" i="7"/>
  <c r="I30" i="7"/>
  <c r="H30" i="7"/>
  <c r="G30" i="7"/>
  <c r="F30" i="7"/>
  <c r="E30" i="7"/>
  <c r="D30" i="7"/>
  <c r="C30" i="7"/>
  <c r="B30" i="7"/>
  <c r="AF29" i="7"/>
  <c r="AE29" i="7"/>
  <c r="AD29" i="7"/>
  <c r="AC29" i="7"/>
  <c r="AB29" i="7"/>
  <c r="AA29" i="7"/>
  <c r="Z29" i="7"/>
  <c r="Y29" i="7"/>
  <c r="X29" i="7"/>
  <c r="W29" i="7"/>
  <c r="V29" i="7"/>
  <c r="U29" i="7"/>
  <c r="T29" i="7"/>
  <c r="S29" i="7"/>
  <c r="R29" i="7"/>
  <c r="Q29" i="7"/>
  <c r="P29" i="7"/>
  <c r="O29" i="7"/>
  <c r="N29" i="7"/>
  <c r="M29" i="7"/>
  <c r="L29" i="7"/>
  <c r="K29" i="7"/>
  <c r="J29" i="7"/>
  <c r="I29" i="7"/>
  <c r="H29" i="7"/>
  <c r="G29" i="7"/>
  <c r="F29" i="7"/>
  <c r="E29" i="7"/>
  <c r="D29" i="7"/>
  <c r="C29" i="7"/>
  <c r="B29" i="7"/>
  <c r="AF28" i="7"/>
  <c r="AE28" i="7"/>
  <c r="AD28" i="7"/>
  <c r="AC28" i="7"/>
  <c r="AB28" i="7"/>
  <c r="AA28" i="7"/>
  <c r="Z28" i="7"/>
  <c r="Y28" i="7"/>
  <c r="X28" i="7"/>
  <c r="W28" i="7"/>
  <c r="V28" i="7"/>
  <c r="U28" i="7"/>
  <c r="T28" i="7"/>
  <c r="S28" i="7"/>
  <c r="R28" i="7"/>
  <c r="Q28" i="7"/>
  <c r="P28" i="7"/>
  <c r="O28" i="7"/>
  <c r="N28" i="7"/>
  <c r="M28" i="7"/>
  <c r="L28" i="7"/>
  <c r="K28" i="7"/>
  <c r="J28" i="7"/>
  <c r="I28" i="7"/>
  <c r="H28" i="7"/>
  <c r="G28" i="7"/>
  <c r="F28" i="7"/>
  <c r="E28" i="7"/>
  <c r="D28" i="7"/>
  <c r="C28" i="7"/>
  <c r="B28" i="7"/>
  <c r="AF27" i="7"/>
  <c r="AE27" i="7"/>
  <c r="AD27" i="7"/>
  <c r="AC27" i="7"/>
  <c r="AB27" i="7"/>
  <c r="AA27" i="7"/>
  <c r="Z27" i="7"/>
  <c r="Y27" i="7"/>
  <c r="X27" i="7"/>
  <c r="W27" i="7"/>
  <c r="V27" i="7"/>
  <c r="U27" i="7"/>
  <c r="T27" i="7"/>
  <c r="S27" i="7"/>
  <c r="R27" i="7"/>
  <c r="Q27" i="7"/>
  <c r="P27" i="7"/>
  <c r="O27" i="7"/>
  <c r="N27" i="7"/>
  <c r="M27" i="7"/>
  <c r="L27" i="7"/>
  <c r="K27" i="7"/>
  <c r="J27" i="7"/>
  <c r="I27" i="7"/>
  <c r="H27" i="7"/>
  <c r="G27" i="7"/>
  <c r="F27" i="7"/>
  <c r="E27" i="7"/>
  <c r="D27" i="7"/>
  <c r="C27" i="7"/>
  <c r="B27" i="7"/>
  <c r="AF26" i="7"/>
  <c r="AE26" i="7"/>
  <c r="AD26" i="7"/>
  <c r="AC26" i="7"/>
  <c r="AB26" i="7"/>
  <c r="AA26" i="7"/>
  <c r="Z26" i="7"/>
  <c r="Y26" i="7"/>
  <c r="X26" i="7"/>
  <c r="W26" i="7"/>
  <c r="V26" i="7"/>
  <c r="U26" i="7"/>
  <c r="T26" i="7"/>
  <c r="S26" i="7"/>
  <c r="R26" i="7"/>
  <c r="Q26" i="7"/>
  <c r="P26" i="7"/>
  <c r="O26" i="7"/>
  <c r="N26" i="7"/>
  <c r="M26" i="7"/>
  <c r="L26" i="7"/>
  <c r="K26" i="7"/>
  <c r="J26" i="7"/>
  <c r="I26" i="7"/>
  <c r="H26" i="7"/>
  <c r="G26" i="7"/>
  <c r="F26" i="7"/>
  <c r="E26" i="7"/>
  <c r="D26" i="7"/>
  <c r="C26" i="7"/>
  <c r="B26" i="7"/>
  <c r="AF25" i="7"/>
  <c r="AE25" i="7"/>
  <c r="AD25" i="7"/>
  <c r="AC25" i="7"/>
  <c r="AB25" i="7"/>
  <c r="AA25" i="7"/>
  <c r="Z25" i="7"/>
  <c r="Y25" i="7"/>
  <c r="X25" i="7"/>
  <c r="W25" i="7"/>
  <c r="V25" i="7"/>
  <c r="U25" i="7"/>
  <c r="T25" i="7"/>
  <c r="S25" i="7"/>
  <c r="R25" i="7"/>
  <c r="Q25" i="7"/>
  <c r="P25" i="7"/>
  <c r="O25" i="7"/>
  <c r="N25" i="7"/>
  <c r="M25" i="7"/>
  <c r="L25" i="7"/>
  <c r="K25" i="7"/>
  <c r="J25" i="7"/>
  <c r="I25" i="7"/>
  <c r="H25" i="7"/>
  <c r="G25" i="7"/>
  <c r="F25" i="7"/>
  <c r="E25" i="7"/>
  <c r="D25" i="7"/>
  <c r="C25" i="7"/>
  <c r="B25" i="7"/>
  <c r="AF24" i="7"/>
  <c r="AE24" i="7"/>
  <c r="AD24" i="7"/>
  <c r="AC24" i="7"/>
  <c r="AB24" i="7"/>
  <c r="AA24" i="7"/>
  <c r="Z24" i="7"/>
  <c r="Y24" i="7"/>
  <c r="X24" i="7"/>
  <c r="W24" i="7"/>
  <c r="V24" i="7"/>
  <c r="U24" i="7"/>
  <c r="T24" i="7"/>
  <c r="S24" i="7"/>
  <c r="R24" i="7"/>
  <c r="Q24" i="7"/>
  <c r="P24" i="7"/>
  <c r="O24" i="7"/>
  <c r="N24" i="7"/>
  <c r="M24" i="7"/>
  <c r="L24" i="7"/>
  <c r="K24" i="7"/>
  <c r="J24" i="7"/>
  <c r="I24" i="7"/>
  <c r="H24" i="7"/>
  <c r="G24" i="7"/>
  <c r="F24" i="7"/>
  <c r="E24" i="7"/>
  <c r="D24" i="7"/>
  <c r="C24" i="7"/>
  <c r="B24" i="7"/>
  <c r="AF23" i="7"/>
  <c r="AE23" i="7"/>
  <c r="AD23" i="7"/>
  <c r="AC23" i="7"/>
  <c r="AB23" i="7"/>
  <c r="AA23" i="7"/>
  <c r="Z23" i="7"/>
  <c r="Y23" i="7"/>
  <c r="X23" i="7"/>
  <c r="W23" i="7"/>
  <c r="V23" i="7"/>
  <c r="U23" i="7"/>
  <c r="T23" i="7"/>
  <c r="S23" i="7"/>
  <c r="Q23" i="7"/>
  <c r="P23" i="7"/>
  <c r="O23" i="7"/>
  <c r="N23" i="7"/>
  <c r="M23" i="7"/>
  <c r="L23" i="7"/>
  <c r="K23" i="7"/>
  <c r="J23" i="7"/>
  <c r="I23" i="7"/>
  <c r="H23" i="7"/>
  <c r="G23" i="7"/>
  <c r="F23" i="7"/>
  <c r="E23" i="7"/>
  <c r="D23" i="7"/>
  <c r="C23" i="7"/>
  <c r="B23" i="7"/>
  <c r="AF22" i="7"/>
  <c r="AE22" i="7"/>
  <c r="AD22" i="7"/>
  <c r="AC22" i="7"/>
  <c r="AB22" i="7"/>
  <c r="AA22" i="7"/>
  <c r="Z22" i="7"/>
  <c r="Y22" i="7"/>
  <c r="X22" i="7"/>
  <c r="W22" i="7"/>
  <c r="V22" i="7"/>
  <c r="U22" i="7"/>
  <c r="T22" i="7"/>
  <c r="S22" i="7"/>
  <c r="R22" i="7"/>
  <c r="Q22" i="7"/>
  <c r="P22" i="7"/>
  <c r="O22" i="7"/>
  <c r="N22" i="7"/>
  <c r="M22" i="7"/>
  <c r="L22" i="7"/>
  <c r="K22" i="7"/>
  <c r="J22" i="7"/>
  <c r="I22" i="7"/>
  <c r="H22" i="7"/>
  <c r="G22" i="7"/>
  <c r="F22" i="7"/>
  <c r="E22" i="7"/>
  <c r="D22" i="7"/>
  <c r="C22" i="7"/>
  <c r="B22" i="7"/>
  <c r="AF21" i="7"/>
  <c r="AE21" i="7"/>
  <c r="AD21" i="7"/>
  <c r="AC21" i="7"/>
  <c r="AB21" i="7"/>
  <c r="AA21" i="7"/>
  <c r="Z21" i="7"/>
  <c r="Y21" i="7"/>
  <c r="X21" i="7"/>
  <c r="W21" i="7"/>
  <c r="V21" i="7"/>
  <c r="U21" i="7"/>
  <c r="T21" i="7"/>
  <c r="S21" i="7"/>
  <c r="R21" i="7"/>
  <c r="Q21" i="7"/>
  <c r="P21" i="7"/>
  <c r="O21" i="7"/>
  <c r="N21" i="7"/>
  <c r="M21" i="7"/>
  <c r="L21" i="7"/>
  <c r="K21" i="7"/>
  <c r="J21" i="7"/>
  <c r="I21" i="7"/>
  <c r="H21" i="7"/>
  <c r="G21" i="7"/>
  <c r="F21" i="7"/>
  <c r="E21" i="7"/>
  <c r="D21" i="7"/>
  <c r="C21" i="7"/>
  <c r="B21" i="7"/>
  <c r="AF20" i="7"/>
  <c r="AE20" i="7"/>
  <c r="AD20" i="7"/>
  <c r="AC20" i="7"/>
  <c r="AB20" i="7"/>
  <c r="AA20" i="7"/>
  <c r="Z20" i="7"/>
  <c r="Y20" i="7"/>
  <c r="X20" i="7"/>
  <c r="W20" i="7"/>
  <c r="V20" i="7"/>
  <c r="U20" i="7"/>
  <c r="T20" i="7"/>
  <c r="S20" i="7"/>
  <c r="R20" i="7"/>
  <c r="Q20" i="7"/>
  <c r="P20" i="7"/>
  <c r="O20" i="7"/>
  <c r="N20" i="7"/>
  <c r="M20" i="7"/>
  <c r="L20" i="7"/>
  <c r="K20" i="7"/>
  <c r="J20" i="7"/>
  <c r="I20" i="7"/>
  <c r="H20" i="7"/>
  <c r="G20" i="7"/>
  <c r="F20" i="7"/>
  <c r="E20" i="7"/>
  <c r="D20" i="7"/>
  <c r="C20" i="7"/>
  <c r="B20" i="7"/>
  <c r="AF19" i="7"/>
  <c r="AE19" i="7"/>
  <c r="AD19" i="7"/>
  <c r="AC19" i="7"/>
  <c r="AB19" i="7"/>
  <c r="AA19" i="7"/>
  <c r="Z19" i="7"/>
  <c r="Y19" i="7"/>
  <c r="X19" i="7"/>
  <c r="W19" i="7"/>
  <c r="V19" i="7"/>
  <c r="U19" i="7"/>
  <c r="T19" i="7"/>
  <c r="S19" i="7"/>
  <c r="R19" i="7"/>
  <c r="Q19" i="7"/>
  <c r="P19" i="7"/>
  <c r="O19" i="7"/>
  <c r="N19" i="7"/>
  <c r="M19" i="7"/>
  <c r="L19" i="7"/>
  <c r="K19" i="7"/>
  <c r="J19" i="7"/>
  <c r="I19" i="7"/>
  <c r="H19" i="7"/>
  <c r="G19" i="7"/>
  <c r="F19" i="7"/>
  <c r="E19" i="7"/>
  <c r="D19" i="7"/>
  <c r="C19" i="7"/>
  <c r="B19" i="7"/>
  <c r="AF18" i="7"/>
  <c r="AE18" i="7"/>
  <c r="AD18" i="7"/>
  <c r="AC18" i="7"/>
  <c r="AB18" i="7"/>
  <c r="AA18" i="7"/>
  <c r="Z18" i="7"/>
  <c r="Y18" i="7"/>
  <c r="X18" i="7"/>
  <c r="W18" i="7"/>
  <c r="V18" i="7"/>
  <c r="U18" i="7"/>
  <c r="T18" i="7"/>
  <c r="S18" i="7"/>
  <c r="R18" i="7"/>
  <c r="Q18" i="7"/>
  <c r="P18" i="7"/>
  <c r="O18" i="7"/>
  <c r="N18" i="7"/>
  <c r="M18" i="7"/>
  <c r="L18" i="7"/>
  <c r="K18" i="7"/>
  <c r="J18" i="7"/>
  <c r="I18" i="7"/>
  <c r="H18" i="7"/>
  <c r="G18" i="7"/>
  <c r="F18" i="7"/>
  <c r="E18" i="7"/>
  <c r="D18" i="7"/>
  <c r="C18" i="7"/>
  <c r="B18" i="7"/>
  <c r="AF17" i="7"/>
  <c r="AE17" i="7"/>
  <c r="AD17" i="7"/>
  <c r="AC17" i="7"/>
  <c r="AB17" i="7"/>
  <c r="AA17" i="7"/>
  <c r="Z17" i="7"/>
  <c r="Y17" i="7"/>
  <c r="X17" i="7"/>
  <c r="W17" i="7"/>
  <c r="V17" i="7"/>
  <c r="U17" i="7"/>
  <c r="T17" i="7"/>
  <c r="S17" i="7"/>
  <c r="R17" i="7"/>
  <c r="Q17" i="7"/>
  <c r="P17" i="7"/>
  <c r="O17" i="7"/>
  <c r="N17" i="7"/>
  <c r="M17" i="7"/>
  <c r="L17" i="7"/>
  <c r="K17" i="7"/>
  <c r="J17" i="7"/>
  <c r="I17" i="7"/>
  <c r="H17" i="7"/>
  <c r="G17" i="7"/>
  <c r="F17" i="7"/>
  <c r="E17" i="7"/>
  <c r="D17" i="7"/>
  <c r="C17" i="7"/>
  <c r="B17" i="7"/>
  <c r="AF16" i="7"/>
  <c r="AE16" i="7"/>
  <c r="AD16" i="7"/>
  <c r="AC16" i="7"/>
  <c r="AB16" i="7"/>
  <c r="AA16" i="7"/>
  <c r="Z16" i="7"/>
  <c r="Y16" i="7"/>
  <c r="X16" i="7"/>
  <c r="W16" i="7"/>
  <c r="V16" i="7"/>
  <c r="U16" i="7"/>
  <c r="T16" i="7"/>
  <c r="S16" i="7"/>
  <c r="R16" i="7"/>
  <c r="Q16" i="7"/>
  <c r="P16" i="7"/>
  <c r="O16" i="7"/>
  <c r="N16" i="7"/>
  <c r="M16" i="7"/>
  <c r="L16" i="7"/>
  <c r="K16" i="7"/>
  <c r="J16" i="7"/>
  <c r="I16" i="7"/>
  <c r="H16" i="7"/>
  <c r="G16" i="7"/>
  <c r="F16" i="7"/>
  <c r="E16" i="7"/>
  <c r="D16" i="7"/>
  <c r="C16" i="7"/>
  <c r="B16" i="7"/>
  <c r="AF15" i="7"/>
  <c r="AE15" i="7"/>
  <c r="AD15" i="7"/>
  <c r="AC15" i="7"/>
  <c r="AB15" i="7"/>
  <c r="AA15" i="7"/>
  <c r="Z15" i="7"/>
  <c r="Y15" i="7"/>
  <c r="X15" i="7"/>
  <c r="W15" i="7"/>
  <c r="V15" i="7"/>
  <c r="U15" i="7"/>
  <c r="T15" i="7"/>
  <c r="S15" i="7"/>
  <c r="R15" i="7"/>
  <c r="Q15" i="7"/>
  <c r="P15" i="7"/>
  <c r="O15" i="7"/>
  <c r="N15" i="7"/>
  <c r="M15" i="7"/>
  <c r="L15" i="7"/>
  <c r="K15" i="7"/>
  <c r="J15" i="7"/>
  <c r="I15" i="7"/>
  <c r="H15" i="7"/>
  <c r="G15" i="7"/>
  <c r="F15" i="7"/>
  <c r="E15" i="7"/>
  <c r="D15" i="7"/>
  <c r="C15" i="7"/>
  <c r="B15" i="7"/>
  <c r="AA14" i="7"/>
  <c r="Z14" i="7"/>
  <c r="Y14" i="7"/>
  <c r="X14" i="7"/>
  <c r="W14" i="7"/>
  <c r="V14" i="7"/>
  <c r="U14" i="7"/>
  <c r="T14" i="7"/>
  <c r="S14" i="7"/>
  <c r="R14" i="7"/>
  <c r="Q14" i="7"/>
  <c r="P14" i="7"/>
  <c r="O14" i="7"/>
  <c r="N14" i="7"/>
  <c r="M14" i="7"/>
  <c r="L14" i="7"/>
  <c r="K14" i="7"/>
  <c r="J14" i="7"/>
  <c r="I14" i="7"/>
  <c r="H14" i="7"/>
  <c r="G14" i="7"/>
  <c r="F14" i="7"/>
  <c r="E14" i="7"/>
  <c r="D14" i="7"/>
  <c r="C14" i="7"/>
  <c r="B14" i="7"/>
  <c r="AF13" i="7"/>
  <c r="AE13" i="7"/>
  <c r="AD13" i="7"/>
  <c r="AC13" i="7"/>
  <c r="AB13" i="7"/>
  <c r="AA13" i="7"/>
  <c r="Z13" i="7"/>
  <c r="Y13" i="7"/>
  <c r="X13" i="7"/>
  <c r="W13" i="7"/>
  <c r="V13" i="7"/>
  <c r="U13" i="7"/>
  <c r="T13" i="7"/>
  <c r="S13" i="7"/>
  <c r="R13" i="7"/>
  <c r="Q13" i="7"/>
  <c r="P13" i="7"/>
  <c r="O13" i="7"/>
  <c r="N13" i="7"/>
  <c r="M13" i="7"/>
  <c r="L13" i="7"/>
  <c r="K13" i="7"/>
  <c r="J13" i="7"/>
  <c r="I13" i="7"/>
  <c r="H13" i="7"/>
  <c r="G13" i="7"/>
  <c r="F13" i="7"/>
  <c r="E13" i="7"/>
  <c r="D13" i="7"/>
  <c r="C13" i="7"/>
  <c r="B13" i="7"/>
  <c r="AF12" i="7"/>
  <c r="AE12" i="7"/>
  <c r="AD12" i="7"/>
  <c r="AC12" i="7"/>
  <c r="AB12" i="7"/>
  <c r="AA12" i="7"/>
  <c r="Z12" i="7"/>
  <c r="Y12" i="7"/>
  <c r="X12" i="7"/>
  <c r="W12" i="7"/>
  <c r="V12" i="7"/>
  <c r="U12" i="7"/>
  <c r="T12" i="7"/>
  <c r="S12" i="7"/>
  <c r="R12" i="7"/>
  <c r="Q12" i="7"/>
  <c r="P12" i="7"/>
  <c r="O12" i="7"/>
  <c r="N12" i="7"/>
  <c r="M12" i="7"/>
  <c r="L12" i="7"/>
  <c r="K12" i="7"/>
  <c r="J12" i="7"/>
  <c r="I12" i="7"/>
  <c r="H12" i="7"/>
  <c r="G12" i="7"/>
  <c r="F12" i="7"/>
  <c r="E12" i="7"/>
  <c r="D12" i="7"/>
  <c r="C12" i="7"/>
  <c r="B12" i="7"/>
  <c r="AF11" i="7"/>
  <c r="AE11" i="7"/>
  <c r="AD11" i="7"/>
  <c r="AC11" i="7"/>
  <c r="AB11" i="7"/>
  <c r="AA11" i="7"/>
  <c r="Z11" i="7"/>
  <c r="Y11" i="7"/>
  <c r="X11" i="7"/>
  <c r="W11" i="7"/>
  <c r="V11" i="7"/>
  <c r="U11" i="7"/>
  <c r="T11" i="7"/>
  <c r="S11" i="7"/>
  <c r="R11" i="7"/>
  <c r="Q11" i="7"/>
  <c r="P11" i="7"/>
  <c r="O11" i="7"/>
  <c r="N11" i="7"/>
  <c r="M11" i="7"/>
  <c r="L11" i="7"/>
  <c r="K11" i="7"/>
  <c r="J11" i="7"/>
  <c r="I11" i="7"/>
  <c r="H11" i="7"/>
  <c r="G11" i="7"/>
  <c r="F11" i="7"/>
  <c r="E11" i="7"/>
  <c r="D11" i="7"/>
  <c r="C11" i="7"/>
  <c r="B11" i="7"/>
  <c r="AF10" i="7"/>
  <c r="AE10" i="7"/>
  <c r="AD10" i="7"/>
  <c r="AC10" i="7"/>
  <c r="AB10" i="7"/>
  <c r="AA10" i="7"/>
  <c r="Z10" i="7"/>
  <c r="Y10" i="7"/>
  <c r="X10" i="7"/>
  <c r="W10" i="7"/>
  <c r="V10" i="7"/>
  <c r="U10" i="7"/>
  <c r="T10" i="7"/>
  <c r="S10" i="7"/>
  <c r="R10" i="7"/>
  <c r="Q10" i="7"/>
  <c r="P10" i="7"/>
  <c r="O10" i="7"/>
  <c r="N10" i="7"/>
  <c r="M10" i="7"/>
  <c r="L10" i="7"/>
  <c r="K10" i="7"/>
  <c r="J10" i="7"/>
  <c r="I10" i="7"/>
  <c r="H10" i="7"/>
  <c r="G10" i="7"/>
  <c r="F10" i="7"/>
  <c r="E10" i="7"/>
  <c r="D10" i="7"/>
  <c r="C10" i="7"/>
  <c r="B10" i="7"/>
  <c r="AF9" i="7"/>
  <c r="AE9" i="7"/>
  <c r="AD9" i="7"/>
  <c r="AC9" i="7"/>
  <c r="AB9" i="7"/>
  <c r="AA9" i="7"/>
  <c r="Z9" i="7"/>
  <c r="Y9" i="7"/>
  <c r="X9" i="7"/>
  <c r="W9" i="7"/>
  <c r="V9" i="7"/>
  <c r="U9" i="7"/>
  <c r="T9" i="7"/>
  <c r="S9" i="7"/>
  <c r="R9" i="7"/>
  <c r="Q9" i="7"/>
  <c r="P9" i="7"/>
  <c r="O9" i="7"/>
  <c r="N9" i="7"/>
  <c r="M9" i="7"/>
  <c r="L9" i="7"/>
  <c r="K9" i="7"/>
  <c r="J9" i="7"/>
  <c r="I9" i="7"/>
  <c r="H9" i="7"/>
  <c r="G9" i="7"/>
  <c r="F9" i="7"/>
  <c r="E9" i="7"/>
  <c r="D9" i="7"/>
  <c r="C9" i="7"/>
  <c r="B9" i="7"/>
  <c r="AF8" i="7"/>
  <c r="AE8" i="7"/>
  <c r="AD8" i="7"/>
  <c r="AC8" i="7"/>
  <c r="AB8" i="7"/>
  <c r="AA8" i="7"/>
  <c r="Z8" i="7"/>
  <c r="Y8" i="7"/>
  <c r="X8" i="7"/>
  <c r="W8" i="7"/>
  <c r="V8" i="7"/>
  <c r="U8" i="7"/>
  <c r="T8" i="7"/>
  <c r="S8" i="7"/>
  <c r="R8" i="7"/>
  <c r="Q8" i="7"/>
  <c r="P8" i="7"/>
  <c r="O8" i="7"/>
  <c r="N8" i="7"/>
  <c r="M8" i="7"/>
  <c r="L8" i="7"/>
  <c r="K8" i="7"/>
  <c r="J8" i="7"/>
  <c r="I8" i="7"/>
  <c r="H8" i="7"/>
  <c r="G8" i="7"/>
  <c r="F8" i="7"/>
  <c r="E8" i="7"/>
  <c r="D8" i="7"/>
  <c r="C8" i="7"/>
  <c r="B8" i="7"/>
  <c r="AF7" i="7"/>
  <c r="AE7" i="7"/>
  <c r="AD7" i="7"/>
  <c r="AC7" i="7"/>
  <c r="AB7" i="7"/>
  <c r="AA7" i="7"/>
  <c r="Z7" i="7"/>
  <c r="Y7" i="7"/>
  <c r="X7" i="7"/>
  <c r="W7" i="7"/>
  <c r="V7" i="7"/>
  <c r="U7" i="7"/>
  <c r="T7" i="7"/>
  <c r="S7" i="7"/>
  <c r="R7" i="7"/>
  <c r="Q7" i="7"/>
  <c r="P7" i="7"/>
  <c r="O7" i="7"/>
  <c r="N7" i="7"/>
  <c r="M7" i="7"/>
  <c r="L7" i="7"/>
  <c r="K7" i="7"/>
  <c r="J7" i="7"/>
  <c r="I7" i="7"/>
  <c r="H7" i="7"/>
  <c r="G7" i="7"/>
  <c r="F7" i="7"/>
  <c r="E7" i="7"/>
  <c r="D7" i="7"/>
  <c r="C7" i="7"/>
  <c r="B7" i="7"/>
  <c r="AF6" i="7"/>
  <c r="AE6" i="7"/>
  <c r="AD6" i="7"/>
  <c r="AC6" i="7"/>
  <c r="AB6" i="7"/>
  <c r="AA6" i="7"/>
  <c r="Z6" i="7"/>
  <c r="Y6" i="7"/>
  <c r="X6" i="7"/>
  <c r="W6" i="7"/>
  <c r="V6" i="7"/>
  <c r="U6" i="7"/>
  <c r="T6" i="7"/>
  <c r="S6" i="7"/>
  <c r="R6" i="7"/>
  <c r="Q6" i="7"/>
  <c r="P6" i="7"/>
  <c r="O6" i="7"/>
  <c r="N6" i="7"/>
  <c r="M6" i="7"/>
  <c r="L6" i="7"/>
  <c r="K6" i="7"/>
  <c r="J6" i="7"/>
  <c r="I6" i="7"/>
  <c r="H6" i="7"/>
  <c r="G6" i="7"/>
  <c r="F6" i="7"/>
  <c r="E6" i="7"/>
  <c r="D6" i="7"/>
  <c r="C6" i="7"/>
  <c r="B6" i="7"/>
  <c r="AF5" i="7"/>
  <c r="AE5" i="7"/>
  <c r="AD5" i="7"/>
  <c r="AC5" i="7"/>
  <c r="AB5" i="7"/>
  <c r="AA5" i="7"/>
  <c r="Z5" i="7"/>
  <c r="Y5" i="7"/>
  <c r="X5" i="7"/>
  <c r="W5" i="7"/>
  <c r="V5" i="7"/>
  <c r="U5" i="7"/>
  <c r="T5" i="7"/>
  <c r="S5" i="7"/>
  <c r="R5" i="7"/>
  <c r="Q5" i="7"/>
  <c r="P5" i="7"/>
  <c r="O5" i="7"/>
  <c r="N5" i="7"/>
  <c r="M5" i="7"/>
  <c r="L5" i="7"/>
  <c r="K5" i="7"/>
  <c r="J5" i="7"/>
  <c r="I5" i="7"/>
  <c r="H5" i="7"/>
  <c r="G5" i="7"/>
  <c r="F5" i="7"/>
  <c r="E5" i="7"/>
  <c r="D5" i="7"/>
  <c r="C5" i="7"/>
  <c r="B5" i="7"/>
  <c r="AF47" i="8"/>
  <c r="AE47" i="8"/>
  <c r="AD47" i="8"/>
  <c r="AC47" i="8"/>
  <c r="AB47" i="8"/>
  <c r="AA47" i="8"/>
  <c r="Z47" i="8"/>
  <c r="Y47" i="8"/>
  <c r="X47" i="8"/>
  <c r="W47" i="8"/>
  <c r="V47" i="8"/>
  <c r="U47" i="8"/>
  <c r="T47" i="8"/>
  <c r="S47" i="8"/>
  <c r="R47" i="8"/>
  <c r="Q47" i="8"/>
  <c r="P47" i="8"/>
  <c r="O47" i="8"/>
  <c r="N47" i="8"/>
  <c r="M47" i="8"/>
  <c r="L47" i="8"/>
  <c r="K47" i="8"/>
  <c r="J47" i="8"/>
  <c r="I47" i="8"/>
  <c r="H47" i="8"/>
  <c r="G47" i="8"/>
  <c r="F47" i="8"/>
  <c r="E47" i="8"/>
  <c r="D47" i="8"/>
  <c r="C47" i="8"/>
  <c r="B47" i="8"/>
  <c r="AF46" i="8"/>
  <c r="AE46" i="8"/>
  <c r="AD46" i="8"/>
  <c r="AC46" i="8"/>
  <c r="AB46" i="8"/>
  <c r="AA46" i="8"/>
  <c r="Z46" i="8"/>
  <c r="Y46" i="8"/>
  <c r="X46" i="8"/>
  <c r="W46" i="8"/>
  <c r="V46" i="8"/>
  <c r="U46" i="8"/>
  <c r="T46" i="8"/>
  <c r="S46" i="8"/>
  <c r="R46" i="8"/>
  <c r="Q46" i="8"/>
  <c r="P46" i="8"/>
  <c r="O46" i="8"/>
  <c r="N46" i="8"/>
  <c r="M46" i="8"/>
  <c r="L46" i="8"/>
  <c r="K46" i="8"/>
  <c r="J46" i="8"/>
  <c r="I46" i="8"/>
  <c r="H46" i="8"/>
  <c r="G46" i="8"/>
  <c r="F46" i="8"/>
  <c r="E46" i="8"/>
  <c r="D46" i="8"/>
  <c r="C46" i="8"/>
  <c r="B46" i="8"/>
  <c r="AF45" i="8"/>
  <c r="AE45" i="8"/>
  <c r="AD45" i="8"/>
  <c r="AC45" i="8"/>
  <c r="AB45" i="8"/>
  <c r="AA45" i="8"/>
  <c r="Z45" i="8"/>
  <c r="Y45" i="8"/>
  <c r="X45" i="8"/>
  <c r="W45" i="8"/>
  <c r="V45" i="8"/>
  <c r="U45" i="8"/>
  <c r="T45" i="8"/>
  <c r="S45" i="8"/>
  <c r="R45" i="8"/>
  <c r="Q45" i="8"/>
  <c r="P45" i="8"/>
  <c r="O45" i="8"/>
  <c r="N45" i="8"/>
  <c r="M45" i="8"/>
  <c r="L45" i="8"/>
  <c r="K45" i="8"/>
  <c r="J45" i="8"/>
  <c r="I45" i="8"/>
  <c r="H45" i="8"/>
  <c r="G45" i="8"/>
  <c r="F45" i="8"/>
  <c r="E45" i="8"/>
  <c r="D45" i="8"/>
  <c r="C45" i="8"/>
  <c r="B45" i="8"/>
  <c r="AF44" i="8"/>
  <c r="AE44" i="8"/>
  <c r="AD44" i="8"/>
  <c r="AC44" i="8"/>
  <c r="AB44" i="8"/>
  <c r="AA44" i="8"/>
  <c r="Z44" i="8"/>
  <c r="Y44" i="8"/>
  <c r="X44" i="8"/>
  <c r="W44" i="8"/>
  <c r="V44" i="8"/>
  <c r="U44" i="8"/>
  <c r="T44" i="8"/>
  <c r="S44" i="8"/>
  <c r="R44" i="8"/>
  <c r="Q44" i="8"/>
  <c r="P44" i="8"/>
  <c r="O44" i="8"/>
  <c r="N44" i="8"/>
  <c r="M44" i="8"/>
  <c r="L44" i="8"/>
  <c r="K44" i="8"/>
  <c r="J44" i="8"/>
  <c r="I44" i="8"/>
  <c r="H44" i="8"/>
  <c r="G44" i="8"/>
  <c r="F44" i="8"/>
  <c r="E44" i="8"/>
  <c r="D44" i="8"/>
  <c r="C44" i="8"/>
  <c r="B44" i="8"/>
  <c r="AF42" i="8"/>
  <c r="AE42" i="8"/>
  <c r="AD42" i="8"/>
  <c r="AC42" i="8"/>
  <c r="AB42" i="8"/>
  <c r="AA42" i="8"/>
  <c r="Z42" i="8"/>
  <c r="Y42" i="8"/>
  <c r="X42" i="8"/>
  <c r="W42" i="8"/>
  <c r="V42" i="8"/>
  <c r="U42" i="8"/>
  <c r="T42" i="8"/>
  <c r="S42" i="8"/>
  <c r="R42" i="8"/>
  <c r="Q42" i="8"/>
  <c r="P42" i="8"/>
  <c r="O42" i="8"/>
  <c r="N42" i="8"/>
  <c r="M42" i="8"/>
  <c r="L42" i="8"/>
  <c r="K42" i="8"/>
  <c r="J42" i="8"/>
  <c r="I42" i="8"/>
  <c r="H42" i="8"/>
  <c r="G42" i="8"/>
  <c r="F42" i="8"/>
  <c r="E42" i="8"/>
  <c r="D42" i="8"/>
  <c r="C42" i="8"/>
  <c r="B42" i="8"/>
  <c r="AF41" i="8"/>
  <c r="AE41" i="8"/>
  <c r="AD41" i="8"/>
  <c r="AC41" i="8"/>
  <c r="AB41" i="8"/>
  <c r="AA41" i="8"/>
  <c r="Z41" i="8"/>
  <c r="Y41" i="8"/>
  <c r="X41" i="8"/>
  <c r="W41" i="8"/>
  <c r="V41" i="8"/>
  <c r="U41" i="8"/>
  <c r="T41" i="8"/>
  <c r="S41" i="8"/>
  <c r="R41" i="8"/>
  <c r="Q41" i="8"/>
  <c r="P41" i="8"/>
  <c r="O41" i="8"/>
  <c r="N41" i="8"/>
  <c r="M41" i="8"/>
  <c r="L41" i="8"/>
  <c r="K41" i="8"/>
  <c r="J41" i="8"/>
  <c r="I41" i="8"/>
  <c r="H41" i="8"/>
  <c r="G41" i="8"/>
  <c r="F41" i="8"/>
  <c r="E41" i="8"/>
  <c r="D41" i="8"/>
  <c r="C41" i="8"/>
  <c r="B41" i="8"/>
  <c r="AF40" i="8"/>
  <c r="AE40" i="8"/>
  <c r="AD40" i="8"/>
  <c r="AC40" i="8"/>
  <c r="AB40" i="8"/>
  <c r="AA40" i="8"/>
  <c r="Z40" i="8"/>
  <c r="Y40" i="8"/>
  <c r="X40" i="8"/>
  <c r="W40" i="8"/>
  <c r="V40" i="8"/>
  <c r="U40" i="8"/>
  <c r="T40" i="8"/>
  <c r="S40" i="8"/>
  <c r="R40" i="8"/>
  <c r="Q40" i="8"/>
  <c r="P40" i="8"/>
  <c r="O40" i="8"/>
  <c r="N40" i="8"/>
  <c r="M40" i="8"/>
  <c r="L40" i="8"/>
  <c r="K40" i="8"/>
  <c r="J40" i="8"/>
  <c r="I40" i="8"/>
  <c r="H40" i="8"/>
  <c r="G40" i="8"/>
  <c r="F40" i="8"/>
  <c r="E40" i="8"/>
  <c r="D40" i="8"/>
  <c r="C40" i="8"/>
  <c r="B40" i="8"/>
  <c r="AF39" i="8"/>
  <c r="AE39" i="8"/>
  <c r="AD39" i="8"/>
  <c r="AC39" i="8"/>
  <c r="AB39" i="8"/>
  <c r="AA39" i="8"/>
  <c r="Z39" i="8"/>
  <c r="Y39" i="8"/>
  <c r="X39" i="8"/>
  <c r="W39" i="8"/>
  <c r="V39" i="8"/>
  <c r="U39" i="8"/>
  <c r="T39" i="8"/>
  <c r="S39" i="8"/>
  <c r="R39" i="8"/>
  <c r="Q39" i="8"/>
  <c r="P39" i="8"/>
  <c r="O39" i="8"/>
  <c r="N39" i="8"/>
  <c r="M39" i="8"/>
  <c r="L39" i="8"/>
  <c r="K39" i="8"/>
  <c r="J39" i="8"/>
  <c r="I39" i="8"/>
  <c r="H39" i="8"/>
  <c r="G39" i="8"/>
  <c r="F39" i="8"/>
  <c r="E39" i="8"/>
  <c r="D39" i="8"/>
  <c r="C39" i="8"/>
  <c r="B39" i="8"/>
  <c r="AF38" i="8"/>
  <c r="AE38" i="8"/>
  <c r="AD38" i="8"/>
  <c r="AC38" i="8"/>
  <c r="AB38" i="8"/>
  <c r="AA38" i="8"/>
  <c r="Z38" i="8"/>
  <c r="Y38" i="8"/>
  <c r="X38" i="8"/>
  <c r="W38" i="8"/>
  <c r="V38" i="8"/>
  <c r="U38" i="8"/>
  <c r="T38" i="8"/>
  <c r="S38" i="8"/>
  <c r="R38" i="8"/>
  <c r="Q38" i="8"/>
  <c r="P38" i="8"/>
  <c r="O38" i="8"/>
  <c r="N38" i="8"/>
  <c r="M38" i="8"/>
  <c r="L38" i="8"/>
  <c r="K38" i="8"/>
  <c r="J38" i="8"/>
  <c r="I38" i="8"/>
  <c r="H38" i="8"/>
  <c r="G38" i="8"/>
  <c r="F38" i="8"/>
  <c r="E38" i="8"/>
  <c r="D38" i="8"/>
  <c r="C38" i="8"/>
  <c r="B38" i="8"/>
  <c r="AF37" i="8"/>
  <c r="AE37" i="8"/>
  <c r="AD37" i="8"/>
  <c r="AC37" i="8"/>
  <c r="AB37" i="8"/>
  <c r="AA37" i="8"/>
  <c r="Z37" i="8"/>
  <c r="Y37" i="8"/>
  <c r="X37" i="8"/>
  <c r="W37" i="8"/>
  <c r="V37" i="8"/>
  <c r="U37" i="8"/>
  <c r="T37" i="8"/>
  <c r="S37" i="8"/>
  <c r="R37" i="8"/>
  <c r="Q37" i="8"/>
  <c r="P37" i="8"/>
  <c r="O37" i="8"/>
  <c r="N37" i="8"/>
  <c r="M37" i="8"/>
  <c r="L37" i="8"/>
  <c r="K37" i="8"/>
  <c r="J37" i="8"/>
  <c r="I37" i="8"/>
  <c r="H37" i="8"/>
  <c r="G37" i="8"/>
  <c r="F37" i="8"/>
  <c r="E37" i="8"/>
  <c r="D37" i="8"/>
  <c r="C37" i="8"/>
  <c r="B37" i="8"/>
  <c r="AF36" i="8"/>
  <c r="AE36" i="8"/>
  <c r="AD36" i="8"/>
  <c r="AC36" i="8"/>
  <c r="AB36" i="8"/>
  <c r="AA36" i="8"/>
  <c r="Z36" i="8"/>
  <c r="Y36" i="8"/>
  <c r="X36" i="8"/>
  <c r="W36" i="8"/>
  <c r="V36" i="8"/>
  <c r="U36" i="8"/>
  <c r="T36" i="8"/>
  <c r="S36" i="8"/>
  <c r="R36" i="8"/>
  <c r="Q36" i="8"/>
  <c r="P36" i="8"/>
  <c r="O36" i="8"/>
  <c r="N36" i="8"/>
  <c r="M36" i="8"/>
  <c r="L36" i="8"/>
  <c r="K36" i="8"/>
  <c r="J36" i="8"/>
  <c r="I36" i="8"/>
  <c r="H36" i="8"/>
  <c r="G36" i="8"/>
  <c r="F36" i="8"/>
  <c r="E36" i="8"/>
  <c r="D36" i="8"/>
  <c r="C36" i="8"/>
  <c r="B36" i="8"/>
  <c r="AF35" i="8"/>
  <c r="AE35" i="8"/>
  <c r="AD35" i="8"/>
  <c r="AC35" i="8"/>
  <c r="AB35" i="8"/>
  <c r="AA35" i="8"/>
  <c r="Z35" i="8"/>
  <c r="Y35" i="8"/>
  <c r="X35" i="8"/>
  <c r="W35" i="8"/>
  <c r="V35" i="8"/>
  <c r="U35" i="8"/>
  <c r="T35" i="8"/>
  <c r="S35" i="8"/>
  <c r="R35" i="8"/>
  <c r="Q35" i="8"/>
  <c r="P35" i="8"/>
  <c r="O35" i="8"/>
  <c r="N35" i="8"/>
  <c r="M35" i="8"/>
  <c r="L35" i="8"/>
  <c r="K35" i="8"/>
  <c r="J35" i="8"/>
  <c r="I35" i="8"/>
  <c r="H35" i="8"/>
  <c r="G35" i="8"/>
  <c r="F35" i="8"/>
  <c r="E35" i="8"/>
  <c r="D35" i="8"/>
  <c r="C35" i="8"/>
  <c r="B35" i="8"/>
  <c r="AF34" i="8"/>
  <c r="AE34" i="8"/>
  <c r="AD34" i="8"/>
  <c r="AC34" i="8"/>
  <c r="AB34" i="8"/>
  <c r="AA34" i="8"/>
  <c r="Z34" i="8"/>
  <c r="Y34" i="8"/>
  <c r="X34" i="8"/>
  <c r="W34" i="8"/>
  <c r="V34" i="8"/>
  <c r="U34" i="8"/>
  <c r="T34" i="8"/>
  <c r="S34" i="8"/>
  <c r="R34" i="8"/>
  <c r="Q34" i="8"/>
  <c r="P34" i="8"/>
  <c r="O34" i="8"/>
  <c r="N34" i="8"/>
  <c r="M34" i="8"/>
  <c r="L34" i="8"/>
  <c r="K34" i="8"/>
  <c r="J34" i="8"/>
  <c r="I34" i="8"/>
  <c r="H34" i="8"/>
  <c r="G34" i="8"/>
  <c r="F34" i="8"/>
  <c r="E34" i="8"/>
  <c r="D34" i="8"/>
  <c r="C34" i="8"/>
  <c r="B34" i="8"/>
  <c r="AF33" i="8"/>
  <c r="AE33" i="8"/>
  <c r="AD33" i="8"/>
  <c r="AC33" i="8"/>
  <c r="AB33" i="8"/>
  <c r="AA33" i="8"/>
  <c r="Z33" i="8"/>
  <c r="Y33" i="8"/>
  <c r="X33" i="8"/>
  <c r="W33" i="8"/>
  <c r="V33" i="8"/>
  <c r="U33" i="8"/>
  <c r="T33" i="8"/>
  <c r="S33" i="8"/>
  <c r="R33" i="8"/>
  <c r="Q33" i="8"/>
  <c r="P33" i="8"/>
  <c r="O33" i="8"/>
  <c r="N33" i="8"/>
  <c r="M33" i="8"/>
  <c r="L33" i="8"/>
  <c r="K33" i="8"/>
  <c r="J33" i="8"/>
  <c r="I33" i="8"/>
  <c r="H33" i="8"/>
  <c r="G33" i="8"/>
  <c r="F33" i="8"/>
  <c r="E33" i="8"/>
  <c r="D33" i="8"/>
  <c r="C33" i="8"/>
  <c r="B33" i="8"/>
  <c r="AF32" i="8"/>
  <c r="AE32" i="8"/>
  <c r="AD32" i="8"/>
  <c r="AC32" i="8"/>
  <c r="AB32" i="8"/>
  <c r="AA32" i="8"/>
  <c r="Z32" i="8"/>
  <c r="Y32" i="8"/>
  <c r="X32" i="8"/>
  <c r="W32" i="8"/>
  <c r="V32" i="8"/>
  <c r="U32" i="8"/>
  <c r="T32" i="8"/>
  <c r="S32" i="8"/>
  <c r="R32" i="8"/>
  <c r="Q32" i="8"/>
  <c r="P32" i="8"/>
  <c r="O32" i="8"/>
  <c r="N32" i="8"/>
  <c r="M32" i="8"/>
  <c r="L32" i="8"/>
  <c r="K32" i="8"/>
  <c r="J32" i="8"/>
  <c r="I32" i="8"/>
  <c r="H32" i="8"/>
  <c r="G32" i="8"/>
  <c r="F32" i="8"/>
  <c r="E32" i="8"/>
  <c r="D32" i="8"/>
  <c r="C32" i="8"/>
  <c r="B32" i="8"/>
  <c r="AF31" i="8"/>
  <c r="AE31" i="8"/>
  <c r="AD31" i="8"/>
  <c r="AC31" i="8"/>
  <c r="AB31" i="8"/>
  <c r="AA31" i="8"/>
  <c r="Z31" i="8"/>
  <c r="Y31" i="8"/>
  <c r="X31" i="8"/>
  <c r="W31" i="8"/>
  <c r="V31" i="8"/>
  <c r="U31" i="8"/>
  <c r="T31" i="8"/>
  <c r="S31" i="8"/>
  <c r="R31" i="8"/>
  <c r="Q31" i="8"/>
  <c r="P31" i="8"/>
  <c r="O31" i="8"/>
  <c r="N31" i="8"/>
  <c r="M31" i="8"/>
  <c r="L31" i="8"/>
  <c r="K31" i="8"/>
  <c r="J31" i="8"/>
  <c r="I31" i="8"/>
  <c r="H31" i="8"/>
  <c r="G31" i="8"/>
  <c r="F31" i="8"/>
  <c r="E31" i="8"/>
  <c r="D31" i="8"/>
  <c r="C31" i="8"/>
  <c r="B31" i="8"/>
  <c r="AF30" i="8"/>
  <c r="AE30" i="8"/>
  <c r="AD30" i="8"/>
  <c r="AC30" i="8"/>
  <c r="AB30" i="8"/>
  <c r="AA30" i="8"/>
  <c r="Z30" i="8"/>
  <c r="Y30" i="8"/>
  <c r="X30" i="8"/>
  <c r="W30" i="8"/>
  <c r="V30" i="8"/>
  <c r="U30" i="8"/>
  <c r="T30" i="8"/>
  <c r="S30" i="8"/>
  <c r="R30" i="8"/>
  <c r="Q30" i="8"/>
  <c r="P30" i="8"/>
  <c r="O30" i="8"/>
  <c r="N30" i="8"/>
  <c r="M30" i="8"/>
  <c r="L30" i="8"/>
  <c r="K30" i="8"/>
  <c r="J30" i="8"/>
  <c r="I30" i="8"/>
  <c r="H30" i="8"/>
  <c r="G30" i="8"/>
  <c r="F30" i="8"/>
  <c r="E30" i="8"/>
  <c r="D30" i="8"/>
  <c r="C30" i="8"/>
  <c r="B30" i="8"/>
  <c r="AF29" i="8"/>
  <c r="AE29" i="8"/>
  <c r="AD29" i="8"/>
  <c r="AC29" i="8"/>
  <c r="AB29" i="8"/>
  <c r="AA29" i="8"/>
  <c r="Z29" i="8"/>
  <c r="Y29" i="8"/>
  <c r="X29" i="8"/>
  <c r="W29" i="8"/>
  <c r="V29" i="8"/>
  <c r="U29" i="8"/>
  <c r="T29" i="8"/>
  <c r="S29" i="8"/>
  <c r="R29" i="8"/>
  <c r="Q29" i="8"/>
  <c r="P29" i="8"/>
  <c r="O29" i="8"/>
  <c r="N29" i="8"/>
  <c r="M29" i="8"/>
  <c r="L29" i="8"/>
  <c r="K29" i="8"/>
  <c r="J29" i="8"/>
  <c r="I29" i="8"/>
  <c r="H29" i="8"/>
  <c r="G29" i="8"/>
  <c r="F29" i="8"/>
  <c r="E29" i="8"/>
  <c r="D29" i="8"/>
  <c r="C29" i="8"/>
  <c r="B29" i="8"/>
  <c r="AF28" i="8"/>
  <c r="AE28" i="8"/>
  <c r="AD28" i="8"/>
  <c r="AC28" i="8"/>
  <c r="AB28" i="8"/>
  <c r="AA28" i="8"/>
  <c r="Z28" i="8"/>
  <c r="Y28" i="8"/>
  <c r="X28" i="8"/>
  <c r="W28" i="8"/>
  <c r="V28" i="8"/>
  <c r="U28" i="8"/>
  <c r="T28" i="8"/>
  <c r="S28" i="8"/>
  <c r="R28" i="8"/>
  <c r="Q28" i="8"/>
  <c r="P28" i="8"/>
  <c r="O28" i="8"/>
  <c r="N28" i="8"/>
  <c r="M28" i="8"/>
  <c r="L28" i="8"/>
  <c r="K28" i="8"/>
  <c r="J28" i="8"/>
  <c r="I28" i="8"/>
  <c r="H28" i="8"/>
  <c r="G28" i="8"/>
  <c r="F28" i="8"/>
  <c r="E28" i="8"/>
  <c r="D28" i="8"/>
  <c r="C28" i="8"/>
  <c r="B28" i="8"/>
  <c r="AF27" i="8"/>
  <c r="AE27" i="8"/>
  <c r="AD27" i="8"/>
  <c r="AC27" i="8"/>
  <c r="AB27" i="8"/>
  <c r="AA27" i="8"/>
  <c r="Z27" i="8"/>
  <c r="Y27" i="8"/>
  <c r="X27" i="8"/>
  <c r="W27" i="8"/>
  <c r="V27" i="8"/>
  <c r="U27" i="8"/>
  <c r="T27" i="8"/>
  <c r="S27" i="8"/>
  <c r="R27" i="8"/>
  <c r="Q27" i="8"/>
  <c r="P27" i="8"/>
  <c r="O27" i="8"/>
  <c r="N27" i="8"/>
  <c r="M27" i="8"/>
  <c r="L27" i="8"/>
  <c r="K27" i="8"/>
  <c r="J27" i="8"/>
  <c r="I27" i="8"/>
  <c r="H27" i="8"/>
  <c r="G27" i="8"/>
  <c r="F27" i="8"/>
  <c r="E27" i="8"/>
  <c r="D27" i="8"/>
  <c r="C27" i="8"/>
  <c r="B27" i="8"/>
  <c r="AF26" i="8"/>
  <c r="AE26" i="8"/>
  <c r="AD26" i="8"/>
  <c r="AC26" i="8"/>
  <c r="AB26" i="8"/>
  <c r="AA26" i="8"/>
  <c r="Z26" i="8"/>
  <c r="Y26" i="8"/>
  <c r="X26" i="8"/>
  <c r="W26" i="8"/>
  <c r="V26" i="8"/>
  <c r="U26" i="8"/>
  <c r="T26" i="8"/>
  <c r="S26" i="8"/>
  <c r="R26" i="8"/>
  <c r="Q26" i="8"/>
  <c r="P26" i="8"/>
  <c r="O26" i="8"/>
  <c r="N26" i="8"/>
  <c r="M26" i="8"/>
  <c r="L26" i="8"/>
  <c r="K26" i="8"/>
  <c r="J26" i="8"/>
  <c r="I26" i="8"/>
  <c r="H26" i="8"/>
  <c r="G26" i="8"/>
  <c r="F26" i="8"/>
  <c r="E26" i="8"/>
  <c r="D26" i="8"/>
  <c r="C26" i="8"/>
  <c r="B26" i="8"/>
  <c r="AF25" i="8"/>
  <c r="AE25" i="8"/>
  <c r="AD25" i="8"/>
  <c r="AC25" i="8"/>
  <c r="AB25" i="8"/>
  <c r="AA25" i="8"/>
  <c r="Z25" i="8"/>
  <c r="Y25" i="8"/>
  <c r="X25" i="8"/>
  <c r="W25" i="8"/>
  <c r="V25" i="8"/>
  <c r="U25" i="8"/>
  <c r="T25" i="8"/>
  <c r="S25" i="8"/>
  <c r="R25" i="8"/>
  <c r="Q25" i="8"/>
  <c r="P25" i="8"/>
  <c r="O25" i="8"/>
  <c r="N25" i="8"/>
  <c r="M25" i="8"/>
  <c r="L25" i="8"/>
  <c r="K25" i="8"/>
  <c r="J25" i="8"/>
  <c r="I25" i="8"/>
  <c r="H25" i="8"/>
  <c r="G25" i="8"/>
  <c r="F25" i="8"/>
  <c r="E25" i="8"/>
  <c r="D25" i="8"/>
  <c r="C25" i="8"/>
  <c r="B25" i="8"/>
  <c r="AF24" i="8"/>
  <c r="AE24" i="8"/>
  <c r="AD24" i="8"/>
  <c r="AC24" i="8"/>
  <c r="AB24" i="8"/>
  <c r="AA24" i="8"/>
  <c r="Z24" i="8"/>
  <c r="Y24" i="8"/>
  <c r="X24" i="8"/>
  <c r="W24" i="8"/>
  <c r="V24" i="8"/>
  <c r="U24" i="8"/>
  <c r="T24" i="8"/>
  <c r="S24" i="8"/>
  <c r="R24" i="8"/>
  <c r="Q24" i="8"/>
  <c r="P24" i="8"/>
  <c r="O24" i="8"/>
  <c r="N24" i="8"/>
  <c r="M24" i="8"/>
  <c r="L24" i="8"/>
  <c r="K24" i="8"/>
  <c r="J24" i="8"/>
  <c r="I24" i="8"/>
  <c r="H24" i="8"/>
  <c r="G24" i="8"/>
  <c r="F24" i="8"/>
  <c r="E24" i="8"/>
  <c r="D24" i="8"/>
  <c r="C24" i="8"/>
  <c r="B24" i="8"/>
  <c r="AF23" i="8"/>
  <c r="AE23" i="8"/>
  <c r="AD23" i="8"/>
  <c r="AC23" i="8"/>
  <c r="AB23" i="8"/>
  <c r="AA23" i="8"/>
  <c r="Z23" i="8"/>
  <c r="Y23" i="8"/>
  <c r="X23" i="8"/>
  <c r="W23" i="8"/>
  <c r="V23" i="8"/>
  <c r="U23" i="8"/>
  <c r="T23" i="8"/>
  <c r="S23" i="8"/>
  <c r="R23" i="8"/>
  <c r="Q23" i="8"/>
  <c r="P23" i="8"/>
  <c r="O23" i="8"/>
  <c r="N23" i="8"/>
  <c r="M23" i="8"/>
  <c r="L23" i="8"/>
  <c r="K23" i="8"/>
  <c r="J23" i="8"/>
  <c r="I23" i="8"/>
  <c r="H23" i="8"/>
  <c r="G23" i="8"/>
  <c r="F23" i="8"/>
  <c r="E23" i="8"/>
  <c r="D23" i="8"/>
  <c r="C23" i="8"/>
  <c r="B23" i="8"/>
  <c r="AF22" i="8"/>
  <c r="AE22" i="8"/>
  <c r="AD22" i="8"/>
  <c r="AC22" i="8"/>
  <c r="AB22" i="8"/>
  <c r="AA22" i="8"/>
  <c r="Z22" i="8"/>
  <c r="Y22" i="8"/>
  <c r="X22" i="8"/>
  <c r="W22" i="8"/>
  <c r="V22" i="8"/>
  <c r="U22" i="8"/>
  <c r="T22" i="8"/>
  <c r="S22" i="8"/>
  <c r="R22" i="8"/>
  <c r="Q22" i="8"/>
  <c r="P22" i="8"/>
  <c r="O22" i="8"/>
  <c r="N22" i="8"/>
  <c r="M22" i="8"/>
  <c r="L22" i="8"/>
  <c r="K22" i="8"/>
  <c r="J22" i="8"/>
  <c r="I22" i="8"/>
  <c r="H22" i="8"/>
  <c r="G22" i="8"/>
  <c r="F22" i="8"/>
  <c r="E22" i="8"/>
  <c r="D22" i="8"/>
  <c r="C22" i="8"/>
  <c r="B22" i="8"/>
  <c r="AF21" i="8"/>
  <c r="AE21" i="8"/>
  <c r="AD21" i="8"/>
  <c r="AC21" i="8"/>
  <c r="AB21" i="8"/>
  <c r="AA21" i="8"/>
  <c r="Z21" i="8"/>
  <c r="Y21" i="8"/>
  <c r="X21" i="8"/>
  <c r="W21" i="8"/>
  <c r="V21" i="8"/>
  <c r="U21" i="8"/>
  <c r="T21" i="8"/>
  <c r="S21" i="8"/>
  <c r="R21" i="8"/>
  <c r="Q21" i="8"/>
  <c r="P21" i="8"/>
  <c r="O21" i="8"/>
  <c r="N21" i="8"/>
  <c r="M21" i="8"/>
  <c r="L21" i="8"/>
  <c r="K21" i="8"/>
  <c r="J21" i="8"/>
  <c r="I21" i="8"/>
  <c r="H21" i="8"/>
  <c r="G21" i="8"/>
  <c r="F21" i="8"/>
  <c r="E21" i="8"/>
  <c r="D21" i="8"/>
  <c r="C21" i="8"/>
  <c r="B21" i="8"/>
  <c r="AF20" i="8"/>
  <c r="AE20" i="8"/>
  <c r="AD20" i="8"/>
  <c r="AC20" i="8"/>
  <c r="AB20" i="8"/>
  <c r="AA20" i="8"/>
  <c r="Z20" i="8"/>
  <c r="Y20" i="8"/>
  <c r="X20" i="8"/>
  <c r="W20" i="8"/>
  <c r="V20" i="8"/>
  <c r="U20" i="8"/>
  <c r="T20" i="8"/>
  <c r="S20" i="8"/>
  <c r="R20" i="8"/>
  <c r="Q20" i="8"/>
  <c r="P20" i="8"/>
  <c r="O20" i="8"/>
  <c r="N20" i="8"/>
  <c r="M20" i="8"/>
  <c r="L20" i="8"/>
  <c r="K20" i="8"/>
  <c r="J20" i="8"/>
  <c r="I20" i="8"/>
  <c r="H20" i="8"/>
  <c r="G20" i="8"/>
  <c r="F20" i="8"/>
  <c r="E20" i="8"/>
  <c r="D20" i="8"/>
  <c r="C20" i="8"/>
  <c r="B20" i="8"/>
  <c r="AF19" i="8"/>
  <c r="AE19" i="8"/>
  <c r="AD19" i="8"/>
  <c r="AC19" i="8"/>
  <c r="AB19" i="8"/>
  <c r="AA19" i="8"/>
  <c r="Z19" i="8"/>
  <c r="Y19" i="8"/>
  <c r="X19" i="8"/>
  <c r="W19" i="8"/>
  <c r="V19" i="8"/>
  <c r="U19" i="8"/>
  <c r="T19" i="8"/>
  <c r="S19" i="8"/>
  <c r="R19" i="8"/>
  <c r="Q19" i="8"/>
  <c r="P19" i="8"/>
  <c r="O19" i="8"/>
  <c r="N19" i="8"/>
  <c r="M19" i="8"/>
  <c r="L19" i="8"/>
  <c r="K19" i="8"/>
  <c r="J19" i="8"/>
  <c r="I19" i="8"/>
  <c r="H19" i="8"/>
  <c r="G19" i="8"/>
  <c r="F19" i="8"/>
  <c r="E19" i="8"/>
  <c r="D19" i="8"/>
  <c r="C19" i="8"/>
  <c r="B19" i="8"/>
  <c r="AF18" i="8"/>
  <c r="AE18" i="8"/>
  <c r="AD18" i="8"/>
  <c r="AC18" i="8"/>
  <c r="AB18" i="8"/>
  <c r="AA18" i="8"/>
  <c r="Z18" i="8"/>
  <c r="Y18" i="8"/>
  <c r="X18" i="8"/>
  <c r="W18" i="8"/>
  <c r="V18" i="8"/>
  <c r="U18" i="8"/>
  <c r="T18" i="8"/>
  <c r="S18" i="8"/>
  <c r="R18" i="8"/>
  <c r="Q18" i="8"/>
  <c r="P18" i="8"/>
  <c r="O18" i="8"/>
  <c r="N18" i="8"/>
  <c r="M18" i="8"/>
  <c r="L18" i="8"/>
  <c r="K18" i="8"/>
  <c r="J18" i="8"/>
  <c r="I18" i="8"/>
  <c r="H18" i="8"/>
  <c r="G18" i="8"/>
  <c r="F18" i="8"/>
  <c r="E18" i="8"/>
  <c r="D18" i="8"/>
  <c r="C18" i="8"/>
  <c r="B18" i="8"/>
  <c r="AF17" i="8"/>
  <c r="AE17" i="8"/>
  <c r="AD17" i="8"/>
  <c r="AC17" i="8"/>
  <c r="AB17" i="8"/>
  <c r="AA17" i="8"/>
  <c r="Z17" i="8"/>
  <c r="Y17" i="8"/>
  <c r="X17" i="8"/>
  <c r="W17" i="8"/>
  <c r="V17" i="8"/>
  <c r="U17" i="8"/>
  <c r="T17" i="8"/>
  <c r="S17" i="8"/>
  <c r="R17" i="8"/>
  <c r="Q17" i="8"/>
  <c r="P17" i="8"/>
  <c r="O17" i="8"/>
  <c r="N17" i="8"/>
  <c r="M17" i="8"/>
  <c r="L17" i="8"/>
  <c r="K17" i="8"/>
  <c r="J17" i="8"/>
  <c r="I17" i="8"/>
  <c r="H17" i="8"/>
  <c r="G17" i="8"/>
  <c r="F17" i="8"/>
  <c r="E17" i="8"/>
  <c r="D17" i="8"/>
  <c r="C17" i="8"/>
  <c r="B17" i="8"/>
  <c r="AF16" i="8"/>
  <c r="AE16" i="8"/>
  <c r="AD16" i="8"/>
  <c r="AC16" i="8"/>
  <c r="AB16" i="8"/>
  <c r="AA16" i="8"/>
  <c r="Z16" i="8"/>
  <c r="Y16" i="8"/>
  <c r="X16" i="8"/>
  <c r="W16" i="8"/>
  <c r="V16" i="8"/>
  <c r="U16" i="8"/>
  <c r="T16" i="8"/>
  <c r="S16" i="8"/>
  <c r="R16" i="8"/>
  <c r="Q16" i="8"/>
  <c r="P16" i="8"/>
  <c r="O16" i="8"/>
  <c r="N16" i="8"/>
  <c r="M16" i="8"/>
  <c r="L16" i="8"/>
  <c r="K16" i="8"/>
  <c r="J16" i="8"/>
  <c r="I16" i="8"/>
  <c r="H16" i="8"/>
  <c r="G16" i="8"/>
  <c r="F16" i="8"/>
  <c r="E16" i="8"/>
  <c r="D16" i="8"/>
  <c r="C16" i="8"/>
  <c r="B16" i="8"/>
  <c r="AF15" i="8"/>
  <c r="AE15" i="8"/>
  <c r="AD15" i="8"/>
  <c r="AC15" i="8"/>
  <c r="AB15" i="8"/>
  <c r="AA15" i="8"/>
  <c r="Z15" i="8"/>
  <c r="Y15" i="8"/>
  <c r="X15" i="8"/>
  <c r="W15" i="8"/>
  <c r="V15" i="8"/>
  <c r="U15" i="8"/>
  <c r="T15" i="8"/>
  <c r="S15" i="8"/>
  <c r="R15" i="8"/>
  <c r="Q15" i="8"/>
  <c r="P15" i="8"/>
  <c r="O15" i="8"/>
  <c r="N15" i="8"/>
  <c r="M15" i="8"/>
  <c r="L15" i="8"/>
  <c r="K15" i="8"/>
  <c r="J15" i="8"/>
  <c r="I15" i="8"/>
  <c r="H15" i="8"/>
  <c r="G15" i="8"/>
  <c r="F15" i="8"/>
  <c r="E15" i="8"/>
  <c r="D15" i="8"/>
  <c r="C15" i="8"/>
  <c r="B15" i="8"/>
  <c r="AA14" i="8"/>
  <c r="Z14" i="8"/>
  <c r="Y14" i="8"/>
  <c r="X14" i="8"/>
  <c r="W14" i="8"/>
  <c r="V14" i="8"/>
  <c r="U14" i="8"/>
  <c r="T14" i="8"/>
  <c r="S14" i="8"/>
  <c r="R14" i="8"/>
  <c r="Q14" i="8"/>
  <c r="P14" i="8"/>
  <c r="O14" i="8"/>
  <c r="N14" i="8"/>
  <c r="M14" i="8"/>
  <c r="L14" i="8"/>
  <c r="K14" i="8"/>
  <c r="J14" i="8"/>
  <c r="I14" i="8"/>
  <c r="H14" i="8"/>
  <c r="G14" i="8"/>
  <c r="F14" i="8"/>
  <c r="E14" i="8"/>
  <c r="D14" i="8"/>
  <c r="C14" i="8"/>
  <c r="B14" i="8"/>
  <c r="AF13" i="8"/>
  <c r="AE13" i="8"/>
  <c r="AD13" i="8"/>
  <c r="AC13" i="8"/>
  <c r="AB13" i="8"/>
  <c r="AA13" i="8"/>
  <c r="Z13" i="8"/>
  <c r="Y13" i="8"/>
  <c r="X13" i="8"/>
  <c r="W13" i="8"/>
  <c r="V13" i="8"/>
  <c r="U13" i="8"/>
  <c r="T13" i="8"/>
  <c r="S13" i="8"/>
  <c r="R13" i="8"/>
  <c r="Q13" i="8"/>
  <c r="P13" i="8"/>
  <c r="O13" i="8"/>
  <c r="N13" i="8"/>
  <c r="M13" i="8"/>
  <c r="L13" i="8"/>
  <c r="K13" i="8"/>
  <c r="J13" i="8"/>
  <c r="I13" i="8"/>
  <c r="H13" i="8"/>
  <c r="G13" i="8"/>
  <c r="F13" i="8"/>
  <c r="E13" i="8"/>
  <c r="D13" i="8"/>
  <c r="C13" i="8"/>
  <c r="B13" i="8"/>
  <c r="AF12" i="8"/>
  <c r="AE12" i="8"/>
  <c r="AD12" i="8"/>
  <c r="AC12" i="8"/>
  <c r="AB12" i="8"/>
  <c r="AA12" i="8"/>
  <c r="Z12" i="8"/>
  <c r="Y12" i="8"/>
  <c r="X12" i="8"/>
  <c r="W12" i="8"/>
  <c r="V12" i="8"/>
  <c r="U12" i="8"/>
  <c r="T12" i="8"/>
  <c r="S12" i="8"/>
  <c r="R12" i="8"/>
  <c r="Q12" i="8"/>
  <c r="P12" i="8"/>
  <c r="O12" i="8"/>
  <c r="N12" i="8"/>
  <c r="M12" i="8"/>
  <c r="L12" i="8"/>
  <c r="K12" i="8"/>
  <c r="J12" i="8"/>
  <c r="I12" i="8"/>
  <c r="H12" i="8"/>
  <c r="G12" i="8"/>
  <c r="F12" i="8"/>
  <c r="E12" i="8"/>
  <c r="D12" i="8"/>
  <c r="C12" i="8"/>
  <c r="B12" i="8"/>
  <c r="AF11" i="8"/>
  <c r="AE11" i="8"/>
  <c r="AD11" i="8"/>
  <c r="AC11" i="8"/>
  <c r="AB11" i="8"/>
  <c r="AA11" i="8"/>
  <c r="Z11" i="8"/>
  <c r="Y11" i="8"/>
  <c r="X11" i="8"/>
  <c r="W11" i="8"/>
  <c r="V11" i="8"/>
  <c r="U11" i="8"/>
  <c r="T11" i="8"/>
  <c r="S11" i="8"/>
  <c r="R11" i="8"/>
  <c r="Q11" i="8"/>
  <c r="P11" i="8"/>
  <c r="O11" i="8"/>
  <c r="N11" i="8"/>
  <c r="M11" i="8"/>
  <c r="L11" i="8"/>
  <c r="K11" i="8"/>
  <c r="J11" i="8"/>
  <c r="I11" i="8"/>
  <c r="H11" i="8"/>
  <c r="G11" i="8"/>
  <c r="F11" i="8"/>
  <c r="E11" i="8"/>
  <c r="D11" i="8"/>
  <c r="C11" i="8"/>
  <c r="B11" i="8"/>
  <c r="AF10" i="8"/>
  <c r="AE10" i="8"/>
  <c r="AD10" i="8"/>
  <c r="AC10" i="8"/>
  <c r="AB10" i="8"/>
  <c r="AA10" i="8"/>
  <c r="Z10" i="8"/>
  <c r="Y10" i="8"/>
  <c r="X10" i="8"/>
  <c r="W10" i="8"/>
  <c r="V10" i="8"/>
  <c r="U10" i="8"/>
  <c r="T10" i="8"/>
  <c r="S10" i="8"/>
  <c r="R10" i="8"/>
  <c r="Q10" i="8"/>
  <c r="P10" i="8"/>
  <c r="O10" i="8"/>
  <c r="N10" i="8"/>
  <c r="M10" i="8"/>
  <c r="L10" i="8"/>
  <c r="K10" i="8"/>
  <c r="J10" i="8"/>
  <c r="I10" i="8"/>
  <c r="H10" i="8"/>
  <c r="G10" i="8"/>
  <c r="F10" i="8"/>
  <c r="E10" i="8"/>
  <c r="D10" i="8"/>
  <c r="C10" i="8"/>
  <c r="B10" i="8"/>
  <c r="AF9" i="8"/>
  <c r="AE9" i="8"/>
  <c r="AD9" i="8"/>
  <c r="AC9" i="8"/>
  <c r="AB9" i="8"/>
  <c r="AA9" i="8"/>
  <c r="Z9" i="8"/>
  <c r="Y9" i="8"/>
  <c r="X9" i="8"/>
  <c r="W9" i="8"/>
  <c r="V9" i="8"/>
  <c r="U9" i="8"/>
  <c r="T9" i="8"/>
  <c r="S9" i="8"/>
  <c r="R9" i="8"/>
  <c r="Q9" i="8"/>
  <c r="P9" i="8"/>
  <c r="O9" i="8"/>
  <c r="N9" i="8"/>
  <c r="M9" i="8"/>
  <c r="L9" i="8"/>
  <c r="K9" i="8"/>
  <c r="J9" i="8"/>
  <c r="I9" i="8"/>
  <c r="H9" i="8"/>
  <c r="G9" i="8"/>
  <c r="F9" i="8"/>
  <c r="E9" i="8"/>
  <c r="D9" i="8"/>
  <c r="C9" i="8"/>
  <c r="B9" i="8"/>
  <c r="AF8" i="8"/>
  <c r="AE8" i="8"/>
  <c r="AD8" i="8"/>
  <c r="AC8" i="8"/>
  <c r="AB8" i="8"/>
  <c r="AA8" i="8"/>
  <c r="Z8" i="8"/>
  <c r="Y8" i="8"/>
  <c r="X8" i="8"/>
  <c r="W8" i="8"/>
  <c r="V8" i="8"/>
  <c r="U8" i="8"/>
  <c r="T8" i="8"/>
  <c r="S8" i="8"/>
  <c r="R8" i="8"/>
  <c r="Q8" i="8"/>
  <c r="P8" i="8"/>
  <c r="O8" i="8"/>
  <c r="N8" i="8"/>
  <c r="M8" i="8"/>
  <c r="L8" i="8"/>
  <c r="K8" i="8"/>
  <c r="J8" i="8"/>
  <c r="I8" i="8"/>
  <c r="H8" i="8"/>
  <c r="G8" i="8"/>
  <c r="F8" i="8"/>
  <c r="E8" i="8"/>
  <c r="D8" i="8"/>
  <c r="C8" i="8"/>
  <c r="B8" i="8"/>
  <c r="AF7" i="8"/>
  <c r="AE7" i="8"/>
  <c r="AD7" i="8"/>
  <c r="AC7" i="8"/>
  <c r="AB7" i="8"/>
  <c r="AA7" i="8"/>
  <c r="Z7" i="8"/>
  <c r="Y7" i="8"/>
  <c r="X7" i="8"/>
  <c r="W7" i="8"/>
  <c r="V7" i="8"/>
  <c r="U7" i="8"/>
  <c r="T7" i="8"/>
  <c r="S7" i="8"/>
  <c r="R7" i="8"/>
  <c r="Q7" i="8"/>
  <c r="P7" i="8"/>
  <c r="O7" i="8"/>
  <c r="N7" i="8"/>
  <c r="M7" i="8"/>
  <c r="L7" i="8"/>
  <c r="K7" i="8"/>
  <c r="J7" i="8"/>
  <c r="I7" i="8"/>
  <c r="H7" i="8"/>
  <c r="G7" i="8"/>
  <c r="F7" i="8"/>
  <c r="E7" i="8"/>
  <c r="D7" i="8"/>
  <c r="C7" i="8"/>
  <c r="B7" i="8"/>
  <c r="AF6" i="8"/>
  <c r="AE6" i="8"/>
  <c r="AD6" i="8"/>
  <c r="AC6" i="8"/>
  <c r="AB6" i="8"/>
  <c r="AA6" i="8"/>
  <c r="Z6" i="8"/>
  <c r="Y6" i="8"/>
  <c r="X6" i="8"/>
  <c r="W6" i="8"/>
  <c r="V6" i="8"/>
  <c r="U6" i="8"/>
  <c r="T6" i="8"/>
  <c r="S6" i="8"/>
  <c r="R6" i="8"/>
  <c r="Q6" i="8"/>
  <c r="P6" i="8"/>
  <c r="O6" i="8"/>
  <c r="N6" i="8"/>
  <c r="M6" i="8"/>
  <c r="L6" i="8"/>
  <c r="K6" i="8"/>
  <c r="J6" i="8"/>
  <c r="I6" i="8"/>
  <c r="H6" i="8"/>
  <c r="G6" i="8"/>
  <c r="F6" i="8"/>
  <c r="E6" i="8"/>
  <c r="D6" i="8"/>
  <c r="C6" i="8"/>
  <c r="B6" i="8"/>
  <c r="AF5" i="8"/>
  <c r="AE5" i="8"/>
  <c r="AD5" i="8"/>
  <c r="AC5" i="8"/>
  <c r="AB5" i="8"/>
  <c r="AA5" i="8"/>
  <c r="Z5" i="8"/>
  <c r="Y5" i="8"/>
  <c r="X5" i="8"/>
  <c r="W5" i="8"/>
  <c r="V5" i="8"/>
  <c r="U5" i="8"/>
  <c r="T5" i="8"/>
  <c r="S5" i="8"/>
  <c r="R5" i="8"/>
  <c r="Q5" i="8"/>
  <c r="P5" i="8"/>
  <c r="O5" i="8"/>
  <c r="N5" i="8"/>
  <c r="M5" i="8"/>
  <c r="L5" i="8"/>
  <c r="K5" i="8"/>
  <c r="J5" i="8"/>
  <c r="I5" i="8"/>
  <c r="H5" i="8"/>
  <c r="G5" i="8"/>
  <c r="F5" i="8"/>
  <c r="E5" i="8"/>
  <c r="D5" i="8"/>
  <c r="C5" i="8"/>
  <c r="B5" i="8"/>
  <c r="P47" i="9"/>
  <c r="O47" i="9"/>
  <c r="N47" i="9"/>
  <c r="M47" i="9"/>
  <c r="L47" i="9"/>
  <c r="K47" i="9"/>
  <c r="J47" i="9"/>
  <c r="I47" i="9"/>
  <c r="H47" i="9"/>
  <c r="G47" i="9"/>
  <c r="F47" i="9"/>
  <c r="E47" i="9"/>
  <c r="D47" i="9"/>
  <c r="C47" i="9"/>
  <c r="B47" i="9"/>
  <c r="P46" i="9"/>
  <c r="O46" i="9"/>
  <c r="N46" i="9"/>
  <c r="M46" i="9"/>
  <c r="L46" i="9"/>
  <c r="K46" i="9"/>
  <c r="J46" i="9"/>
  <c r="I46" i="9"/>
  <c r="H46" i="9"/>
  <c r="G46" i="9"/>
  <c r="F46" i="9"/>
  <c r="E46" i="9"/>
  <c r="D46" i="9"/>
  <c r="C46" i="9"/>
  <c r="B46" i="9"/>
  <c r="P45" i="9"/>
  <c r="O45" i="9"/>
  <c r="N45" i="9"/>
  <c r="M45" i="9"/>
  <c r="L45" i="9"/>
  <c r="K45" i="9"/>
  <c r="J45" i="9"/>
  <c r="I45" i="9"/>
  <c r="H45" i="9"/>
  <c r="G45" i="9"/>
  <c r="F45" i="9"/>
  <c r="E45" i="9"/>
  <c r="D45" i="9"/>
  <c r="C45" i="9"/>
  <c r="B45" i="9"/>
  <c r="P44" i="9"/>
  <c r="O44" i="9"/>
  <c r="N44" i="9"/>
  <c r="M44" i="9"/>
  <c r="L44" i="9"/>
  <c r="K44" i="9"/>
  <c r="J44" i="9"/>
  <c r="I44" i="9"/>
  <c r="H44" i="9"/>
  <c r="G44" i="9"/>
  <c r="F44" i="9"/>
  <c r="E44" i="9"/>
  <c r="D44" i="9"/>
  <c r="C44" i="9"/>
  <c r="B44" i="9"/>
  <c r="P42" i="9"/>
  <c r="O42" i="9"/>
  <c r="N42" i="9"/>
  <c r="M42" i="9"/>
  <c r="L42" i="9"/>
  <c r="K42" i="9"/>
  <c r="J42" i="9"/>
  <c r="I42" i="9"/>
  <c r="H42" i="9"/>
  <c r="G42" i="9"/>
  <c r="F42" i="9"/>
  <c r="E42" i="9"/>
  <c r="D42" i="9"/>
  <c r="C42" i="9"/>
  <c r="B42" i="9"/>
  <c r="P41" i="9"/>
  <c r="O41" i="9"/>
  <c r="N41" i="9"/>
  <c r="M41" i="9"/>
  <c r="L41" i="9"/>
  <c r="K41" i="9"/>
  <c r="J41" i="9"/>
  <c r="I41" i="9"/>
  <c r="H41" i="9"/>
  <c r="G41" i="9"/>
  <c r="F41" i="9"/>
  <c r="E41" i="9"/>
  <c r="D41" i="9"/>
  <c r="C41" i="9"/>
  <c r="B41" i="9"/>
  <c r="P40" i="9"/>
  <c r="O40" i="9"/>
  <c r="N40" i="9"/>
  <c r="M40" i="9"/>
  <c r="L40" i="9"/>
  <c r="K40" i="9"/>
  <c r="J40" i="9"/>
  <c r="I40" i="9"/>
  <c r="H40" i="9"/>
  <c r="G40" i="9"/>
  <c r="F40" i="9"/>
  <c r="E40" i="9"/>
  <c r="D40" i="9"/>
  <c r="C40" i="9"/>
  <c r="B40" i="9"/>
  <c r="O39" i="9"/>
  <c r="N39" i="9"/>
  <c r="M39" i="9"/>
  <c r="L39" i="9"/>
  <c r="K39" i="9"/>
  <c r="J39" i="9"/>
  <c r="I39" i="9"/>
  <c r="H39" i="9"/>
  <c r="G39" i="9"/>
  <c r="F39" i="9"/>
  <c r="E39" i="9"/>
  <c r="D39" i="9"/>
  <c r="C39" i="9"/>
  <c r="B39" i="9"/>
  <c r="P38" i="9"/>
  <c r="O38" i="9"/>
  <c r="N38" i="9"/>
  <c r="M38" i="9"/>
  <c r="L38" i="9"/>
  <c r="K38" i="9"/>
  <c r="J38" i="9"/>
  <c r="I38" i="9"/>
  <c r="H38" i="9"/>
  <c r="G38" i="9"/>
  <c r="F38" i="9"/>
  <c r="E38" i="9"/>
  <c r="D38" i="9"/>
  <c r="C38" i="9"/>
  <c r="B38" i="9"/>
  <c r="P37" i="9"/>
  <c r="O37" i="9"/>
  <c r="N37" i="9"/>
  <c r="M37" i="9"/>
  <c r="L37" i="9"/>
  <c r="K37" i="9"/>
  <c r="J37" i="9"/>
  <c r="I37" i="9"/>
  <c r="H37" i="9"/>
  <c r="G37" i="9"/>
  <c r="F37" i="9"/>
  <c r="E37" i="9"/>
  <c r="D37" i="9"/>
  <c r="C37" i="9"/>
  <c r="B37" i="9"/>
  <c r="P36" i="9"/>
  <c r="O36" i="9"/>
  <c r="N36" i="9"/>
  <c r="M36" i="9"/>
  <c r="L36" i="9"/>
  <c r="K36" i="9"/>
  <c r="J36" i="9"/>
  <c r="I36" i="9"/>
  <c r="H36" i="9"/>
  <c r="G36" i="9"/>
  <c r="F36" i="9"/>
  <c r="E36" i="9"/>
  <c r="D36" i="9"/>
  <c r="C36" i="9"/>
  <c r="B36" i="9"/>
  <c r="P35" i="9"/>
  <c r="O35" i="9"/>
  <c r="N35" i="9"/>
  <c r="M35" i="9"/>
  <c r="L35" i="9"/>
  <c r="K35" i="9"/>
  <c r="J35" i="9"/>
  <c r="I35" i="9"/>
  <c r="H35" i="9"/>
  <c r="G35" i="9"/>
  <c r="F35" i="9"/>
  <c r="E35" i="9"/>
  <c r="D35" i="9"/>
  <c r="C35" i="9"/>
  <c r="B35" i="9"/>
  <c r="P34" i="9"/>
  <c r="O34" i="9"/>
  <c r="N34" i="9"/>
  <c r="M34" i="9"/>
  <c r="L34" i="9"/>
  <c r="K34" i="9"/>
  <c r="J34" i="9"/>
  <c r="I34" i="9"/>
  <c r="H34" i="9"/>
  <c r="G34" i="9"/>
  <c r="F34" i="9"/>
  <c r="E34" i="9"/>
  <c r="D34" i="9"/>
  <c r="C34" i="9"/>
  <c r="B34" i="9"/>
  <c r="P33" i="9"/>
  <c r="O33" i="9"/>
  <c r="N33" i="9"/>
  <c r="M33" i="9"/>
  <c r="L33" i="9"/>
  <c r="K33" i="9"/>
  <c r="J33" i="9"/>
  <c r="I33" i="9"/>
  <c r="H33" i="9"/>
  <c r="G33" i="9"/>
  <c r="F33" i="9"/>
  <c r="E33" i="9"/>
  <c r="D33" i="9"/>
  <c r="C33" i="9"/>
  <c r="B33" i="9"/>
  <c r="P32" i="9"/>
  <c r="O32" i="9"/>
  <c r="N32" i="9"/>
  <c r="M32" i="9"/>
  <c r="L32" i="9"/>
  <c r="K32" i="9"/>
  <c r="J32" i="9"/>
  <c r="I32" i="9"/>
  <c r="H32" i="9"/>
  <c r="G32" i="9"/>
  <c r="F32" i="9"/>
  <c r="E32" i="9"/>
  <c r="D32" i="9"/>
  <c r="C32" i="9"/>
  <c r="B32" i="9"/>
  <c r="P31" i="9"/>
  <c r="O31" i="9"/>
  <c r="N31" i="9"/>
  <c r="M31" i="9"/>
  <c r="L31" i="9"/>
  <c r="K31" i="9"/>
  <c r="J31" i="9"/>
  <c r="I31" i="9"/>
  <c r="H31" i="9"/>
  <c r="G31" i="9"/>
  <c r="F31" i="9"/>
  <c r="E31" i="9"/>
  <c r="D31" i="9"/>
  <c r="C31" i="9"/>
  <c r="B31" i="9"/>
  <c r="P30" i="9"/>
  <c r="O30" i="9"/>
  <c r="N30" i="9"/>
  <c r="M30" i="9"/>
  <c r="L30" i="9"/>
  <c r="K30" i="9"/>
  <c r="J30" i="9"/>
  <c r="I30" i="9"/>
  <c r="H30" i="9"/>
  <c r="G30" i="9"/>
  <c r="F30" i="9"/>
  <c r="E30" i="9"/>
  <c r="D30" i="9"/>
  <c r="C30" i="9"/>
  <c r="B30" i="9"/>
  <c r="P29" i="9"/>
  <c r="O29" i="9"/>
  <c r="N29" i="9"/>
  <c r="M29" i="9"/>
  <c r="L29" i="9"/>
  <c r="K29" i="9"/>
  <c r="J29" i="9"/>
  <c r="I29" i="9"/>
  <c r="H29" i="9"/>
  <c r="G29" i="9"/>
  <c r="F29" i="9"/>
  <c r="E29" i="9"/>
  <c r="D29" i="9"/>
  <c r="C29" i="9"/>
  <c r="B29" i="9"/>
  <c r="O28" i="9"/>
  <c r="N28" i="9"/>
  <c r="M28" i="9"/>
  <c r="L28" i="9"/>
  <c r="K28" i="9"/>
  <c r="J28" i="9"/>
  <c r="I28" i="9"/>
  <c r="H28" i="9"/>
  <c r="G28" i="9"/>
  <c r="F28" i="9"/>
  <c r="E28" i="9"/>
  <c r="D28" i="9"/>
  <c r="C28" i="9"/>
  <c r="B28" i="9"/>
  <c r="P27" i="9"/>
  <c r="O27" i="9"/>
  <c r="N27" i="9"/>
  <c r="M27" i="9"/>
  <c r="L27" i="9"/>
  <c r="K27" i="9"/>
  <c r="J27" i="9"/>
  <c r="I27" i="9"/>
  <c r="H27" i="9"/>
  <c r="G27" i="9"/>
  <c r="F27" i="9"/>
  <c r="E27" i="9"/>
  <c r="D27" i="9"/>
  <c r="C27" i="9"/>
  <c r="B27" i="9"/>
  <c r="P26" i="9"/>
  <c r="O26" i="9"/>
  <c r="N26" i="9"/>
  <c r="M26" i="9"/>
  <c r="L26" i="9"/>
  <c r="K26" i="9"/>
  <c r="J26" i="9"/>
  <c r="I26" i="9"/>
  <c r="H26" i="9"/>
  <c r="G26" i="9"/>
  <c r="F26" i="9"/>
  <c r="E26" i="9"/>
  <c r="D26" i="9"/>
  <c r="C26" i="9"/>
  <c r="B26" i="9"/>
  <c r="P25" i="9"/>
  <c r="O25" i="9"/>
  <c r="N25" i="9"/>
  <c r="M25" i="9"/>
  <c r="L25" i="9"/>
  <c r="K25" i="9"/>
  <c r="J25" i="9"/>
  <c r="I25" i="9"/>
  <c r="H25" i="9"/>
  <c r="G25" i="9"/>
  <c r="F25" i="9"/>
  <c r="E25" i="9"/>
  <c r="D25" i="9"/>
  <c r="C25" i="9"/>
  <c r="B25" i="9"/>
  <c r="P24" i="9"/>
  <c r="O24" i="9"/>
  <c r="N24" i="9"/>
  <c r="M24" i="9"/>
  <c r="L24" i="9"/>
  <c r="K24" i="9"/>
  <c r="J24" i="9"/>
  <c r="I24" i="9"/>
  <c r="H24" i="9"/>
  <c r="G24" i="9"/>
  <c r="F24" i="9"/>
  <c r="E24" i="9"/>
  <c r="D24" i="9"/>
  <c r="C24" i="9"/>
  <c r="B24" i="9"/>
  <c r="P23" i="9"/>
  <c r="O23" i="9"/>
  <c r="N23" i="9"/>
  <c r="M23" i="9"/>
  <c r="L23" i="9"/>
  <c r="K23" i="9"/>
  <c r="J23" i="9"/>
  <c r="I23" i="9"/>
  <c r="H23" i="9"/>
  <c r="G23" i="9"/>
  <c r="F23" i="9"/>
  <c r="E23" i="9"/>
  <c r="D23" i="9"/>
  <c r="C23" i="9"/>
  <c r="B23" i="9"/>
  <c r="P22" i="9"/>
  <c r="O22" i="9"/>
  <c r="N22" i="9"/>
  <c r="M22" i="9"/>
  <c r="L22" i="9"/>
  <c r="K22" i="9"/>
  <c r="J22" i="9"/>
  <c r="I22" i="9"/>
  <c r="H22" i="9"/>
  <c r="G22" i="9"/>
  <c r="F22" i="9"/>
  <c r="E22" i="9"/>
  <c r="D22" i="9"/>
  <c r="C22" i="9"/>
  <c r="B22" i="9"/>
  <c r="P21" i="9"/>
  <c r="O21" i="9"/>
  <c r="N21" i="9"/>
  <c r="M21" i="9"/>
  <c r="L21" i="9"/>
  <c r="K21" i="9"/>
  <c r="J21" i="9"/>
  <c r="I21" i="9"/>
  <c r="H21" i="9"/>
  <c r="G21" i="9"/>
  <c r="F21" i="9"/>
  <c r="E21" i="9"/>
  <c r="D21" i="9"/>
  <c r="C21" i="9"/>
  <c r="B21" i="9"/>
  <c r="P20" i="9"/>
  <c r="O20" i="9"/>
  <c r="N20" i="9"/>
  <c r="M20" i="9"/>
  <c r="L20" i="9"/>
  <c r="K20" i="9"/>
  <c r="J20" i="9"/>
  <c r="I20" i="9"/>
  <c r="H20" i="9"/>
  <c r="G20" i="9"/>
  <c r="F20" i="9"/>
  <c r="E20" i="9"/>
  <c r="D20" i="9"/>
  <c r="C20" i="9"/>
  <c r="B20" i="9"/>
  <c r="P19" i="9"/>
  <c r="O19" i="9"/>
  <c r="N19" i="9"/>
  <c r="M19" i="9"/>
  <c r="L19" i="9"/>
  <c r="K19" i="9"/>
  <c r="J19" i="9"/>
  <c r="I19" i="9"/>
  <c r="H19" i="9"/>
  <c r="G19" i="9"/>
  <c r="F19" i="9"/>
  <c r="E19" i="9"/>
  <c r="D19" i="9"/>
  <c r="C19" i="9"/>
  <c r="B19" i="9"/>
  <c r="P18" i="9"/>
  <c r="O18" i="9"/>
  <c r="N18" i="9"/>
  <c r="M18" i="9"/>
  <c r="L18" i="9"/>
  <c r="K18" i="9"/>
  <c r="J18" i="9"/>
  <c r="I18" i="9"/>
  <c r="H18" i="9"/>
  <c r="G18" i="9"/>
  <c r="F18" i="9"/>
  <c r="E18" i="9"/>
  <c r="D18" i="9"/>
  <c r="C18" i="9"/>
  <c r="B18" i="9"/>
  <c r="P17" i="9"/>
  <c r="O17" i="9"/>
  <c r="N17" i="9"/>
  <c r="M17" i="9"/>
  <c r="L17" i="9"/>
  <c r="K17" i="9"/>
  <c r="J17" i="9"/>
  <c r="I17" i="9"/>
  <c r="H17" i="9"/>
  <c r="G17" i="9"/>
  <c r="F17" i="9"/>
  <c r="E17" i="9"/>
  <c r="D17" i="9"/>
  <c r="C17" i="9"/>
  <c r="B17" i="9"/>
  <c r="P16" i="9"/>
  <c r="O16" i="9"/>
  <c r="N16" i="9"/>
  <c r="M16" i="9"/>
  <c r="L16" i="9"/>
  <c r="K16" i="9"/>
  <c r="J16" i="9"/>
  <c r="I16" i="9"/>
  <c r="H16" i="9"/>
  <c r="G16" i="9"/>
  <c r="F16" i="9"/>
  <c r="E16" i="9"/>
  <c r="D16" i="9"/>
  <c r="C16" i="9"/>
  <c r="B16" i="9"/>
  <c r="P15" i="9"/>
  <c r="O15" i="9"/>
  <c r="N15" i="9"/>
  <c r="M15" i="9"/>
  <c r="L15" i="9"/>
  <c r="K15" i="9"/>
  <c r="J15" i="9"/>
  <c r="I15" i="9"/>
  <c r="H15" i="9"/>
  <c r="G15" i="9"/>
  <c r="F15" i="9"/>
  <c r="E15" i="9"/>
  <c r="D15" i="9"/>
  <c r="C15" i="9"/>
  <c r="B15" i="9"/>
  <c r="P14" i="9"/>
  <c r="O14" i="9"/>
  <c r="N14" i="9"/>
  <c r="M14" i="9"/>
  <c r="L14" i="9"/>
  <c r="K14" i="9"/>
  <c r="J14" i="9"/>
  <c r="I14" i="9"/>
  <c r="H14" i="9"/>
  <c r="G14" i="9"/>
  <c r="F14" i="9"/>
  <c r="E14" i="9"/>
  <c r="D14" i="9"/>
  <c r="C14" i="9"/>
  <c r="B14" i="9"/>
  <c r="P13" i="9"/>
  <c r="O13" i="9"/>
  <c r="N13" i="9"/>
  <c r="M13" i="9"/>
  <c r="L13" i="9"/>
  <c r="K13" i="9"/>
  <c r="J13" i="9"/>
  <c r="I13" i="9"/>
  <c r="H13" i="9"/>
  <c r="G13" i="9"/>
  <c r="F13" i="9"/>
  <c r="E13" i="9"/>
  <c r="D13" i="9"/>
  <c r="C13" i="9"/>
  <c r="B13" i="9"/>
  <c r="P12" i="9"/>
  <c r="O12" i="9"/>
  <c r="N12" i="9"/>
  <c r="M12" i="9"/>
  <c r="L12" i="9"/>
  <c r="K12" i="9"/>
  <c r="J12" i="9"/>
  <c r="I12" i="9"/>
  <c r="H12" i="9"/>
  <c r="G12" i="9"/>
  <c r="F12" i="9"/>
  <c r="E12" i="9"/>
  <c r="D12" i="9"/>
  <c r="C12" i="9"/>
  <c r="B12" i="9"/>
  <c r="O11" i="9"/>
  <c r="N11" i="9"/>
  <c r="M11" i="9"/>
  <c r="L11" i="9"/>
  <c r="K11" i="9"/>
  <c r="J11" i="9"/>
  <c r="I11" i="9"/>
  <c r="H11" i="9"/>
  <c r="G11" i="9"/>
  <c r="F11" i="9"/>
  <c r="E11" i="9"/>
  <c r="D11" i="9"/>
  <c r="C11" i="9"/>
  <c r="B11" i="9"/>
  <c r="W10" i="9"/>
  <c r="V10" i="9"/>
  <c r="U10" i="9"/>
  <c r="T10" i="9"/>
  <c r="S10" i="9"/>
  <c r="R10" i="9"/>
  <c r="Q10" i="9"/>
  <c r="P10" i="9"/>
  <c r="O10" i="9"/>
  <c r="N10" i="9"/>
  <c r="M10" i="9"/>
  <c r="L10" i="9"/>
  <c r="K10" i="9"/>
  <c r="J10" i="9"/>
  <c r="I10" i="9"/>
  <c r="H10" i="9"/>
  <c r="G10" i="9"/>
  <c r="F10" i="9"/>
  <c r="E10" i="9"/>
  <c r="D10" i="9"/>
  <c r="C10" i="9"/>
  <c r="B10" i="9"/>
  <c r="W9" i="9"/>
  <c r="V9" i="9"/>
  <c r="U9" i="9"/>
  <c r="T9" i="9"/>
  <c r="S9" i="9"/>
  <c r="R9" i="9"/>
  <c r="Q9" i="9"/>
  <c r="P9" i="9"/>
  <c r="O9" i="9"/>
  <c r="N9" i="9"/>
  <c r="M9" i="9"/>
  <c r="L9" i="9"/>
  <c r="K9" i="9"/>
  <c r="J9" i="9"/>
  <c r="I9" i="9"/>
  <c r="H9" i="9"/>
  <c r="G9" i="9"/>
  <c r="F9" i="9"/>
  <c r="E9" i="9"/>
  <c r="D9" i="9"/>
  <c r="C9" i="9"/>
  <c r="B9" i="9"/>
  <c r="W8" i="9"/>
  <c r="V8" i="9"/>
  <c r="U8" i="9"/>
  <c r="T8" i="9"/>
  <c r="S8" i="9"/>
  <c r="R8" i="9"/>
  <c r="Q8" i="9"/>
  <c r="P8" i="9"/>
  <c r="O8" i="9"/>
  <c r="N8" i="9"/>
  <c r="M8" i="9"/>
  <c r="L8" i="9"/>
  <c r="K8" i="9"/>
  <c r="J8" i="9"/>
  <c r="I8" i="9"/>
  <c r="H8" i="9"/>
  <c r="G8" i="9"/>
  <c r="F8" i="9"/>
  <c r="E8" i="9"/>
  <c r="D8" i="9"/>
  <c r="C8" i="9"/>
  <c r="B8" i="9"/>
  <c r="W7" i="9"/>
  <c r="V7" i="9"/>
  <c r="U7" i="9"/>
  <c r="T7" i="9"/>
  <c r="S7" i="9"/>
  <c r="R7" i="9"/>
  <c r="Q7" i="9"/>
  <c r="P7" i="9"/>
  <c r="O7" i="9"/>
  <c r="N7" i="9"/>
  <c r="M7" i="9"/>
  <c r="L7" i="9"/>
  <c r="K7" i="9"/>
  <c r="J7" i="9"/>
  <c r="I7" i="9"/>
  <c r="H7" i="9"/>
  <c r="G7" i="9"/>
  <c r="F7" i="9"/>
  <c r="E7" i="9"/>
  <c r="D7" i="9"/>
  <c r="C7" i="9"/>
  <c r="B7" i="9"/>
  <c r="W6" i="9"/>
  <c r="V6" i="9"/>
  <c r="U6" i="9"/>
  <c r="T6" i="9"/>
  <c r="S6" i="9"/>
  <c r="R6" i="9"/>
  <c r="Q6" i="9"/>
  <c r="P6" i="9"/>
  <c r="O6" i="9"/>
  <c r="N6" i="9"/>
  <c r="M6" i="9"/>
  <c r="L6" i="9"/>
  <c r="K6" i="9"/>
  <c r="J6" i="9"/>
  <c r="I6" i="9"/>
  <c r="H6" i="9"/>
  <c r="G6" i="9"/>
  <c r="F6" i="9"/>
  <c r="E6" i="9"/>
  <c r="D6" i="9"/>
  <c r="C6" i="9"/>
  <c r="B6" i="9"/>
  <c r="W5" i="9"/>
  <c r="V5" i="9"/>
  <c r="U5" i="9"/>
  <c r="T5" i="9"/>
  <c r="S5" i="9"/>
  <c r="R5" i="9"/>
  <c r="Q5" i="9"/>
  <c r="P5" i="9"/>
  <c r="O5" i="9"/>
  <c r="N5" i="9"/>
  <c r="M5" i="9"/>
  <c r="L5" i="9"/>
  <c r="K5" i="9"/>
  <c r="J5" i="9"/>
  <c r="I5" i="9"/>
  <c r="H5" i="9"/>
  <c r="G5" i="9"/>
  <c r="F5" i="9"/>
  <c r="E5" i="9"/>
  <c r="D5" i="9"/>
  <c r="C5" i="9"/>
  <c r="B5" i="9"/>
  <c r="AF47" i="12"/>
  <c r="AE47" i="12"/>
  <c r="AD47" i="12"/>
  <c r="AC47" i="12"/>
  <c r="AB47" i="12"/>
  <c r="AA47" i="12"/>
  <c r="Z47" i="12"/>
  <c r="Y47" i="12"/>
  <c r="X47" i="12"/>
  <c r="W47" i="12"/>
  <c r="V47" i="12"/>
  <c r="U47" i="12"/>
  <c r="T47" i="12"/>
  <c r="S47" i="12"/>
  <c r="R47" i="12"/>
  <c r="Q47" i="12"/>
  <c r="P47" i="12"/>
  <c r="O47" i="12"/>
  <c r="N47" i="12"/>
  <c r="M47" i="12"/>
  <c r="L47" i="12"/>
  <c r="K47" i="12"/>
  <c r="J47" i="12"/>
  <c r="I47" i="12"/>
  <c r="H47" i="12"/>
  <c r="G47" i="12"/>
  <c r="F47" i="12"/>
  <c r="E47" i="12"/>
  <c r="D47" i="12"/>
  <c r="C47" i="12"/>
  <c r="B47" i="12"/>
  <c r="AF46" i="12"/>
  <c r="AE46" i="12"/>
  <c r="AD46" i="12"/>
  <c r="AC46" i="12"/>
  <c r="AB46" i="12"/>
  <c r="AA46" i="12"/>
  <c r="Z46" i="12"/>
  <c r="Y46" i="12"/>
  <c r="X46" i="12"/>
  <c r="W46" i="12"/>
  <c r="V46" i="12"/>
  <c r="U46" i="12"/>
  <c r="T46" i="12"/>
  <c r="S46" i="12"/>
  <c r="R46" i="12"/>
  <c r="Q46" i="12"/>
  <c r="P46" i="12"/>
  <c r="O46" i="12"/>
  <c r="N46" i="12"/>
  <c r="M46" i="12"/>
  <c r="L46" i="12"/>
  <c r="K46" i="12"/>
  <c r="J46" i="12"/>
  <c r="I46" i="12"/>
  <c r="H46" i="12"/>
  <c r="G46" i="12"/>
  <c r="F46" i="12"/>
  <c r="E46" i="12"/>
  <c r="D46" i="12"/>
  <c r="C46" i="12"/>
  <c r="B46" i="12"/>
  <c r="AF45" i="12"/>
  <c r="AE45" i="12"/>
  <c r="AD45" i="12"/>
  <c r="AC45" i="12"/>
  <c r="AB45" i="12"/>
  <c r="AA45" i="12"/>
  <c r="Z45" i="12"/>
  <c r="Y45" i="12"/>
  <c r="X45" i="12"/>
  <c r="W45" i="12"/>
  <c r="V45" i="12"/>
  <c r="U45" i="12"/>
  <c r="T45" i="12"/>
  <c r="S45" i="12"/>
  <c r="R45" i="12"/>
  <c r="Q45" i="12"/>
  <c r="P45" i="12"/>
  <c r="O45" i="12"/>
  <c r="N45" i="12"/>
  <c r="M45" i="12"/>
  <c r="L45" i="12"/>
  <c r="K45" i="12"/>
  <c r="J45" i="12"/>
  <c r="I45" i="12"/>
  <c r="H45" i="12"/>
  <c r="G45" i="12"/>
  <c r="F45" i="12"/>
  <c r="E45" i="12"/>
  <c r="D45" i="12"/>
  <c r="C45" i="12"/>
  <c r="B45" i="12"/>
  <c r="M44" i="12"/>
  <c r="L44" i="12"/>
  <c r="K44" i="12"/>
  <c r="J44" i="12"/>
  <c r="I44" i="12"/>
  <c r="H44" i="12"/>
  <c r="G44" i="12"/>
  <c r="F44" i="12"/>
  <c r="E44" i="12"/>
  <c r="D44" i="12"/>
  <c r="C44" i="12"/>
  <c r="B44" i="12"/>
  <c r="AF42" i="12"/>
  <c r="AE42" i="12"/>
  <c r="AD42" i="12"/>
  <c r="AC42" i="12"/>
  <c r="AB42" i="12"/>
  <c r="AA42" i="12"/>
  <c r="Z42" i="12"/>
  <c r="Y42" i="12"/>
  <c r="X42" i="12"/>
  <c r="W42" i="12"/>
  <c r="V42" i="12"/>
  <c r="U42" i="12"/>
  <c r="T42" i="12"/>
  <c r="S42" i="12"/>
  <c r="R42" i="12"/>
  <c r="Q42" i="12"/>
  <c r="P42" i="12"/>
  <c r="O42" i="12"/>
  <c r="N42" i="12"/>
  <c r="M42" i="12"/>
  <c r="L42" i="12"/>
  <c r="K42" i="12"/>
  <c r="J42" i="12"/>
  <c r="I42" i="12"/>
  <c r="H42" i="12"/>
  <c r="G42" i="12"/>
  <c r="F42" i="12"/>
  <c r="E42" i="12"/>
  <c r="D42" i="12"/>
  <c r="C42" i="12"/>
  <c r="B42" i="12"/>
  <c r="AF41" i="12"/>
  <c r="AE41" i="12"/>
  <c r="AD41" i="12"/>
  <c r="AC41" i="12"/>
  <c r="AB41" i="12"/>
  <c r="AA41" i="12"/>
  <c r="Z41" i="12"/>
  <c r="Y41" i="12"/>
  <c r="X41" i="12"/>
  <c r="W41" i="12"/>
  <c r="V41" i="12"/>
  <c r="U41" i="12"/>
  <c r="T41" i="12"/>
  <c r="S41" i="12"/>
  <c r="R41" i="12"/>
  <c r="Q41" i="12"/>
  <c r="P41" i="12"/>
  <c r="O41" i="12"/>
  <c r="N41" i="12"/>
  <c r="M41" i="12"/>
  <c r="L41" i="12"/>
  <c r="K41" i="12"/>
  <c r="J41" i="12"/>
  <c r="I41" i="12"/>
  <c r="H41" i="12"/>
  <c r="G41" i="12"/>
  <c r="F41" i="12"/>
  <c r="E41" i="12"/>
  <c r="D41" i="12"/>
  <c r="C41" i="12"/>
  <c r="B41" i="12"/>
  <c r="AF40" i="12"/>
  <c r="AE40" i="12"/>
  <c r="AD40" i="12"/>
  <c r="AC40" i="12"/>
  <c r="AB40" i="12"/>
  <c r="AA40" i="12"/>
  <c r="Z40" i="12"/>
  <c r="Y40" i="12"/>
  <c r="X40" i="12"/>
  <c r="W40" i="12"/>
  <c r="V40" i="12"/>
  <c r="U40" i="12"/>
  <c r="T40" i="12"/>
  <c r="S40" i="12"/>
  <c r="R40" i="12"/>
  <c r="Q40" i="12"/>
  <c r="P40" i="12"/>
  <c r="O40" i="12"/>
  <c r="N40" i="12"/>
  <c r="M40" i="12"/>
  <c r="L40" i="12"/>
  <c r="K40" i="12"/>
  <c r="J40" i="12"/>
  <c r="I40" i="12"/>
  <c r="H40" i="12"/>
  <c r="G40" i="12"/>
  <c r="F40" i="12"/>
  <c r="E40" i="12"/>
  <c r="D40" i="12"/>
  <c r="C40" i="12"/>
  <c r="B40" i="12"/>
  <c r="AF39" i="12"/>
  <c r="AE39" i="12"/>
  <c r="AD39" i="12"/>
  <c r="AC39" i="12"/>
  <c r="AB39" i="12"/>
  <c r="AA39" i="12"/>
  <c r="Z39" i="12"/>
  <c r="Y39" i="12"/>
  <c r="X39" i="12"/>
  <c r="W39" i="12"/>
  <c r="V39" i="12"/>
  <c r="U39" i="12"/>
  <c r="T39" i="12"/>
  <c r="S39" i="12"/>
  <c r="R39" i="12"/>
  <c r="Q39" i="12"/>
  <c r="P39" i="12"/>
  <c r="O39" i="12"/>
  <c r="N39" i="12"/>
  <c r="M39" i="12"/>
  <c r="L39" i="12"/>
  <c r="K39" i="12"/>
  <c r="J39" i="12"/>
  <c r="I39" i="12"/>
  <c r="H39" i="12"/>
  <c r="G39" i="12"/>
  <c r="F39" i="12"/>
  <c r="E39" i="12"/>
  <c r="D39" i="12"/>
  <c r="C39" i="12"/>
  <c r="B39" i="12"/>
  <c r="AF38" i="12"/>
  <c r="AE38" i="12"/>
  <c r="AD38" i="12"/>
  <c r="AC38" i="12"/>
  <c r="AB38" i="12"/>
  <c r="AA38" i="12"/>
  <c r="Z38" i="12"/>
  <c r="Y38" i="12"/>
  <c r="X38" i="12"/>
  <c r="W38" i="12"/>
  <c r="V38" i="12"/>
  <c r="U38" i="12"/>
  <c r="T38" i="12"/>
  <c r="S38" i="12"/>
  <c r="R38" i="12"/>
  <c r="Q38" i="12"/>
  <c r="P38" i="12"/>
  <c r="O38" i="12"/>
  <c r="N38" i="12"/>
  <c r="M38" i="12"/>
  <c r="L38" i="12"/>
  <c r="K38" i="12"/>
  <c r="J38" i="12"/>
  <c r="I38" i="12"/>
  <c r="H38" i="12"/>
  <c r="G38" i="12"/>
  <c r="F38" i="12"/>
  <c r="E38" i="12"/>
  <c r="D38" i="12"/>
  <c r="C38" i="12"/>
  <c r="B38" i="12"/>
  <c r="AF37" i="12"/>
  <c r="AE37" i="12"/>
  <c r="AD37" i="12"/>
  <c r="AC37" i="12"/>
  <c r="AB37" i="12"/>
  <c r="AA37" i="12"/>
  <c r="Z37" i="12"/>
  <c r="Y37" i="12"/>
  <c r="X37" i="12"/>
  <c r="W37" i="12"/>
  <c r="V37" i="12"/>
  <c r="U37" i="12"/>
  <c r="T37" i="12"/>
  <c r="S37" i="12"/>
  <c r="R37" i="12"/>
  <c r="Q37" i="12"/>
  <c r="P37" i="12"/>
  <c r="O37" i="12"/>
  <c r="N37" i="12"/>
  <c r="M37" i="12"/>
  <c r="L37" i="12"/>
  <c r="K37" i="12"/>
  <c r="J37" i="12"/>
  <c r="I37" i="12"/>
  <c r="H37" i="12"/>
  <c r="G37" i="12"/>
  <c r="F37" i="12"/>
  <c r="E37" i="12"/>
  <c r="D37" i="12"/>
  <c r="C37" i="12"/>
  <c r="B37" i="12"/>
  <c r="AF36" i="12"/>
  <c r="AE36" i="12"/>
  <c r="AD36" i="12"/>
  <c r="AC36" i="12"/>
  <c r="AB36" i="12"/>
  <c r="AA36" i="12"/>
  <c r="Z36" i="12"/>
  <c r="Y36" i="12"/>
  <c r="X36" i="12"/>
  <c r="W36" i="12"/>
  <c r="V36" i="12"/>
  <c r="U36" i="12"/>
  <c r="T36" i="12"/>
  <c r="S36" i="12"/>
  <c r="R36" i="12"/>
  <c r="Q36" i="12"/>
  <c r="P36" i="12"/>
  <c r="O36" i="12"/>
  <c r="N36" i="12"/>
  <c r="M36" i="12"/>
  <c r="L36" i="12"/>
  <c r="K36" i="12"/>
  <c r="J36" i="12"/>
  <c r="I36" i="12"/>
  <c r="H36" i="12"/>
  <c r="G36" i="12"/>
  <c r="F36" i="12"/>
  <c r="E36" i="12"/>
  <c r="D36" i="12"/>
  <c r="C36" i="12"/>
  <c r="B36" i="12"/>
  <c r="AF35" i="12"/>
  <c r="AE35" i="12"/>
  <c r="AD35" i="12"/>
  <c r="AC35" i="12"/>
  <c r="AB35" i="12"/>
  <c r="AA35" i="12"/>
  <c r="Z35" i="12"/>
  <c r="Y35" i="12"/>
  <c r="X35" i="12"/>
  <c r="W35" i="12"/>
  <c r="V35" i="12"/>
  <c r="U35" i="12"/>
  <c r="T35" i="12"/>
  <c r="S35" i="12"/>
  <c r="R35" i="12"/>
  <c r="Q35" i="12"/>
  <c r="P35" i="12"/>
  <c r="O35" i="12"/>
  <c r="N35" i="12"/>
  <c r="M35" i="12"/>
  <c r="L35" i="12"/>
  <c r="K35" i="12"/>
  <c r="J35" i="12"/>
  <c r="I35" i="12"/>
  <c r="H35" i="12"/>
  <c r="G35" i="12"/>
  <c r="F35" i="12"/>
  <c r="E35" i="12"/>
  <c r="D35" i="12"/>
  <c r="C35" i="12"/>
  <c r="B35" i="12"/>
  <c r="AF34" i="12"/>
  <c r="AE34" i="12"/>
  <c r="AD34" i="12"/>
  <c r="AC34" i="12"/>
  <c r="AB34" i="12"/>
  <c r="AA34" i="12"/>
  <c r="Z34" i="12"/>
  <c r="Y34" i="12"/>
  <c r="X34" i="12"/>
  <c r="W34" i="12"/>
  <c r="V34" i="12"/>
  <c r="U34" i="12"/>
  <c r="T34" i="12"/>
  <c r="S34" i="12"/>
  <c r="R34" i="12"/>
  <c r="Q34" i="12"/>
  <c r="P34" i="12"/>
  <c r="O34" i="12"/>
  <c r="N34" i="12"/>
  <c r="M34" i="12"/>
  <c r="L34" i="12"/>
  <c r="K34" i="12"/>
  <c r="J34" i="12"/>
  <c r="I34" i="12"/>
  <c r="H34" i="12"/>
  <c r="G34" i="12"/>
  <c r="F34" i="12"/>
  <c r="E34" i="12"/>
  <c r="D34" i="12"/>
  <c r="C34" i="12"/>
  <c r="B34" i="12"/>
  <c r="AF33" i="12"/>
  <c r="AE33" i="12"/>
  <c r="AD33" i="12"/>
  <c r="AC33" i="12"/>
  <c r="AB33" i="12"/>
  <c r="AA33" i="12"/>
  <c r="Z33" i="12"/>
  <c r="Y33" i="12"/>
  <c r="X33" i="12"/>
  <c r="W33" i="12"/>
  <c r="V33" i="12"/>
  <c r="U33" i="12"/>
  <c r="T33" i="12"/>
  <c r="S33" i="12"/>
  <c r="R33" i="12"/>
  <c r="Q33" i="12"/>
  <c r="P33" i="12"/>
  <c r="O33" i="12"/>
  <c r="N33" i="12"/>
  <c r="M33" i="12"/>
  <c r="L33" i="12"/>
  <c r="K33" i="12"/>
  <c r="J33" i="12"/>
  <c r="I33" i="12"/>
  <c r="H33" i="12"/>
  <c r="G33" i="12"/>
  <c r="F33" i="12"/>
  <c r="E33" i="12"/>
  <c r="D33" i="12"/>
  <c r="C33" i="12"/>
  <c r="B33" i="12"/>
  <c r="AF32" i="12"/>
  <c r="AE32" i="12"/>
  <c r="AD32" i="12"/>
  <c r="AC32" i="12"/>
  <c r="AB32" i="12"/>
  <c r="AA32" i="12"/>
  <c r="Z32" i="12"/>
  <c r="Y32" i="12"/>
  <c r="X32" i="12"/>
  <c r="W32" i="12"/>
  <c r="V32" i="12"/>
  <c r="U32" i="12"/>
  <c r="T32" i="12"/>
  <c r="S32" i="12"/>
  <c r="R32" i="12"/>
  <c r="Q32" i="12"/>
  <c r="P32" i="12"/>
  <c r="O32" i="12"/>
  <c r="N32" i="12"/>
  <c r="M32" i="12"/>
  <c r="L32" i="12"/>
  <c r="K32" i="12"/>
  <c r="J32" i="12"/>
  <c r="I32" i="12"/>
  <c r="H32" i="12"/>
  <c r="G32" i="12"/>
  <c r="F32" i="12"/>
  <c r="E32" i="12"/>
  <c r="D32" i="12"/>
  <c r="C32" i="12"/>
  <c r="B32" i="12"/>
  <c r="AF31" i="12"/>
  <c r="AE31" i="12"/>
  <c r="AD31" i="12"/>
  <c r="AC31" i="12"/>
  <c r="AB31" i="12"/>
  <c r="AA31" i="12"/>
  <c r="Z31" i="12"/>
  <c r="Y31" i="12"/>
  <c r="X31" i="12"/>
  <c r="W31" i="12"/>
  <c r="V31" i="12"/>
  <c r="U31" i="12"/>
  <c r="T31" i="12"/>
  <c r="S31" i="12"/>
  <c r="R31" i="12"/>
  <c r="Q31" i="12"/>
  <c r="P31" i="12"/>
  <c r="O31" i="12"/>
  <c r="N31" i="12"/>
  <c r="M31" i="12"/>
  <c r="L31" i="12"/>
  <c r="K31" i="12"/>
  <c r="J31" i="12"/>
  <c r="I31" i="12"/>
  <c r="H31" i="12"/>
  <c r="G31" i="12"/>
  <c r="F31" i="12"/>
  <c r="E31" i="12"/>
  <c r="D31" i="12"/>
  <c r="C31" i="12"/>
  <c r="B31" i="12"/>
  <c r="AF30" i="12"/>
  <c r="AE30" i="12"/>
  <c r="AD30" i="12"/>
  <c r="AC30" i="12"/>
  <c r="AB30" i="12"/>
  <c r="AA30" i="12"/>
  <c r="Z30" i="12"/>
  <c r="Y30" i="12"/>
  <c r="X30" i="12"/>
  <c r="W30" i="12"/>
  <c r="V30" i="12"/>
  <c r="U30" i="12"/>
  <c r="T30" i="12"/>
  <c r="S30" i="12"/>
  <c r="R30" i="12"/>
  <c r="Q30" i="12"/>
  <c r="P30" i="12"/>
  <c r="O30" i="12"/>
  <c r="N30" i="12"/>
  <c r="M30" i="12"/>
  <c r="L30" i="12"/>
  <c r="K30" i="12"/>
  <c r="J30" i="12"/>
  <c r="I30" i="12"/>
  <c r="H30" i="12"/>
  <c r="G30" i="12"/>
  <c r="F30" i="12"/>
  <c r="E30" i="12"/>
  <c r="D30" i="12"/>
  <c r="C30" i="12"/>
  <c r="B30" i="12"/>
  <c r="AF29" i="12"/>
  <c r="AE29" i="12"/>
  <c r="AD29" i="12"/>
  <c r="AC29" i="12"/>
  <c r="AB29" i="12"/>
  <c r="AA29" i="12"/>
  <c r="Z29" i="12"/>
  <c r="Y29" i="12"/>
  <c r="X29" i="12"/>
  <c r="W29" i="12"/>
  <c r="V29" i="12"/>
  <c r="U29" i="12"/>
  <c r="T29" i="12"/>
  <c r="S29" i="12"/>
  <c r="R29" i="12"/>
  <c r="Q29" i="12"/>
  <c r="P29" i="12"/>
  <c r="O29" i="12"/>
  <c r="N29" i="12"/>
  <c r="M29" i="12"/>
  <c r="L29" i="12"/>
  <c r="K29" i="12"/>
  <c r="J29" i="12"/>
  <c r="I29" i="12"/>
  <c r="H29" i="12"/>
  <c r="G29" i="12"/>
  <c r="F29" i="12"/>
  <c r="E29" i="12"/>
  <c r="D29" i="12"/>
  <c r="C29" i="12"/>
  <c r="B29" i="12"/>
  <c r="AF28" i="12"/>
  <c r="AE28" i="12"/>
  <c r="AD28" i="12"/>
  <c r="AC28" i="12"/>
  <c r="AB28" i="12"/>
  <c r="AA28" i="12"/>
  <c r="Z28" i="12"/>
  <c r="Y28" i="12"/>
  <c r="X28" i="12"/>
  <c r="W28" i="12"/>
  <c r="V28" i="12"/>
  <c r="U28" i="12"/>
  <c r="T28" i="12"/>
  <c r="S28" i="12"/>
  <c r="R28" i="12"/>
  <c r="Q28" i="12"/>
  <c r="P28" i="12"/>
  <c r="O28" i="12"/>
  <c r="N28" i="12"/>
  <c r="M28" i="12"/>
  <c r="L28" i="12"/>
  <c r="K28" i="12"/>
  <c r="J28" i="12"/>
  <c r="I28" i="12"/>
  <c r="H28" i="12"/>
  <c r="G28" i="12"/>
  <c r="F28" i="12"/>
  <c r="E28" i="12"/>
  <c r="D28" i="12"/>
  <c r="C28" i="12"/>
  <c r="B28" i="12"/>
  <c r="AF27" i="12"/>
  <c r="AE27" i="12"/>
  <c r="AD27" i="12"/>
  <c r="AC27" i="12"/>
  <c r="AB27" i="12"/>
  <c r="AA27" i="12"/>
  <c r="Z27" i="12"/>
  <c r="Y27" i="12"/>
  <c r="X27" i="12"/>
  <c r="W27" i="12"/>
  <c r="V27" i="12"/>
  <c r="U27" i="12"/>
  <c r="T27" i="12"/>
  <c r="S27" i="12"/>
  <c r="R27" i="12"/>
  <c r="Q27" i="12"/>
  <c r="P27" i="12"/>
  <c r="O27" i="12"/>
  <c r="N27" i="12"/>
  <c r="M27" i="12"/>
  <c r="L27" i="12"/>
  <c r="K27" i="12"/>
  <c r="J27" i="12"/>
  <c r="I27" i="12"/>
  <c r="H27" i="12"/>
  <c r="G27" i="12"/>
  <c r="F27" i="12"/>
  <c r="E27" i="12"/>
  <c r="D27" i="12"/>
  <c r="C27" i="12"/>
  <c r="B27" i="12"/>
  <c r="AF26" i="12"/>
  <c r="AE26" i="12"/>
  <c r="AD26" i="12"/>
  <c r="AC26" i="12"/>
  <c r="AB26" i="12"/>
  <c r="AA26" i="12"/>
  <c r="Z26" i="12"/>
  <c r="Y26" i="12"/>
  <c r="X26" i="12"/>
  <c r="W26" i="12"/>
  <c r="V26" i="12"/>
  <c r="U26" i="12"/>
  <c r="T26" i="12"/>
  <c r="S26" i="12"/>
  <c r="R26" i="12"/>
  <c r="Q26" i="12"/>
  <c r="P26" i="12"/>
  <c r="O26" i="12"/>
  <c r="N26" i="12"/>
  <c r="M26" i="12"/>
  <c r="L26" i="12"/>
  <c r="K26" i="12"/>
  <c r="J26" i="12"/>
  <c r="I26" i="12"/>
  <c r="H26" i="12"/>
  <c r="G26" i="12"/>
  <c r="F26" i="12"/>
  <c r="E26" i="12"/>
  <c r="D26" i="12"/>
  <c r="C26" i="12"/>
  <c r="B26" i="12"/>
  <c r="AF25" i="12"/>
  <c r="AE25" i="12"/>
  <c r="AD25" i="12"/>
  <c r="AC25" i="12"/>
  <c r="AB25" i="12"/>
  <c r="AA25" i="12"/>
  <c r="Z25" i="12"/>
  <c r="Y25" i="12"/>
  <c r="X25" i="12"/>
  <c r="W25" i="12"/>
  <c r="V25" i="12"/>
  <c r="U25" i="12"/>
  <c r="T25" i="12"/>
  <c r="S25" i="12"/>
  <c r="R25" i="12"/>
  <c r="Q25" i="12"/>
  <c r="P25" i="12"/>
  <c r="O25" i="12"/>
  <c r="N25" i="12"/>
  <c r="M25" i="12"/>
  <c r="L25" i="12"/>
  <c r="K25" i="12"/>
  <c r="J25" i="12"/>
  <c r="I25" i="12"/>
  <c r="H25" i="12"/>
  <c r="G25" i="12"/>
  <c r="F25" i="12"/>
  <c r="E25" i="12"/>
  <c r="D25" i="12"/>
  <c r="C25" i="12"/>
  <c r="B25" i="12"/>
  <c r="AF24" i="12"/>
  <c r="AE24" i="12"/>
  <c r="AD24" i="12"/>
  <c r="AC24" i="12"/>
  <c r="AB24" i="12"/>
  <c r="AA24" i="12"/>
  <c r="Z24" i="12"/>
  <c r="Y24" i="12"/>
  <c r="X24" i="12"/>
  <c r="W24" i="12"/>
  <c r="V24" i="12"/>
  <c r="U24" i="12"/>
  <c r="T24" i="12"/>
  <c r="S24" i="12"/>
  <c r="R24" i="12"/>
  <c r="Q24" i="12"/>
  <c r="P24" i="12"/>
  <c r="O24" i="12"/>
  <c r="N24" i="12"/>
  <c r="M24" i="12"/>
  <c r="L24" i="12"/>
  <c r="K24" i="12"/>
  <c r="J24" i="12"/>
  <c r="I24" i="12"/>
  <c r="H24" i="12"/>
  <c r="G24" i="12"/>
  <c r="F24" i="12"/>
  <c r="E24" i="12"/>
  <c r="D24" i="12"/>
  <c r="C24" i="12"/>
  <c r="B24" i="12"/>
  <c r="AF23" i="12"/>
  <c r="AE23" i="12"/>
  <c r="AD23" i="12"/>
  <c r="AC23" i="12"/>
  <c r="AB23" i="12"/>
  <c r="AA23" i="12"/>
  <c r="Z23" i="12"/>
  <c r="Y23" i="12"/>
  <c r="X23" i="12"/>
  <c r="W23" i="12"/>
  <c r="V23" i="12"/>
  <c r="U23" i="12"/>
  <c r="T23" i="12"/>
  <c r="S23" i="12"/>
  <c r="R23" i="12"/>
  <c r="Q23" i="12"/>
  <c r="P23" i="12"/>
  <c r="O23" i="12"/>
  <c r="N23" i="12"/>
  <c r="M23" i="12"/>
  <c r="L23" i="12"/>
  <c r="K23" i="12"/>
  <c r="J23" i="12"/>
  <c r="I23" i="12"/>
  <c r="H23" i="12"/>
  <c r="G23" i="12"/>
  <c r="F23" i="12"/>
  <c r="E23" i="12"/>
  <c r="D23" i="12"/>
  <c r="C23" i="12"/>
  <c r="B23" i="12"/>
  <c r="AF22" i="12"/>
  <c r="AE22" i="12"/>
  <c r="AD22" i="12"/>
  <c r="AC22" i="12"/>
  <c r="AB22" i="12"/>
  <c r="AA22" i="12"/>
  <c r="Z22" i="12"/>
  <c r="Y22" i="12"/>
  <c r="X22" i="12"/>
  <c r="W22" i="12"/>
  <c r="V22" i="12"/>
  <c r="U22" i="12"/>
  <c r="T22" i="12"/>
  <c r="S22" i="12"/>
  <c r="R22" i="12"/>
  <c r="Q22" i="12"/>
  <c r="P22" i="12"/>
  <c r="O22" i="12"/>
  <c r="N22" i="12"/>
  <c r="M22" i="12"/>
  <c r="L22" i="12"/>
  <c r="K22" i="12"/>
  <c r="J22" i="12"/>
  <c r="I22" i="12"/>
  <c r="H22" i="12"/>
  <c r="G22" i="12"/>
  <c r="F22" i="12"/>
  <c r="E22" i="12"/>
  <c r="D22" i="12"/>
  <c r="C22" i="12"/>
  <c r="B22" i="12"/>
  <c r="AF21" i="12"/>
  <c r="AE21" i="12"/>
  <c r="AD21" i="12"/>
  <c r="AC21" i="12"/>
  <c r="AB21" i="12"/>
  <c r="AA21" i="12"/>
  <c r="Z21" i="12"/>
  <c r="Y21" i="12"/>
  <c r="X21" i="12"/>
  <c r="W21" i="12"/>
  <c r="V21" i="12"/>
  <c r="U21" i="12"/>
  <c r="T21" i="12"/>
  <c r="S21" i="12"/>
  <c r="R21" i="12"/>
  <c r="Q21" i="12"/>
  <c r="P21" i="12"/>
  <c r="O21" i="12"/>
  <c r="N21" i="12"/>
  <c r="M21" i="12"/>
  <c r="L21" i="12"/>
  <c r="K21" i="12"/>
  <c r="J21" i="12"/>
  <c r="I21" i="12"/>
  <c r="H21" i="12"/>
  <c r="G21" i="12"/>
  <c r="F21" i="12"/>
  <c r="E21" i="12"/>
  <c r="D21" i="12"/>
  <c r="C21" i="12"/>
  <c r="B21" i="12"/>
  <c r="AF20" i="12"/>
  <c r="AE20" i="12"/>
  <c r="AD20" i="12"/>
  <c r="AC20" i="12"/>
  <c r="AB20" i="12"/>
  <c r="AA20" i="12"/>
  <c r="Z20" i="12"/>
  <c r="Y20" i="12"/>
  <c r="X20" i="12"/>
  <c r="W20" i="12"/>
  <c r="V20" i="12"/>
  <c r="U20" i="12"/>
  <c r="T20" i="12"/>
  <c r="S20" i="12"/>
  <c r="R20" i="12"/>
  <c r="Q20" i="12"/>
  <c r="P20" i="12"/>
  <c r="O20" i="12"/>
  <c r="N20" i="12"/>
  <c r="M20" i="12"/>
  <c r="L20" i="12"/>
  <c r="K20" i="12"/>
  <c r="J20" i="12"/>
  <c r="I20" i="12"/>
  <c r="H20" i="12"/>
  <c r="G20" i="12"/>
  <c r="F20" i="12"/>
  <c r="E20" i="12"/>
  <c r="D20" i="12"/>
  <c r="C20" i="12"/>
  <c r="B20" i="12"/>
  <c r="AF19" i="12"/>
  <c r="AE19" i="12"/>
  <c r="AD19" i="12"/>
  <c r="AC19" i="12"/>
  <c r="AB19" i="12"/>
  <c r="AA19" i="12"/>
  <c r="Z19" i="12"/>
  <c r="Y19" i="12"/>
  <c r="X19" i="12"/>
  <c r="W19" i="12"/>
  <c r="V19" i="12"/>
  <c r="U19" i="12"/>
  <c r="T19" i="12"/>
  <c r="S19" i="12"/>
  <c r="R19" i="12"/>
  <c r="Q19" i="12"/>
  <c r="P19" i="12"/>
  <c r="O19" i="12"/>
  <c r="N19" i="12"/>
  <c r="M19" i="12"/>
  <c r="L19" i="12"/>
  <c r="K19" i="12"/>
  <c r="J19" i="12"/>
  <c r="I19" i="12"/>
  <c r="H19" i="12"/>
  <c r="G19" i="12"/>
  <c r="F19" i="12"/>
  <c r="E19" i="12"/>
  <c r="D19" i="12"/>
  <c r="C19" i="12"/>
  <c r="B19" i="12"/>
  <c r="AF18" i="12"/>
  <c r="AE18" i="12"/>
  <c r="AD18" i="12"/>
  <c r="AC18" i="12"/>
  <c r="AB18" i="12"/>
  <c r="AA18" i="12"/>
  <c r="Z18" i="12"/>
  <c r="Y18" i="12"/>
  <c r="X18" i="12"/>
  <c r="W18" i="12"/>
  <c r="V18" i="12"/>
  <c r="U18" i="12"/>
  <c r="T18" i="12"/>
  <c r="S18" i="12"/>
  <c r="R18" i="12"/>
  <c r="Q18" i="12"/>
  <c r="P18" i="12"/>
  <c r="O18" i="12"/>
  <c r="N18" i="12"/>
  <c r="M18" i="12"/>
  <c r="L18" i="12"/>
  <c r="K18" i="12"/>
  <c r="J18" i="12"/>
  <c r="I18" i="12"/>
  <c r="H18" i="12"/>
  <c r="G18" i="12"/>
  <c r="F18" i="12"/>
  <c r="E18" i="12"/>
  <c r="D18" i="12"/>
  <c r="C18" i="12"/>
  <c r="B18" i="12"/>
  <c r="AF17" i="12"/>
  <c r="AE17" i="12"/>
  <c r="AD17" i="12"/>
  <c r="AC17" i="12"/>
  <c r="AB17" i="12"/>
  <c r="AA17" i="12"/>
  <c r="Z17" i="12"/>
  <c r="Y17" i="12"/>
  <c r="X17" i="12"/>
  <c r="W17" i="12"/>
  <c r="V17" i="12"/>
  <c r="U17" i="12"/>
  <c r="T17" i="12"/>
  <c r="S17" i="12"/>
  <c r="R17" i="12"/>
  <c r="Q17" i="12"/>
  <c r="P17" i="12"/>
  <c r="O17" i="12"/>
  <c r="N17" i="12"/>
  <c r="M17" i="12"/>
  <c r="L17" i="12"/>
  <c r="K17" i="12"/>
  <c r="J17" i="12"/>
  <c r="I17" i="12"/>
  <c r="H17" i="12"/>
  <c r="G17" i="12"/>
  <c r="F17" i="12"/>
  <c r="E17" i="12"/>
  <c r="D17" i="12"/>
  <c r="C17" i="12"/>
  <c r="B17" i="12"/>
  <c r="AF16" i="12"/>
  <c r="AE16" i="12"/>
  <c r="AD16" i="12"/>
  <c r="AC16" i="12"/>
  <c r="AB16" i="12"/>
  <c r="AA16" i="12"/>
  <c r="Z16" i="12"/>
  <c r="Y16" i="12"/>
  <c r="X16" i="12"/>
  <c r="W16" i="12"/>
  <c r="V16" i="12"/>
  <c r="U16" i="12"/>
  <c r="T16" i="12"/>
  <c r="S16" i="12"/>
  <c r="R16" i="12"/>
  <c r="Q16" i="12"/>
  <c r="P16" i="12"/>
  <c r="O16" i="12"/>
  <c r="N16" i="12"/>
  <c r="M16" i="12"/>
  <c r="L16" i="12"/>
  <c r="K16" i="12"/>
  <c r="J16" i="12"/>
  <c r="I16" i="12"/>
  <c r="H16" i="12"/>
  <c r="G16" i="12"/>
  <c r="F16" i="12"/>
  <c r="E16" i="12"/>
  <c r="D16" i="12"/>
  <c r="C16" i="12"/>
  <c r="B16" i="12"/>
  <c r="AF15" i="12"/>
  <c r="AE15" i="12"/>
  <c r="AD15" i="12"/>
  <c r="AC15" i="12"/>
  <c r="AB15" i="12"/>
  <c r="AA15" i="12"/>
  <c r="Z15" i="12"/>
  <c r="Y15" i="12"/>
  <c r="X15" i="12"/>
  <c r="W15" i="12"/>
  <c r="V15" i="12"/>
  <c r="U15" i="12"/>
  <c r="T15" i="12"/>
  <c r="S15" i="12"/>
  <c r="R15" i="12"/>
  <c r="Q15" i="12"/>
  <c r="P15" i="12"/>
  <c r="O15" i="12"/>
  <c r="N15" i="12"/>
  <c r="M15" i="12"/>
  <c r="L15" i="12"/>
  <c r="K15" i="12"/>
  <c r="J15" i="12"/>
  <c r="I15" i="12"/>
  <c r="H15" i="12"/>
  <c r="G15" i="12"/>
  <c r="F15" i="12"/>
  <c r="E15" i="12"/>
  <c r="D15" i="12"/>
  <c r="C15" i="12"/>
  <c r="B15" i="12"/>
  <c r="AA14" i="12"/>
  <c r="Z14" i="12"/>
  <c r="Y14" i="12"/>
  <c r="X14" i="12"/>
  <c r="W14" i="12"/>
  <c r="V14" i="12"/>
  <c r="U14" i="12"/>
  <c r="T14" i="12"/>
  <c r="S14" i="12"/>
  <c r="R14" i="12"/>
  <c r="Q14" i="12"/>
  <c r="P14" i="12"/>
  <c r="O14" i="12"/>
  <c r="N14" i="12"/>
  <c r="M14" i="12"/>
  <c r="L14" i="12"/>
  <c r="K14" i="12"/>
  <c r="J14" i="12"/>
  <c r="I14" i="12"/>
  <c r="H14" i="12"/>
  <c r="G14" i="12"/>
  <c r="F14" i="12"/>
  <c r="E14" i="12"/>
  <c r="D14" i="12"/>
  <c r="C14" i="12"/>
  <c r="B14" i="12"/>
  <c r="AF13" i="12"/>
  <c r="AE13" i="12"/>
  <c r="AD13" i="12"/>
  <c r="AC13" i="12"/>
  <c r="AB13" i="12"/>
  <c r="AA13" i="12"/>
  <c r="Z13" i="12"/>
  <c r="Y13" i="12"/>
  <c r="X13" i="12"/>
  <c r="W13" i="12"/>
  <c r="V13" i="12"/>
  <c r="U13" i="12"/>
  <c r="T13" i="12"/>
  <c r="S13" i="12"/>
  <c r="R13" i="12"/>
  <c r="Q13" i="12"/>
  <c r="P13" i="12"/>
  <c r="O13" i="12"/>
  <c r="N13" i="12"/>
  <c r="M13" i="12"/>
  <c r="L13" i="12"/>
  <c r="K13" i="12"/>
  <c r="J13" i="12"/>
  <c r="I13" i="12"/>
  <c r="H13" i="12"/>
  <c r="G13" i="12"/>
  <c r="F13" i="12"/>
  <c r="E13" i="12"/>
  <c r="D13" i="12"/>
  <c r="C13" i="12"/>
  <c r="B13" i="12"/>
  <c r="AF12" i="12"/>
  <c r="AE12" i="12"/>
  <c r="AD12" i="12"/>
  <c r="AC12" i="12"/>
  <c r="AB12" i="12"/>
  <c r="AA12" i="12"/>
  <c r="Z12" i="12"/>
  <c r="Y12" i="12"/>
  <c r="X12" i="12"/>
  <c r="W12" i="12"/>
  <c r="V12" i="12"/>
  <c r="U12" i="12"/>
  <c r="T12" i="12"/>
  <c r="S12" i="12"/>
  <c r="R12" i="12"/>
  <c r="Q12" i="12"/>
  <c r="P12" i="12"/>
  <c r="O12" i="12"/>
  <c r="N12" i="12"/>
  <c r="M12" i="12"/>
  <c r="L12" i="12"/>
  <c r="K12" i="12"/>
  <c r="J12" i="12"/>
  <c r="I12" i="12"/>
  <c r="H12" i="12"/>
  <c r="G12" i="12"/>
  <c r="F12" i="12"/>
  <c r="E12" i="12"/>
  <c r="D12" i="12"/>
  <c r="C12" i="12"/>
  <c r="B12" i="12"/>
  <c r="AF11" i="12"/>
  <c r="AE11" i="12"/>
  <c r="AD11" i="12"/>
  <c r="AC11" i="12"/>
  <c r="AB11" i="12"/>
  <c r="AA11" i="12"/>
  <c r="Z11" i="12"/>
  <c r="Y11" i="12"/>
  <c r="X11" i="12"/>
  <c r="W11" i="12"/>
  <c r="V11" i="12"/>
  <c r="U11" i="12"/>
  <c r="T11" i="12"/>
  <c r="S11" i="12"/>
  <c r="R11" i="12"/>
  <c r="Q11" i="12"/>
  <c r="P11" i="12"/>
  <c r="O11" i="12"/>
  <c r="N11" i="12"/>
  <c r="M11" i="12"/>
  <c r="L11" i="12"/>
  <c r="K11" i="12"/>
  <c r="J11" i="12"/>
  <c r="I11" i="12"/>
  <c r="H11" i="12"/>
  <c r="G11" i="12"/>
  <c r="F11" i="12"/>
  <c r="E11" i="12"/>
  <c r="D11" i="12"/>
  <c r="C11" i="12"/>
  <c r="B11" i="12"/>
  <c r="AF10" i="12"/>
  <c r="AE10" i="12"/>
  <c r="AD10" i="12"/>
  <c r="AC10" i="12"/>
  <c r="AB10" i="12"/>
  <c r="AA10" i="12"/>
  <c r="Z10" i="12"/>
  <c r="Y10" i="12"/>
  <c r="X10" i="12"/>
  <c r="W10" i="12"/>
  <c r="V10" i="12"/>
  <c r="U10" i="12"/>
  <c r="T10" i="12"/>
  <c r="S10" i="12"/>
  <c r="R10" i="12"/>
  <c r="Q10" i="12"/>
  <c r="P10" i="12"/>
  <c r="O10" i="12"/>
  <c r="N10" i="12"/>
  <c r="M10" i="12"/>
  <c r="L10" i="12"/>
  <c r="K10" i="12"/>
  <c r="J10" i="12"/>
  <c r="I10" i="12"/>
  <c r="H10" i="12"/>
  <c r="G10" i="12"/>
  <c r="F10" i="12"/>
  <c r="E10" i="12"/>
  <c r="D10" i="12"/>
  <c r="C10" i="12"/>
  <c r="B10" i="12"/>
  <c r="AF9" i="12"/>
  <c r="AE9" i="12"/>
  <c r="AD9" i="12"/>
  <c r="AC9" i="12"/>
  <c r="AB9" i="12"/>
  <c r="AA9" i="12"/>
  <c r="Z9" i="12"/>
  <c r="Y9" i="12"/>
  <c r="X9" i="12"/>
  <c r="W9" i="12"/>
  <c r="V9" i="12"/>
  <c r="U9" i="12"/>
  <c r="T9" i="12"/>
  <c r="S9" i="12"/>
  <c r="R9" i="12"/>
  <c r="Q9" i="12"/>
  <c r="P9" i="12"/>
  <c r="O9" i="12"/>
  <c r="N9" i="12"/>
  <c r="M9" i="12"/>
  <c r="L9" i="12"/>
  <c r="K9" i="12"/>
  <c r="J9" i="12"/>
  <c r="I9" i="12"/>
  <c r="H9" i="12"/>
  <c r="G9" i="12"/>
  <c r="F9" i="12"/>
  <c r="E9" i="12"/>
  <c r="D9" i="12"/>
  <c r="C9" i="12"/>
  <c r="B9" i="12"/>
  <c r="AF8" i="12"/>
  <c r="AE8" i="12"/>
  <c r="AD8" i="12"/>
  <c r="AC8" i="12"/>
  <c r="AB8" i="12"/>
  <c r="AA8" i="12"/>
  <c r="Z8" i="12"/>
  <c r="Y8" i="12"/>
  <c r="X8" i="12"/>
  <c r="W8" i="12"/>
  <c r="V8" i="12"/>
  <c r="U8" i="12"/>
  <c r="T8" i="12"/>
  <c r="S8" i="12"/>
  <c r="R8" i="12"/>
  <c r="Q8" i="12"/>
  <c r="P8" i="12"/>
  <c r="O8" i="12"/>
  <c r="N8" i="12"/>
  <c r="M8" i="12"/>
  <c r="L8" i="12"/>
  <c r="K8" i="12"/>
  <c r="J8" i="12"/>
  <c r="I8" i="12"/>
  <c r="H8" i="12"/>
  <c r="G8" i="12"/>
  <c r="F8" i="12"/>
  <c r="E8" i="12"/>
  <c r="D8" i="12"/>
  <c r="C8" i="12"/>
  <c r="B8" i="12"/>
  <c r="AF7" i="12"/>
  <c r="AE7" i="12"/>
  <c r="AD7" i="12"/>
  <c r="AC7" i="12"/>
  <c r="AB7" i="12"/>
  <c r="AA7" i="12"/>
  <c r="Z7" i="12"/>
  <c r="Y7" i="12"/>
  <c r="X7" i="12"/>
  <c r="W7" i="12"/>
  <c r="V7" i="12"/>
  <c r="U7" i="12"/>
  <c r="T7" i="12"/>
  <c r="S7" i="12"/>
  <c r="R7" i="12"/>
  <c r="Q7" i="12"/>
  <c r="P7" i="12"/>
  <c r="O7" i="12"/>
  <c r="N7" i="12"/>
  <c r="M7" i="12"/>
  <c r="L7" i="12"/>
  <c r="K7" i="12"/>
  <c r="J7" i="12"/>
  <c r="I7" i="12"/>
  <c r="H7" i="12"/>
  <c r="G7" i="12"/>
  <c r="F7" i="12"/>
  <c r="E7" i="12"/>
  <c r="D7" i="12"/>
  <c r="C7" i="12"/>
  <c r="B7" i="12"/>
  <c r="AF6" i="12"/>
  <c r="AE6" i="12"/>
  <c r="AD6" i="12"/>
  <c r="AC6" i="12"/>
  <c r="AB6" i="12"/>
  <c r="AA6" i="12"/>
  <c r="Z6" i="12"/>
  <c r="Y6" i="12"/>
  <c r="X6" i="12"/>
  <c r="W6" i="12"/>
  <c r="V6" i="12"/>
  <c r="U6" i="12"/>
  <c r="T6" i="12"/>
  <c r="S6" i="12"/>
  <c r="R6" i="12"/>
  <c r="Q6" i="12"/>
  <c r="P6" i="12"/>
  <c r="O6" i="12"/>
  <c r="N6" i="12"/>
  <c r="M6" i="12"/>
  <c r="L6" i="12"/>
  <c r="K6" i="12"/>
  <c r="J6" i="12"/>
  <c r="I6" i="12"/>
  <c r="H6" i="12"/>
  <c r="G6" i="12"/>
  <c r="F6" i="12"/>
  <c r="E6" i="12"/>
  <c r="D6" i="12"/>
  <c r="C6" i="12"/>
  <c r="B6" i="12"/>
  <c r="AF5" i="12"/>
  <c r="AE5" i="12"/>
  <c r="AD5" i="12"/>
  <c r="AC5" i="12"/>
  <c r="AB5" i="12"/>
  <c r="AA5" i="12"/>
  <c r="Z5" i="12"/>
  <c r="Y5" i="12"/>
  <c r="X5" i="12"/>
  <c r="W5" i="12"/>
  <c r="V5" i="12"/>
  <c r="U5" i="12"/>
  <c r="T5" i="12"/>
  <c r="S5" i="12"/>
  <c r="R5" i="12"/>
  <c r="Q5" i="12"/>
  <c r="P5" i="12"/>
  <c r="O5" i="12"/>
  <c r="N5" i="12"/>
  <c r="M5" i="12"/>
  <c r="L5" i="12"/>
  <c r="K5" i="12"/>
  <c r="J5" i="12"/>
  <c r="I5" i="12"/>
  <c r="H5" i="12"/>
  <c r="G5" i="12"/>
  <c r="F5" i="12"/>
  <c r="E5" i="12"/>
  <c r="D5" i="12"/>
  <c r="C5" i="12"/>
  <c r="B5" i="12"/>
  <c r="AF47" i="15"/>
  <c r="AE47" i="15"/>
  <c r="AD47" i="15"/>
  <c r="AC47" i="15"/>
  <c r="AB47" i="15"/>
  <c r="AA47" i="15"/>
  <c r="Z47" i="15"/>
  <c r="Y47" i="15"/>
  <c r="X47" i="15"/>
  <c r="W47" i="15"/>
  <c r="V47" i="15"/>
  <c r="U47" i="15"/>
  <c r="T47" i="15"/>
  <c r="S47" i="15"/>
  <c r="R47" i="15"/>
  <c r="Q47" i="15"/>
  <c r="P47" i="15"/>
  <c r="O47" i="15"/>
  <c r="N47" i="15"/>
  <c r="M47" i="15"/>
  <c r="L47" i="15"/>
  <c r="K47" i="15"/>
  <c r="J47" i="15"/>
  <c r="I47" i="15"/>
  <c r="H47" i="15"/>
  <c r="G47" i="15"/>
  <c r="F47" i="15"/>
  <c r="E47" i="15"/>
  <c r="D47" i="15"/>
  <c r="C47" i="15"/>
  <c r="B47" i="15"/>
  <c r="AF46" i="15"/>
  <c r="AE46" i="15"/>
  <c r="AD46" i="15"/>
  <c r="AC46" i="15"/>
  <c r="AB46" i="15"/>
  <c r="AA46" i="15"/>
  <c r="Z46" i="15"/>
  <c r="Y46" i="15"/>
  <c r="X46" i="15"/>
  <c r="W46" i="15"/>
  <c r="V46" i="15"/>
  <c r="U46" i="15"/>
  <c r="T46" i="15"/>
  <c r="S46" i="15"/>
  <c r="R46" i="15"/>
  <c r="Q46" i="15"/>
  <c r="P46" i="15"/>
  <c r="O46" i="15"/>
  <c r="N46" i="15"/>
  <c r="M46" i="15"/>
  <c r="L46" i="15"/>
  <c r="K46" i="15"/>
  <c r="J46" i="15"/>
  <c r="I46" i="15"/>
  <c r="H46" i="15"/>
  <c r="G46" i="15"/>
  <c r="F46" i="15"/>
  <c r="E46" i="15"/>
  <c r="D46" i="15"/>
  <c r="C46" i="15"/>
  <c r="B46" i="15"/>
  <c r="AF45" i="15"/>
  <c r="AE45" i="15"/>
  <c r="AD45" i="15"/>
  <c r="AC45" i="15"/>
  <c r="AB45" i="15"/>
  <c r="AA45" i="15"/>
  <c r="Z45" i="15"/>
  <c r="Y45" i="15"/>
  <c r="X45" i="15"/>
  <c r="W45" i="15"/>
  <c r="V45" i="15"/>
  <c r="U45" i="15"/>
  <c r="T45" i="15"/>
  <c r="S45" i="15"/>
  <c r="R45" i="15"/>
  <c r="Q45" i="15"/>
  <c r="P45" i="15"/>
  <c r="O45" i="15"/>
  <c r="N45" i="15"/>
  <c r="M45" i="15"/>
  <c r="L45" i="15"/>
  <c r="K45" i="15"/>
  <c r="J45" i="15"/>
  <c r="I45" i="15"/>
  <c r="H45" i="15"/>
  <c r="G45" i="15"/>
  <c r="F45" i="15"/>
  <c r="E45" i="15"/>
  <c r="D45" i="15"/>
  <c r="C45" i="15"/>
  <c r="B45" i="15"/>
  <c r="AF44" i="15"/>
  <c r="AE44" i="15"/>
  <c r="AD44" i="15"/>
  <c r="AC44" i="15"/>
  <c r="AB44" i="15"/>
  <c r="AA44" i="15"/>
  <c r="Z44" i="15"/>
  <c r="Y44" i="15"/>
  <c r="X44" i="15"/>
  <c r="W44" i="15"/>
  <c r="V44" i="15"/>
  <c r="U44" i="15"/>
  <c r="T44" i="15"/>
  <c r="S44" i="15"/>
  <c r="R44" i="15"/>
  <c r="Q44" i="15"/>
  <c r="P44" i="15"/>
  <c r="O44" i="15"/>
  <c r="N44" i="15"/>
  <c r="M44" i="15"/>
  <c r="L44" i="15"/>
  <c r="K44" i="15"/>
  <c r="J44" i="15"/>
  <c r="I44" i="15"/>
  <c r="H44" i="15"/>
  <c r="G44" i="15"/>
  <c r="F44" i="15"/>
  <c r="E44" i="15"/>
  <c r="D44" i="15"/>
  <c r="C44" i="15"/>
  <c r="B44" i="15"/>
  <c r="AF42" i="15"/>
  <c r="AE42" i="15"/>
  <c r="AD42" i="15"/>
  <c r="AC42" i="15"/>
  <c r="AB42" i="15"/>
  <c r="AA42" i="15"/>
  <c r="Z42" i="15"/>
  <c r="Y42" i="15"/>
  <c r="X42" i="15"/>
  <c r="W42" i="15"/>
  <c r="V42" i="15"/>
  <c r="U42" i="15"/>
  <c r="T42" i="15"/>
  <c r="S42" i="15"/>
  <c r="R42" i="15"/>
  <c r="Q42" i="15"/>
  <c r="P42" i="15"/>
  <c r="O42" i="15"/>
  <c r="N42" i="15"/>
  <c r="M42" i="15"/>
  <c r="L42" i="15"/>
  <c r="K42" i="15"/>
  <c r="J42" i="15"/>
  <c r="I42" i="15"/>
  <c r="H42" i="15"/>
  <c r="G42" i="15"/>
  <c r="F42" i="15"/>
  <c r="E42" i="15"/>
  <c r="D42" i="15"/>
  <c r="C42" i="15"/>
  <c r="B42" i="15"/>
  <c r="AF41" i="15"/>
  <c r="AE41" i="15"/>
  <c r="AD41" i="15"/>
  <c r="AC41" i="15"/>
  <c r="AB41" i="15"/>
  <c r="AA41" i="15"/>
  <c r="Z41" i="15"/>
  <c r="Y41" i="15"/>
  <c r="X41" i="15"/>
  <c r="W41" i="15"/>
  <c r="V41" i="15"/>
  <c r="U41" i="15"/>
  <c r="T41" i="15"/>
  <c r="S41" i="15"/>
  <c r="R41" i="15"/>
  <c r="Q41" i="15"/>
  <c r="P41" i="15"/>
  <c r="O41" i="15"/>
  <c r="N41" i="15"/>
  <c r="M41" i="15"/>
  <c r="L41" i="15"/>
  <c r="K41" i="15"/>
  <c r="J41" i="15"/>
  <c r="I41" i="15"/>
  <c r="H41" i="15"/>
  <c r="G41" i="15"/>
  <c r="F41" i="15"/>
  <c r="E41" i="15"/>
  <c r="D41" i="15"/>
  <c r="C41" i="15"/>
  <c r="B41" i="15"/>
  <c r="AF40" i="15"/>
  <c r="AE40" i="15"/>
  <c r="AD40" i="15"/>
  <c r="AC40" i="15"/>
  <c r="AB40" i="15"/>
  <c r="AA40" i="15"/>
  <c r="Z40" i="15"/>
  <c r="Y40" i="15"/>
  <c r="X40" i="15"/>
  <c r="W40" i="15"/>
  <c r="V40" i="15"/>
  <c r="U40" i="15"/>
  <c r="T40" i="15"/>
  <c r="S40" i="15"/>
  <c r="R40" i="15"/>
  <c r="Q40" i="15"/>
  <c r="P40" i="15"/>
  <c r="O40" i="15"/>
  <c r="N40" i="15"/>
  <c r="M40" i="15"/>
  <c r="L40" i="15"/>
  <c r="K40" i="15"/>
  <c r="J40" i="15"/>
  <c r="I40" i="15"/>
  <c r="H40" i="15"/>
  <c r="G40" i="15"/>
  <c r="F40" i="15"/>
  <c r="E40" i="15"/>
  <c r="D40" i="15"/>
  <c r="C40" i="15"/>
  <c r="B40" i="15"/>
  <c r="AF39" i="15"/>
  <c r="AE39" i="15"/>
  <c r="AD39" i="15"/>
  <c r="AC39" i="15"/>
  <c r="AB39" i="15"/>
  <c r="AA39" i="15"/>
  <c r="Z39" i="15"/>
  <c r="Y39" i="15"/>
  <c r="X39" i="15"/>
  <c r="W39" i="15"/>
  <c r="V39" i="15"/>
  <c r="U39" i="15"/>
  <c r="T39" i="15"/>
  <c r="S39" i="15"/>
  <c r="R39" i="15"/>
  <c r="Q39" i="15"/>
  <c r="P39" i="15"/>
  <c r="O39" i="15"/>
  <c r="N39" i="15"/>
  <c r="M39" i="15"/>
  <c r="L39" i="15"/>
  <c r="K39" i="15"/>
  <c r="J39" i="15"/>
  <c r="I39" i="15"/>
  <c r="H39" i="15"/>
  <c r="G39" i="15"/>
  <c r="F39" i="15"/>
  <c r="E39" i="15"/>
  <c r="D39" i="15"/>
  <c r="C39" i="15"/>
  <c r="B39" i="15"/>
  <c r="AF38" i="15"/>
  <c r="AE38" i="15"/>
  <c r="AD38" i="15"/>
  <c r="AC38" i="15"/>
  <c r="AB38" i="15"/>
  <c r="AA38" i="15"/>
  <c r="Z38" i="15"/>
  <c r="Y38" i="15"/>
  <c r="X38" i="15"/>
  <c r="W38" i="15"/>
  <c r="V38" i="15"/>
  <c r="U38" i="15"/>
  <c r="T38" i="15"/>
  <c r="S38" i="15"/>
  <c r="R38" i="15"/>
  <c r="Q38" i="15"/>
  <c r="P38" i="15"/>
  <c r="O38" i="15"/>
  <c r="N38" i="15"/>
  <c r="M38" i="15"/>
  <c r="L38" i="15"/>
  <c r="K38" i="15"/>
  <c r="J38" i="15"/>
  <c r="I38" i="15"/>
  <c r="H38" i="15"/>
  <c r="G38" i="15"/>
  <c r="F38" i="15"/>
  <c r="E38" i="15"/>
  <c r="D38" i="15"/>
  <c r="C38" i="15"/>
  <c r="B38" i="15"/>
  <c r="AF37" i="15"/>
  <c r="AE37" i="15"/>
  <c r="AD37" i="15"/>
  <c r="AC37" i="15"/>
  <c r="AB37" i="15"/>
  <c r="AA37" i="15"/>
  <c r="Z37" i="15"/>
  <c r="Y37" i="15"/>
  <c r="X37" i="15"/>
  <c r="W37" i="15"/>
  <c r="V37" i="15"/>
  <c r="U37" i="15"/>
  <c r="T37" i="15"/>
  <c r="S37" i="15"/>
  <c r="R37" i="15"/>
  <c r="Q37" i="15"/>
  <c r="P37" i="15"/>
  <c r="O37" i="15"/>
  <c r="N37" i="15"/>
  <c r="M37" i="15"/>
  <c r="L37" i="15"/>
  <c r="K37" i="15"/>
  <c r="J37" i="15"/>
  <c r="I37" i="15"/>
  <c r="H37" i="15"/>
  <c r="G37" i="15"/>
  <c r="F37" i="15"/>
  <c r="E37" i="15"/>
  <c r="D37" i="15"/>
  <c r="C37" i="15"/>
  <c r="B37" i="15"/>
  <c r="AF36" i="15"/>
  <c r="AE36" i="15"/>
  <c r="AD36" i="15"/>
  <c r="AC36" i="15"/>
  <c r="AB36" i="15"/>
  <c r="AA36" i="15"/>
  <c r="Z36" i="15"/>
  <c r="Y36" i="15"/>
  <c r="X36" i="15"/>
  <c r="W36" i="15"/>
  <c r="V36" i="15"/>
  <c r="U36" i="15"/>
  <c r="T36" i="15"/>
  <c r="S36" i="15"/>
  <c r="R36" i="15"/>
  <c r="Q36" i="15"/>
  <c r="P36" i="15"/>
  <c r="O36" i="15"/>
  <c r="N36" i="15"/>
  <c r="M36" i="15"/>
  <c r="L36" i="15"/>
  <c r="K36" i="15"/>
  <c r="J36" i="15"/>
  <c r="I36" i="15"/>
  <c r="H36" i="15"/>
  <c r="G36" i="15"/>
  <c r="F36" i="15"/>
  <c r="E36" i="15"/>
  <c r="D36" i="15"/>
  <c r="C36" i="15"/>
  <c r="B36" i="15"/>
  <c r="AF35" i="15"/>
  <c r="AE35" i="15"/>
  <c r="AD35" i="15"/>
  <c r="AC35" i="15"/>
  <c r="AB35" i="15"/>
  <c r="AA35" i="15"/>
  <c r="Z35" i="15"/>
  <c r="Y35" i="15"/>
  <c r="X35" i="15"/>
  <c r="W35" i="15"/>
  <c r="V35" i="15"/>
  <c r="U35" i="15"/>
  <c r="T35" i="15"/>
  <c r="S35" i="15"/>
  <c r="R35" i="15"/>
  <c r="Q35" i="15"/>
  <c r="P35" i="15"/>
  <c r="O35" i="15"/>
  <c r="N35" i="15"/>
  <c r="M35" i="15"/>
  <c r="L35" i="15"/>
  <c r="K35" i="15"/>
  <c r="J35" i="15"/>
  <c r="I35" i="15"/>
  <c r="H35" i="15"/>
  <c r="G35" i="15"/>
  <c r="F35" i="15"/>
  <c r="E35" i="15"/>
  <c r="D35" i="15"/>
  <c r="C35" i="15"/>
  <c r="B35" i="15"/>
  <c r="AF34" i="15"/>
  <c r="AE34" i="15"/>
  <c r="AD34" i="15"/>
  <c r="AC34" i="15"/>
  <c r="AB34" i="15"/>
  <c r="AA34" i="15"/>
  <c r="Z34" i="15"/>
  <c r="Y34" i="15"/>
  <c r="X34" i="15"/>
  <c r="W34" i="15"/>
  <c r="V34" i="15"/>
  <c r="U34" i="15"/>
  <c r="T34" i="15"/>
  <c r="S34" i="15"/>
  <c r="R34" i="15"/>
  <c r="Q34" i="15"/>
  <c r="P34" i="15"/>
  <c r="O34" i="15"/>
  <c r="N34" i="15"/>
  <c r="M34" i="15"/>
  <c r="L34" i="15"/>
  <c r="K34" i="15"/>
  <c r="J34" i="15"/>
  <c r="I34" i="15"/>
  <c r="H34" i="15"/>
  <c r="G34" i="15"/>
  <c r="F34" i="15"/>
  <c r="E34" i="15"/>
  <c r="D34" i="15"/>
  <c r="C34" i="15"/>
  <c r="B34" i="15"/>
  <c r="AF33" i="15"/>
  <c r="AE33" i="15"/>
  <c r="AD33" i="15"/>
  <c r="AC33" i="15"/>
  <c r="AB33" i="15"/>
  <c r="AA33" i="15"/>
  <c r="Z33" i="15"/>
  <c r="Y33" i="15"/>
  <c r="X33" i="15"/>
  <c r="W33" i="15"/>
  <c r="V33" i="15"/>
  <c r="U33" i="15"/>
  <c r="T33" i="15"/>
  <c r="S33" i="15"/>
  <c r="R33" i="15"/>
  <c r="Q33" i="15"/>
  <c r="P33" i="15"/>
  <c r="O33" i="15"/>
  <c r="N33" i="15"/>
  <c r="M33" i="15"/>
  <c r="L33" i="15"/>
  <c r="K33" i="15"/>
  <c r="J33" i="15"/>
  <c r="I33" i="15"/>
  <c r="H33" i="15"/>
  <c r="G33" i="15"/>
  <c r="F33" i="15"/>
  <c r="E33" i="15"/>
  <c r="D33" i="15"/>
  <c r="C33" i="15"/>
  <c r="B33" i="15"/>
  <c r="AF32" i="15"/>
  <c r="AE32" i="15"/>
  <c r="AD32" i="15"/>
  <c r="AC32" i="15"/>
  <c r="AB32" i="15"/>
  <c r="AA32" i="15"/>
  <c r="Z32" i="15"/>
  <c r="Y32" i="15"/>
  <c r="X32" i="15"/>
  <c r="W32" i="15"/>
  <c r="V32" i="15"/>
  <c r="U32" i="15"/>
  <c r="T32" i="15"/>
  <c r="S32" i="15"/>
  <c r="R32" i="15"/>
  <c r="Q32" i="15"/>
  <c r="P32" i="15"/>
  <c r="O32" i="15"/>
  <c r="N32" i="15"/>
  <c r="M32" i="15"/>
  <c r="L32" i="15"/>
  <c r="K32" i="15"/>
  <c r="J32" i="15"/>
  <c r="I32" i="15"/>
  <c r="H32" i="15"/>
  <c r="G32" i="15"/>
  <c r="F32" i="15"/>
  <c r="E32" i="15"/>
  <c r="D32" i="15"/>
  <c r="C32" i="15"/>
  <c r="B32" i="15"/>
  <c r="AF31" i="15"/>
  <c r="AE31" i="15"/>
  <c r="AD31" i="15"/>
  <c r="AC31" i="15"/>
  <c r="AB31" i="15"/>
  <c r="AA31" i="15"/>
  <c r="Z31" i="15"/>
  <c r="Y31" i="15"/>
  <c r="X31" i="15"/>
  <c r="W31" i="15"/>
  <c r="V31" i="15"/>
  <c r="U31" i="15"/>
  <c r="T31" i="15"/>
  <c r="S31" i="15"/>
  <c r="R31" i="15"/>
  <c r="Q31" i="15"/>
  <c r="P31" i="15"/>
  <c r="O31" i="15"/>
  <c r="N31" i="15"/>
  <c r="M31" i="15"/>
  <c r="L31" i="15"/>
  <c r="K31" i="15"/>
  <c r="J31" i="15"/>
  <c r="I31" i="15"/>
  <c r="H31" i="15"/>
  <c r="G31" i="15"/>
  <c r="F31" i="15"/>
  <c r="E31" i="15"/>
  <c r="D31" i="15"/>
  <c r="C31" i="15"/>
  <c r="B31" i="15"/>
  <c r="AF30" i="15"/>
  <c r="AE30" i="15"/>
  <c r="AD30" i="15"/>
  <c r="AC30" i="15"/>
  <c r="AB30" i="15"/>
  <c r="AA30" i="15"/>
  <c r="Z30" i="15"/>
  <c r="Y30" i="15"/>
  <c r="X30" i="15"/>
  <c r="W30" i="15"/>
  <c r="V30" i="15"/>
  <c r="U30" i="15"/>
  <c r="T30" i="15"/>
  <c r="S30" i="15"/>
  <c r="R30" i="15"/>
  <c r="Q30" i="15"/>
  <c r="P30" i="15"/>
  <c r="O30" i="15"/>
  <c r="N30" i="15"/>
  <c r="M30" i="15"/>
  <c r="L30" i="15"/>
  <c r="K30" i="15"/>
  <c r="J30" i="15"/>
  <c r="I30" i="15"/>
  <c r="H30" i="15"/>
  <c r="G30" i="15"/>
  <c r="F30" i="15"/>
  <c r="E30" i="15"/>
  <c r="D30" i="15"/>
  <c r="C30" i="15"/>
  <c r="B30" i="15"/>
  <c r="AF29" i="15"/>
  <c r="AE29" i="15"/>
  <c r="AD29" i="15"/>
  <c r="AC29" i="15"/>
  <c r="AB29" i="15"/>
  <c r="AA29" i="15"/>
  <c r="Z29" i="15"/>
  <c r="Y29" i="15"/>
  <c r="X29" i="15"/>
  <c r="W29" i="15"/>
  <c r="V29" i="15"/>
  <c r="U29" i="15"/>
  <c r="T29" i="15"/>
  <c r="S29" i="15"/>
  <c r="R29" i="15"/>
  <c r="Q29" i="15"/>
  <c r="P29" i="15"/>
  <c r="O29" i="15"/>
  <c r="N29" i="15"/>
  <c r="M29" i="15"/>
  <c r="L29" i="15"/>
  <c r="K29" i="15"/>
  <c r="J29" i="15"/>
  <c r="I29" i="15"/>
  <c r="H29" i="15"/>
  <c r="G29" i="15"/>
  <c r="F29" i="15"/>
  <c r="E29" i="15"/>
  <c r="D29" i="15"/>
  <c r="C29" i="15"/>
  <c r="B29" i="15"/>
  <c r="AF28" i="15"/>
  <c r="AE28" i="15"/>
  <c r="AD28" i="15"/>
  <c r="AC28" i="15"/>
  <c r="AB28" i="15"/>
  <c r="AA28" i="15"/>
  <c r="Z28" i="15"/>
  <c r="Y28" i="15"/>
  <c r="X28" i="15"/>
  <c r="W28" i="15"/>
  <c r="V28" i="15"/>
  <c r="U28" i="15"/>
  <c r="T28" i="15"/>
  <c r="S28" i="15"/>
  <c r="R28" i="15"/>
  <c r="Q28" i="15"/>
  <c r="P28" i="15"/>
  <c r="O28" i="15"/>
  <c r="N28" i="15"/>
  <c r="M28" i="15"/>
  <c r="L28" i="15"/>
  <c r="K28" i="15"/>
  <c r="J28" i="15"/>
  <c r="I28" i="15"/>
  <c r="H28" i="15"/>
  <c r="G28" i="15"/>
  <c r="F28" i="15"/>
  <c r="E28" i="15"/>
  <c r="D28" i="15"/>
  <c r="C28" i="15"/>
  <c r="B28" i="15"/>
  <c r="AF27" i="15"/>
  <c r="AE27" i="15"/>
  <c r="AD27" i="15"/>
  <c r="AC27" i="15"/>
  <c r="AB27" i="15"/>
  <c r="AA27" i="15"/>
  <c r="Z27" i="15"/>
  <c r="Y27" i="15"/>
  <c r="X27" i="15"/>
  <c r="W27" i="15"/>
  <c r="V27" i="15"/>
  <c r="U27" i="15"/>
  <c r="T27" i="15"/>
  <c r="S27" i="15"/>
  <c r="R27" i="15"/>
  <c r="Q27" i="15"/>
  <c r="P27" i="15"/>
  <c r="O27" i="15"/>
  <c r="N27" i="15"/>
  <c r="M27" i="15"/>
  <c r="L27" i="15"/>
  <c r="K27" i="15"/>
  <c r="J27" i="15"/>
  <c r="I27" i="15"/>
  <c r="H27" i="15"/>
  <c r="G27" i="15"/>
  <c r="F27" i="15"/>
  <c r="E27" i="15"/>
  <c r="D27" i="15"/>
  <c r="C27" i="15"/>
  <c r="B27" i="15"/>
  <c r="AF26" i="15"/>
  <c r="AE26" i="15"/>
  <c r="AD26" i="15"/>
  <c r="AC26" i="15"/>
  <c r="AB26" i="15"/>
  <c r="AA26" i="15"/>
  <c r="Z26" i="15"/>
  <c r="Y26" i="15"/>
  <c r="X26" i="15"/>
  <c r="W26" i="15"/>
  <c r="V26" i="15"/>
  <c r="U26" i="15"/>
  <c r="T26" i="15"/>
  <c r="S26" i="15"/>
  <c r="R26" i="15"/>
  <c r="Q26" i="15"/>
  <c r="P26" i="15"/>
  <c r="O26" i="15"/>
  <c r="N26" i="15"/>
  <c r="M26" i="15"/>
  <c r="L26" i="15"/>
  <c r="K26" i="15"/>
  <c r="J26" i="15"/>
  <c r="I26" i="15"/>
  <c r="H26" i="15"/>
  <c r="G26" i="15"/>
  <c r="F26" i="15"/>
  <c r="E26" i="15"/>
  <c r="D26" i="15"/>
  <c r="C26" i="15"/>
  <c r="B26" i="15"/>
  <c r="AF25" i="15"/>
  <c r="AE25" i="15"/>
  <c r="AD25" i="15"/>
  <c r="AC25" i="15"/>
  <c r="AB25" i="15"/>
  <c r="AA25" i="15"/>
  <c r="Z25" i="15"/>
  <c r="Y25" i="15"/>
  <c r="X25" i="15"/>
  <c r="W25" i="15"/>
  <c r="V25" i="15"/>
  <c r="U25" i="15"/>
  <c r="T25" i="15"/>
  <c r="S25" i="15"/>
  <c r="R25" i="15"/>
  <c r="Q25" i="15"/>
  <c r="P25" i="15"/>
  <c r="O25" i="15"/>
  <c r="N25" i="15"/>
  <c r="M25" i="15"/>
  <c r="L25" i="15"/>
  <c r="K25" i="15"/>
  <c r="J25" i="15"/>
  <c r="I25" i="15"/>
  <c r="H25" i="15"/>
  <c r="G25" i="15"/>
  <c r="F25" i="15"/>
  <c r="E25" i="15"/>
  <c r="D25" i="15"/>
  <c r="C25" i="15"/>
  <c r="B25" i="15"/>
  <c r="AF24" i="15"/>
  <c r="AE24" i="15"/>
  <c r="AD24" i="15"/>
  <c r="AC24" i="15"/>
  <c r="AB24" i="15"/>
  <c r="AA24" i="15"/>
  <c r="Z24" i="15"/>
  <c r="Y24" i="15"/>
  <c r="X24" i="15"/>
  <c r="W24" i="15"/>
  <c r="V24" i="15"/>
  <c r="U24" i="15"/>
  <c r="T24" i="15"/>
  <c r="S24" i="15"/>
  <c r="R24" i="15"/>
  <c r="Q24" i="15"/>
  <c r="P24" i="15"/>
  <c r="O24" i="15"/>
  <c r="N24" i="15"/>
  <c r="M24" i="15"/>
  <c r="L24" i="15"/>
  <c r="K24" i="15"/>
  <c r="J24" i="15"/>
  <c r="I24" i="15"/>
  <c r="H24" i="15"/>
  <c r="G24" i="15"/>
  <c r="F24" i="15"/>
  <c r="E24" i="15"/>
  <c r="D24" i="15"/>
  <c r="C24" i="15"/>
  <c r="B24" i="15"/>
  <c r="AF23" i="15"/>
  <c r="AE23" i="15"/>
  <c r="AD23" i="15"/>
  <c r="AC23" i="15"/>
  <c r="AB23" i="15"/>
  <c r="AA23" i="15"/>
  <c r="Z23" i="15"/>
  <c r="Y23" i="15"/>
  <c r="X23" i="15"/>
  <c r="W23" i="15"/>
  <c r="V23" i="15"/>
  <c r="U23" i="15"/>
  <c r="T23" i="15"/>
  <c r="S23" i="15"/>
  <c r="R23" i="15"/>
  <c r="Q23" i="15"/>
  <c r="P23" i="15"/>
  <c r="O23" i="15"/>
  <c r="N23" i="15"/>
  <c r="M23" i="15"/>
  <c r="L23" i="15"/>
  <c r="K23" i="15"/>
  <c r="J23" i="15"/>
  <c r="I23" i="15"/>
  <c r="H23" i="15"/>
  <c r="G23" i="15"/>
  <c r="F23" i="15"/>
  <c r="E23" i="15"/>
  <c r="D23" i="15"/>
  <c r="C23" i="15"/>
  <c r="B23" i="15"/>
  <c r="AF22" i="15"/>
  <c r="AE22" i="15"/>
  <c r="AD22" i="15"/>
  <c r="AC22" i="15"/>
  <c r="AB22" i="15"/>
  <c r="AA22" i="15"/>
  <c r="Z22" i="15"/>
  <c r="Y22" i="15"/>
  <c r="X22" i="15"/>
  <c r="W22" i="15"/>
  <c r="V22" i="15"/>
  <c r="U22" i="15"/>
  <c r="T22" i="15"/>
  <c r="S22" i="15"/>
  <c r="R22" i="15"/>
  <c r="Q22" i="15"/>
  <c r="P22" i="15"/>
  <c r="O22" i="15"/>
  <c r="N22" i="15"/>
  <c r="M22" i="15"/>
  <c r="L22" i="15"/>
  <c r="K22" i="15"/>
  <c r="J22" i="15"/>
  <c r="I22" i="15"/>
  <c r="H22" i="15"/>
  <c r="G22" i="15"/>
  <c r="F22" i="15"/>
  <c r="E22" i="15"/>
  <c r="D22" i="15"/>
  <c r="C22" i="15"/>
  <c r="B22" i="15"/>
  <c r="AF21" i="15"/>
  <c r="AE21" i="15"/>
  <c r="AD21" i="15"/>
  <c r="AC21" i="15"/>
  <c r="AB21" i="15"/>
  <c r="AA21" i="15"/>
  <c r="Z21" i="15"/>
  <c r="Y21" i="15"/>
  <c r="X21" i="15"/>
  <c r="W21" i="15"/>
  <c r="V21" i="15"/>
  <c r="U21" i="15"/>
  <c r="T21" i="15"/>
  <c r="S21" i="15"/>
  <c r="R21" i="15"/>
  <c r="Q21" i="15"/>
  <c r="P21" i="15"/>
  <c r="O21" i="15"/>
  <c r="N21" i="15"/>
  <c r="M21" i="15"/>
  <c r="L21" i="15"/>
  <c r="K21" i="15"/>
  <c r="J21" i="15"/>
  <c r="I21" i="15"/>
  <c r="H21" i="15"/>
  <c r="G21" i="15"/>
  <c r="F21" i="15"/>
  <c r="E21" i="15"/>
  <c r="D21" i="15"/>
  <c r="C21" i="15"/>
  <c r="B21" i="15"/>
  <c r="AF20" i="15"/>
  <c r="AE20" i="15"/>
  <c r="AD20" i="15"/>
  <c r="AC20" i="15"/>
  <c r="AB20" i="15"/>
  <c r="AA20" i="15"/>
  <c r="Z20" i="15"/>
  <c r="Y20" i="15"/>
  <c r="X20" i="15"/>
  <c r="W20" i="15"/>
  <c r="V20" i="15"/>
  <c r="U20" i="15"/>
  <c r="T20" i="15"/>
  <c r="S20" i="15"/>
  <c r="R20" i="15"/>
  <c r="Q20" i="15"/>
  <c r="P20" i="15"/>
  <c r="O20" i="15"/>
  <c r="N20" i="15"/>
  <c r="M20" i="15"/>
  <c r="L20" i="15"/>
  <c r="K20" i="15"/>
  <c r="J20" i="15"/>
  <c r="I20" i="15"/>
  <c r="H20" i="15"/>
  <c r="G20" i="15"/>
  <c r="F20" i="15"/>
  <c r="E20" i="15"/>
  <c r="D20" i="15"/>
  <c r="C20" i="15"/>
  <c r="B20" i="15"/>
  <c r="AF19" i="15"/>
  <c r="AE19" i="15"/>
  <c r="AD19" i="15"/>
  <c r="AC19" i="15"/>
  <c r="AB19" i="15"/>
  <c r="AA19" i="15"/>
  <c r="Z19" i="15"/>
  <c r="Y19" i="15"/>
  <c r="X19" i="15"/>
  <c r="W19" i="15"/>
  <c r="V19" i="15"/>
  <c r="U19" i="15"/>
  <c r="T19" i="15"/>
  <c r="S19" i="15"/>
  <c r="R19" i="15"/>
  <c r="Q19" i="15"/>
  <c r="P19" i="15"/>
  <c r="O19" i="15"/>
  <c r="N19" i="15"/>
  <c r="M19" i="15"/>
  <c r="L19" i="15"/>
  <c r="K19" i="15"/>
  <c r="J19" i="15"/>
  <c r="I19" i="15"/>
  <c r="H19" i="15"/>
  <c r="G19" i="15"/>
  <c r="F19" i="15"/>
  <c r="E19" i="15"/>
  <c r="D19" i="15"/>
  <c r="C19" i="15"/>
  <c r="B19" i="15"/>
  <c r="AF18" i="15"/>
  <c r="AE18" i="15"/>
  <c r="AD18" i="15"/>
  <c r="AC18" i="15"/>
  <c r="AB18" i="15"/>
  <c r="AA18" i="15"/>
  <c r="Z18" i="15"/>
  <c r="Y18" i="15"/>
  <c r="X18" i="15"/>
  <c r="W18" i="15"/>
  <c r="V18" i="15"/>
  <c r="U18" i="15"/>
  <c r="T18" i="15"/>
  <c r="S18" i="15"/>
  <c r="R18" i="15"/>
  <c r="Q18" i="15"/>
  <c r="P18" i="15"/>
  <c r="O18" i="15"/>
  <c r="N18" i="15"/>
  <c r="M18" i="15"/>
  <c r="L18" i="15"/>
  <c r="K18" i="15"/>
  <c r="J18" i="15"/>
  <c r="I18" i="15"/>
  <c r="H18" i="15"/>
  <c r="G18" i="15"/>
  <c r="F18" i="15"/>
  <c r="E18" i="15"/>
  <c r="D18" i="15"/>
  <c r="C18" i="15"/>
  <c r="B18" i="15"/>
  <c r="AF17" i="15"/>
  <c r="AE17" i="15"/>
  <c r="AD17" i="15"/>
  <c r="AC17" i="15"/>
  <c r="AB17" i="15"/>
  <c r="AA17" i="15"/>
  <c r="Z17" i="15"/>
  <c r="Y17" i="15"/>
  <c r="X17" i="15"/>
  <c r="W17" i="15"/>
  <c r="V17" i="15"/>
  <c r="U17" i="15"/>
  <c r="T17" i="15"/>
  <c r="S17" i="15"/>
  <c r="R17" i="15"/>
  <c r="Q17" i="15"/>
  <c r="P17" i="15"/>
  <c r="O17" i="15"/>
  <c r="N17" i="15"/>
  <c r="M17" i="15"/>
  <c r="L17" i="15"/>
  <c r="K17" i="15"/>
  <c r="J17" i="15"/>
  <c r="I17" i="15"/>
  <c r="H17" i="15"/>
  <c r="G17" i="15"/>
  <c r="F17" i="15"/>
  <c r="E17" i="15"/>
  <c r="D17" i="15"/>
  <c r="C17" i="15"/>
  <c r="B17" i="15"/>
  <c r="AF16" i="15"/>
  <c r="AE16" i="15"/>
  <c r="AD16" i="15"/>
  <c r="AC16" i="15"/>
  <c r="AB16" i="15"/>
  <c r="AA16" i="15"/>
  <c r="Z16" i="15"/>
  <c r="Y16" i="15"/>
  <c r="X16" i="15"/>
  <c r="W16" i="15"/>
  <c r="V16" i="15"/>
  <c r="U16" i="15"/>
  <c r="T16" i="15"/>
  <c r="S16" i="15"/>
  <c r="R16" i="15"/>
  <c r="Q16" i="15"/>
  <c r="P16" i="15"/>
  <c r="O16" i="15"/>
  <c r="N16" i="15"/>
  <c r="M16" i="15"/>
  <c r="L16" i="15"/>
  <c r="K16" i="15"/>
  <c r="J16" i="15"/>
  <c r="I16" i="15"/>
  <c r="H16" i="15"/>
  <c r="G16" i="15"/>
  <c r="F16" i="15"/>
  <c r="E16" i="15"/>
  <c r="D16" i="15"/>
  <c r="C16" i="15"/>
  <c r="B16" i="15"/>
  <c r="AF15" i="15"/>
  <c r="AE15" i="15"/>
  <c r="AD15" i="15"/>
  <c r="AC15" i="15"/>
  <c r="AB15" i="15"/>
  <c r="AA15" i="15"/>
  <c r="Z15" i="15"/>
  <c r="Y15" i="15"/>
  <c r="X15" i="15"/>
  <c r="W15" i="15"/>
  <c r="V15" i="15"/>
  <c r="U15" i="15"/>
  <c r="T15" i="15"/>
  <c r="S15" i="15"/>
  <c r="R15" i="15"/>
  <c r="Q15" i="15"/>
  <c r="P15" i="15"/>
  <c r="O15" i="15"/>
  <c r="N15" i="15"/>
  <c r="M15" i="15"/>
  <c r="L15" i="15"/>
  <c r="K15" i="15"/>
  <c r="J15" i="15"/>
  <c r="I15" i="15"/>
  <c r="H15" i="15"/>
  <c r="G15" i="15"/>
  <c r="F15" i="15"/>
  <c r="E15" i="15"/>
  <c r="D15" i="15"/>
  <c r="C15" i="15"/>
  <c r="B15" i="15"/>
  <c r="AA14" i="15"/>
  <c r="Z14" i="15"/>
  <c r="Y14" i="15"/>
  <c r="X14" i="15"/>
  <c r="W14" i="15"/>
  <c r="V14" i="15"/>
  <c r="U14" i="15"/>
  <c r="T14" i="15"/>
  <c r="S14" i="15"/>
  <c r="R14" i="15"/>
  <c r="Q14" i="15"/>
  <c r="P14" i="15"/>
  <c r="O14" i="15"/>
  <c r="N14" i="15"/>
  <c r="M14" i="15"/>
  <c r="L14" i="15"/>
  <c r="K14" i="15"/>
  <c r="J14" i="15"/>
  <c r="I14" i="15"/>
  <c r="H14" i="15"/>
  <c r="G14" i="15"/>
  <c r="F14" i="15"/>
  <c r="E14" i="15"/>
  <c r="D14" i="15"/>
  <c r="C14" i="15"/>
  <c r="B14" i="15"/>
  <c r="AF13" i="15"/>
  <c r="AE13" i="15"/>
  <c r="AD13" i="15"/>
  <c r="AC13" i="15"/>
  <c r="AB13" i="15"/>
  <c r="AA13" i="15"/>
  <c r="Z13" i="15"/>
  <c r="Y13" i="15"/>
  <c r="X13" i="15"/>
  <c r="W13" i="15"/>
  <c r="V13" i="15"/>
  <c r="U13" i="15"/>
  <c r="T13" i="15"/>
  <c r="S13" i="15"/>
  <c r="R13" i="15"/>
  <c r="Q13" i="15"/>
  <c r="P13" i="15"/>
  <c r="O13" i="15"/>
  <c r="N13" i="15"/>
  <c r="M13" i="15"/>
  <c r="L13" i="15"/>
  <c r="K13" i="15"/>
  <c r="J13" i="15"/>
  <c r="I13" i="15"/>
  <c r="H13" i="15"/>
  <c r="G13" i="15"/>
  <c r="F13" i="15"/>
  <c r="E13" i="15"/>
  <c r="D13" i="15"/>
  <c r="C13" i="15"/>
  <c r="B13" i="15"/>
  <c r="AF12" i="15"/>
  <c r="AE12" i="15"/>
  <c r="AD12" i="15"/>
  <c r="AC12" i="15"/>
  <c r="AB12" i="15"/>
  <c r="AA12" i="15"/>
  <c r="Z12" i="15"/>
  <c r="Y12" i="15"/>
  <c r="X12" i="15"/>
  <c r="W12" i="15"/>
  <c r="V12" i="15"/>
  <c r="U12" i="15"/>
  <c r="T12" i="15"/>
  <c r="S12" i="15"/>
  <c r="R12" i="15"/>
  <c r="Q12" i="15"/>
  <c r="P12" i="15"/>
  <c r="O12" i="15"/>
  <c r="N12" i="15"/>
  <c r="M12" i="15"/>
  <c r="L12" i="15"/>
  <c r="K12" i="15"/>
  <c r="J12" i="15"/>
  <c r="I12" i="15"/>
  <c r="H12" i="15"/>
  <c r="G12" i="15"/>
  <c r="F12" i="15"/>
  <c r="E12" i="15"/>
  <c r="D12" i="15"/>
  <c r="C12" i="15"/>
  <c r="B12" i="15"/>
  <c r="AF11" i="15"/>
  <c r="AE11" i="15"/>
  <c r="AD11" i="15"/>
  <c r="AC11" i="15"/>
  <c r="AB11" i="15"/>
  <c r="AA11" i="15"/>
  <c r="Z11" i="15"/>
  <c r="Y11" i="15"/>
  <c r="X11" i="15"/>
  <c r="W11" i="15"/>
  <c r="V11" i="15"/>
  <c r="U11" i="15"/>
  <c r="T11" i="15"/>
  <c r="S11" i="15"/>
  <c r="R11" i="15"/>
  <c r="Q11" i="15"/>
  <c r="P11" i="15"/>
  <c r="O11" i="15"/>
  <c r="N11" i="15"/>
  <c r="M11" i="15"/>
  <c r="L11" i="15"/>
  <c r="K11" i="15"/>
  <c r="J11" i="15"/>
  <c r="I11" i="15"/>
  <c r="H11" i="15"/>
  <c r="G11" i="15"/>
  <c r="F11" i="15"/>
  <c r="E11" i="15"/>
  <c r="D11" i="15"/>
  <c r="C11" i="15"/>
  <c r="B11" i="15"/>
  <c r="AF10" i="15"/>
  <c r="AE10" i="15"/>
  <c r="AD10" i="15"/>
  <c r="AC10" i="15"/>
  <c r="AB10" i="15"/>
  <c r="AA10" i="15"/>
  <c r="Z10" i="15"/>
  <c r="Y10" i="15"/>
  <c r="X10" i="15"/>
  <c r="W10" i="15"/>
  <c r="V10" i="15"/>
  <c r="U10" i="15"/>
  <c r="T10" i="15"/>
  <c r="S10" i="15"/>
  <c r="R10" i="15"/>
  <c r="Q10" i="15"/>
  <c r="P10" i="15"/>
  <c r="O10" i="15"/>
  <c r="N10" i="15"/>
  <c r="M10" i="15"/>
  <c r="L10" i="15"/>
  <c r="K10" i="15"/>
  <c r="J10" i="15"/>
  <c r="I10" i="15"/>
  <c r="H10" i="15"/>
  <c r="G10" i="15"/>
  <c r="F10" i="15"/>
  <c r="E10" i="15"/>
  <c r="D10" i="15"/>
  <c r="C10" i="15"/>
  <c r="B10" i="15"/>
  <c r="W9" i="15"/>
  <c r="V9" i="15"/>
  <c r="U9" i="15"/>
  <c r="T9" i="15"/>
  <c r="S9" i="15"/>
  <c r="R9" i="15"/>
  <c r="Q9" i="15"/>
  <c r="P9" i="15"/>
  <c r="O9" i="15"/>
  <c r="N9" i="15"/>
  <c r="M9" i="15"/>
  <c r="L9" i="15"/>
  <c r="K9" i="15"/>
  <c r="J9" i="15"/>
  <c r="I9" i="15"/>
  <c r="H9" i="15"/>
  <c r="G9" i="15"/>
  <c r="F9" i="15"/>
  <c r="E9" i="15"/>
  <c r="D9" i="15"/>
  <c r="C9" i="15"/>
  <c r="B9" i="15"/>
  <c r="AF8" i="15"/>
  <c r="AE8" i="15"/>
  <c r="AD8" i="15"/>
  <c r="AC8" i="15"/>
  <c r="AB8" i="15"/>
  <c r="AA8" i="15"/>
  <c r="Z8" i="15"/>
  <c r="Y8" i="15"/>
  <c r="X8" i="15"/>
  <c r="W8" i="15"/>
  <c r="V8" i="15"/>
  <c r="U8" i="15"/>
  <c r="T8" i="15"/>
  <c r="S8" i="15"/>
  <c r="R8" i="15"/>
  <c r="Q8" i="15"/>
  <c r="P8" i="15"/>
  <c r="O8" i="15"/>
  <c r="N8" i="15"/>
  <c r="M8" i="15"/>
  <c r="L8" i="15"/>
  <c r="K8" i="15"/>
  <c r="J8" i="15"/>
  <c r="I8" i="15"/>
  <c r="H8" i="15"/>
  <c r="G8" i="15"/>
  <c r="F8" i="15"/>
  <c r="E8" i="15"/>
  <c r="D8" i="15"/>
  <c r="C8" i="15"/>
  <c r="B8" i="15"/>
  <c r="AF7" i="15"/>
  <c r="AD7" i="15"/>
  <c r="AC7" i="15"/>
  <c r="AB7" i="15"/>
  <c r="AA7" i="15"/>
  <c r="Z7" i="15"/>
  <c r="Y7" i="15"/>
  <c r="X7" i="15"/>
  <c r="W7" i="15"/>
  <c r="V7" i="15"/>
  <c r="U7" i="15"/>
  <c r="T7" i="15"/>
  <c r="S7" i="15"/>
  <c r="R7" i="15"/>
  <c r="Q7" i="15"/>
  <c r="P7" i="15"/>
  <c r="O7" i="15"/>
  <c r="N7" i="15"/>
  <c r="M7" i="15"/>
  <c r="L7" i="15"/>
  <c r="K7" i="15"/>
  <c r="J7" i="15"/>
  <c r="I7" i="15"/>
  <c r="H7" i="15"/>
  <c r="G7" i="15"/>
  <c r="F7" i="15"/>
  <c r="E7" i="15"/>
  <c r="D7" i="15"/>
  <c r="C7" i="15"/>
  <c r="B7" i="15"/>
  <c r="AF6" i="15"/>
  <c r="AE6" i="15"/>
  <c r="AD6" i="15"/>
  <c r="AC6" i="15"/>
  <c r="AB6" i="15"/>
  <c r="AA6" i="15"/>
  <c r="Z6" i="15"/>
  <c r="Y6" i="15"/>
  <c r="X6" i="15"/>
  <c r="W6" i="15"/>
  <c r="V6" i="15"/>
  <c r="U6" i="15"/>
  <c r="T6" i="15"/>
  <c r="S6" i="15"/>
  <c r="R6" i="15"/>
  <c r="Q6" i="15"/>
  <c r="P6" i="15"/>
  <c r="O6" i="15"/>
  <c r="N6" i="15"/>
  <c r="M6" i="15"/>
  <c r="L6" i="15"/>
  <c r="K6" i="15"/>
  <c r="J6" i="15"/>
  <c r="I6" i="15"/>
  <c r="H6" i="15"/>
  <c r="G6" i="15"/>
  <c r="F6" i="15"/>
  <c r="E6" i="15"/>
  <c r="D6" i="15"/>
  <c r="C6" i="15"/>
  <c r="B6" i="15"/>
  <c r="AF5" i="15"/>
  <c r="AE5" i="15"/>
  <c r="AD5" i="15"/>
  <c r="AC5" i="15"/>
  <c r="AB5" i="15"/>
  <c r="AA5" i="15"/>
  <c r="Z5" i="15"/>
  <c r="Y5" i="15"/>
  <c r="X5" i="15"/>
  <c r="W5" i="15"/>
  <c r="V5" i="15"/>
  <c r="U5" i="15"/>
  <c r="T5" i="15"/>
  <c r="S5" i="15"/>
  <c r="R5" i="15"/>
  <c r="Q5" i="15"/>
  <c r="P5" i="15"/>
  <c r="O5" i="15"/>
  <c r="N5" i="15"/>
  <c r="M5" i="15"/>
  <c r="L5" i="15"/>
  <c r="K5" i="15"/>
  <c r="J5" i="15"/>
  <c r="I5" i="15"/>
  <c r="H5" i="15"/>
  <c r="G5" i="15"/>
  <c r="F5" i="15"/>
  <c r="E5" i="15"/>
  <c r="D5" i="15"/>
  <c r="C5" i="15"/>
  <c r="B5" i="15"/>
  <c r="AF46" i="14"/>
  <c r="AE46" i="14"/>
  <c r="AD46" i="14"/>
  <c r="AC46" i="14"/>
  <c r="AB46" i="14"/>
  <c r="AA46" i="14"/>
  <c r="Z46" i="14"/>
  <c r="Y46" i="14"/>
  <c r="X46" i="14"/>
  <c r="W46" i="14"/>
  <c r="V46" i="14"/>
  <c r="U46" i="14"/>
  <c r="T46" i="14"/>
  <c r="S46" i="14"/>
  <c r="R46" i="14"/>
  <c r="Q46" i="14"/>
  <c r="P46" i="14"/>
  <c r="O46" i="14"/>
  <c r="N46" i="14"/>
  <c r="M46" i="14"/>
  <c r="L46" i="14"/>
  <c r="K46" i="14"/>
  <c r="J46" i="14"/>
  <c r="I46" i="14"/>
  <c r="H46" i="14"/>
  <c r="G46" i="14"/>
  <c r="F46" i="14"/>
  <c r="E46" i="14"/>
  <c r="D46" i="14"/>
  <c r="C46" i="14"/>
  <c r="B46" i="14"/>
  <c r="AF45" i="14"/>
  <c r="AE45" i="14"/>
  <c r="AD45" i="14"/>
  <c r="AC45" i="14"/>
  <c r="AB45" i="14"/>
  <c r="AA45" i="14"/>
  <c r="Z45" i="14"/>
  <c r="Y45" i="14"/>
  <c r="X45" i="14"/>
  <c r="W45" i="14"/>
  <c r="V45" i="14"/>
  <c r="U45" i="14"/>
  <c r="T45" i="14"/>
  <c r="S45" i="14"/>
  <c r="R45" i="14"/>
  <c r="Q45" i="14"/>
  <c r="P45" i="14"/>
  <c r="O45" i="14"/>
  <c r="N45" i="14"/>
  <c r="M45" i="14"/>
  <c r="L45" i="14"/>
  <c r="K45" i="14"/>
  <c r="J45" i="14"/>
  <c r="I45" i="14"/>
  <c r="H45" i="14"/>
  <c r="G45" i="14"/>
  <c r="F45" i="14"/>
  <c r="E45" i="14"/>
  <c r="D45" i="14"/>
  <c r="C45" i="14"/>
  <c r="B45" i="14"/>
  <c r="AF44" i="14"/>
  <c r="AE44" i="14"/>
  <c r="AD44" i="14"/>
  <c r="AC44" i="14"/>
  <c r="AB44" i="14"/>
  <c r="AA44" i="14"/>
  <c r="Z44" i="14"/>
  <c r="Y44" i="14"/>
  <c r="X44" i="14"/>
  <c r="W44" i="14"/>
  <c r="V44" i="14"/>
  <c r="U44" i="14"/>
  <c r="T44" i="14"/>
  <c r="S44" i="14"/>
  <c r="R44" i="14"/>
  <c r="Q44" i="14"/>
  <c r="P44" i="14"/>
  <c r="O44" i="14"/>
  <c r="N44" i="14"/>
  <c r="M44" i="14"/>
  <c r="L44" i="14"/>
  <c r="K44" i="14"/>
  <c r="J44" i="14"/>
  <c r="I44" i="14"/>
  <c r="H44" i="14"/>
  <c r="G44" i="14"/>
  <c r="F44" i="14"/>
  <c r="E44" i="14"/>
  <c r="D44" i="14"/>
  <c r="C44" i="14"/>
  <c r="B44" i="14"/>
  <c r="AF43" i="14"/>
  <c r="AE43" i="14"/>
  <c r="AD43" i="14"/>
  <c r="AC43" i="14"/>
  <c r="AB43" i="14"/>
  <c r="AA43" i="14"/>
  <c r="Z43" i="14"/>
  <c r="Y43" i="14"/>
  <c r="X43" i="14"/>
  <c r="W43" i="14"/>
  <c r="V43" i="14"/>
  <c r="U43" i="14"/>
  <c r="T43" i="14"/>
  <c r="S43" i="14"/>
  <c r="R43" i="14"/>
  <c r="Q43" i="14"/>
  <c r="P43" i="14"/>
  <c r="O43" i="14"/>
  <c r="N43" i="14"/>
  <c r="M43" i="14"/>
  <c r="L43" i="14"/>
  <c r="K43" i="14"/>
  <c r="J43" i="14"/>
  <c r="I43" i="14"/>
  <c r="H43" i="14"/>
  <c r="G43" i="14"/>
  <c r="F43" i="14"/>
  <c r="E43" i="14"/>
  <c r="D43" i="14"/>
  <c r="C43" i="14"/>
  <c r="B43" i="14"/>
  <c r="AF42" i="14"/>
  <c r="AE42" i="14"/>
  <c r="AD42" i="14"/>
  <c r="AC42" i="14"/>
  <c r="AB42" i="14"/>
  <c r="AA42" i="14"/>
  <c r="Z42" i="14"/>
  <c r="Y42" i="14"/>
  <c r="X42" i="14"/>
  <c r="W42" i="14"/>
  <c r="V42" i="14"/>
  <c r="U42" i="14"/>
  <c r="T42" i="14"/>
  <c r="S42" i="14"/>
  <c r="R42" i="14"/>
  <c r="Q42" i="14"/>
  <c r="P42" i="14"/>
  <c r="O42" i="14"/>
  <c r="N42" i="14"/>
  <c r="M42" i="14"/>
  <c r="L42" i="14"/>
  <c r="K42" i="14"/>
  <c r="J42" i="14"/>
  <c r="I42" i="14"/>
  <c r="H42" i="14"/>
  <c r="G42" i="14"/>
  <c r="F42" i="14"/>
  <c r="E42" i="14"/>
  <c r="D42" i="14"/>
  <c r="C42" i="14"/>
  <c r="B42" i="14"/>
  <c r="AF41" i="14"/>
  <c r="AE41" i="14"/>
  <c r="AD41" i="14"/>
  <c r="AC41" i="14"/>
  <c r="AB41" i="14"/>
  <c r="AA41" i="14"/>
  <c r="Z41" i="14"/>
  <c r="Y41" i="14"/>
  <c r="X41" i="14"/>
  <c r="W41" i="14"/>
  <c r="V41" i="14"/>
  <c r="U41" i="14"/>
  <c r="T41" i="14"/>
  <c r="S41" i="14"/>
  <c r="R41" i="14"/>
  <c r="Q41" i="14"/>
  <c r="P41" i="14"/>
  <c r="O41" i="14"/>
  <c r="N41" i="14"/>
  <c r="M41" i="14"/>
  <c r="L41" i="14"/>
  <c r="K41" i="14"/>
  <c r="J41" i="14"/>
  <c r="I41" i="14"/>
  <c r="H41" i="14"/>
  <c r="G41" i="14"/>
  <c r="F41" i="14"/>
  <c r="E41" i="14"/>
  <c r="D41" i="14"/>
  <c r="C41" i="14"/>
  <c r="B41" i="14"/>
  <c r="AF40" i="14"/>
  <c r="AE40" i="14"/>
  <c r="AD40" i="14"/>
  <c r="AC40" i="14"/>
  <c r="AB40" i="14"/>
  <c r="AA40" i="14"/>
  <c r="Z40" i="14"/>
  <c r="Y40" i="14"/>
  <c r="X40" i="14"/>
  <c r="W40" i="14"/>
  <c r="V40" i="14"/>
  <c r="U40" i="14"/>
  <c r="T40" i="14"/>
  <c r="S40" i="14"/>
  <c r="R40" i="14"/>
  <c r="Q40" i="14"/>
  <c r="P40" i="14"/>
  <c r="O40" i="14"/>
  <c r="N40" i="14"/>
  <c r="M40" i="14"/>
  <c r="L40" i="14"/>
  <c r="K40" i="14"/>
  <c r="J40" i="14"/>
  <c r="I40" i="14"/>
  <c r="H40" i="14"/>
  <c r="G40" i="14"/>
  <c r="F40" i="14"/>
  <c r="E40" i="14"/>
  <c r="D40" i="14"/>
  <c r="C40" i="14"/>
  <c r="B40" i="14"/>
  <c r="W39" i="14"/>
  <c r="V39" i="14"/>
  <c r="U39" i="14"/>
  <c r="T39" i="14"/>
  <c r="S39" i="14"/>
  <c r="R39" i="14"/>
  <c r="Q39" i="14"/>
  <c r="P39" i="14"/>
  <c r="O39" i="14"/>
  <c r="N39" i="14"/>
  <c r="M39" i="14"/>
  <c r="L39" i="14"/>
  <c r="K39" i="14"/>
  <c r="J39" i="14"/>
  <c r="I39" i="14"/>
  <c r="H39" i="14"/>
  <c r="G39" i="14"/>
  <c r="F39" i="14"/>
  <c r="E39" i="14"/>
  <c r="D39" i="14"/>
  <c r="C39" i="14"/>
  <c r="B39" i="14"/>
  <c r="P38" i="14"/>
  <c r="O38" i="14"/>
  <c r="N38" i="14"/>
  <c r="M38" i="14"/>
  <c r="L38" i="14"/>
  <c r="K38" i="14"/>
  <c r="J38" i="14"/>
  <c r="I38" i="14"/>
  <c r="H38" i="14"/>
  <c r="G38" i="14"/>
  <c r="F38" i="14"/>
  <c r="E38" i="14"/>
  <c r="D38" i="14"/>
  <c r="C38" i="14"/>
  <c r="B38" i="14"/>
  <c r="AF37" i="14"/>
  <c r="AE37" i="14"/>
  <c r="AD37" i="14"/>
  <c r="AC37" i="14"/>
  <c r="AB37" i="14"/>
  <c r="AA37" i="14"/>
  <c r="Z37" i="14"/>
  <c r="Y37" i="14"/>
  <c r="X37" i="14"/>
  <c r="W37" i="14"/>
  <c r="V37" i="14"/>
  <c r="U37" i="14"/>
  <c r="T37" i="14"/>
  <c r="S37" i="14"/>
  <c r="R37" i="14"/>
  <c r="Q37" i="14"/>
  <c r="P37" i="14"/>
  <c r="O37" i="14"/>
  <c r="N37" i="14"/>
  <c r="M37" i="14"/>
  <c r="L37" i="14"/>
  <c r="K37" i="14"/>
  <c r="J37" i="14"/>
  <c r="I37" i="14"/>
  <c r="H37" i="14"/>
  <c r="G37" i="14"/>
  <c r="F37" i="14"/>
  <c r="E37" i="14"/>
  <c r="D37" i="14"/>
  <c r="C37" i="14"/>
  <c r="B37" i="14"/>
  <c r="W36" i="14"/>
  <c r="V36" i="14"/>
  <c r="U36" i="14"/>
  <c r="T36" i="14"/>
  <c r="S36" i="14"/>
  <c r="R36" i="14"/>
  <c r="Q36" i="14"/>
  <c r="P36" i="14"/>
  <c r="O36" i="14"/>
  <c r="N36" i="14"/>
  <c r="M36" i="14"/>
  <c r="L36" i="14"/>
  <c r="K36" i="14"/>
  <c r="J36" i="14"/>
  <c r="I36" i="14"/>
  <c r="H36" i="14"/>
  <c r="G36" i="14"/>
  <c r="F36" i="14"/>
  <c r="E36" i="14"/>
  <c r="D36" i="14"/>
  <c r="C36" i="14"/>
  <c r="B36" i="14"/>
  <c r="AF35" i="14"/>
  <c r="AE35" i="14"/>
  <c r="AD35" i="14"/>
  <c r="AC35" i="14"/>
  <c r="AB35" i="14"/>
  <c r="AA35" i="14"/>
  <c r="Z35" i="14"/>
  <c r="Y35" i="14"/>
  <c r="W35" i="14"/>
  <c r="V35" i="14"/>
  <c r="U35" i="14"/>
  <c r="T35" i="14"/>
  <c r="S35" i="14"/>
  <c r="R35" i="14"/>
  <c r="Q35" i="14"/>
  <c r="P35" i="14"/>
  <c r="O35" i="14"/>
  <c r="N35" i="14"/>
  <c r="M35" i="14"/>
  <c r="L35" i="14"/>
  <c r="K35" i="14"/>
  <c r="J35" i="14"/>
  <c r="I35" i="14"/>
  <c r="H35" i="14"/>
  <c r="G35" i="14"/>
  <c r="F35" i="14"/>
  <c r="E35" i="14"/>
  <c r="D35" i="14"/>
  <c r="C35" i="14"/>
  <c r="B35" i="14"/>
  <c r="W34" i="14"/>
  <c r="V34" i="14"/>
  <c r="U34" i="14"/>
  <c r="T34" i="14"/>
  <c r="S34" i="14"/>
  <c r="R34" i="14"/>
  <c r="Q34" i="14"/>
  <c r="P34" i="14"/>
  <c r="O34" i="14"/>
  <c r="N34" i="14"/>
  <c r="M34" i="14"/>
  <c r="L34" i="14"/>
  <c r="K34" i="14"/>
  <c r="J34" i="14"/>
  <c r="I34" i="14"/>
  <c r="H34" i="14"/>
  <c r="G34" i="14"/>
  <c r="F34" i="14"/>
  <c r="E34" i="14"/>
  <c r="D34" i="14"/>
  <c r="C34" i="14"/>
  <c r="B34" i="14"/>
  <c r="AF33" i="14"/>
  <c r="AE33" i="14"/>
  <c r="AD33" i="14"/>
  <c r="AC33" i="14"/>
  <c r="AB33" i="14"/>
  <c r="AA33" i="14"/>
  <c r="Z33" i="14"/>
  <c r="Y33" i="14"/>
  <c r="X33" i="14"/>
  <c r="W33" i="14"/>
  <c r="V33" i="14"/>
  <c r="U33" i="14"/>
  <c r="T33" i="14"/>
  <c r="S33" i="14"/>
  <c r="R33" i="14"/>
  <c r="Q33" i="14"/>
  <c r="P33" i="14"/>
  <c r="O33" i="14"/>
  <c r="N33" i="14"/>
  <c r="M33" i="14"/>
  <c r="L33" i="14"/>
  <c r="K33" i="14"/>
  <c r="J33" i="14"/>
  <c r="I33" i="14"/>
  <c r="H33" i="14"/>
  <c r="G33" i="14"/>
  <c r="F33" i="14"/>
  <c r="E33" i="14"/>
  <c r="D33" i="14"/>
  <c r="C33" i="14"/>
  <c r="B33" i="14"/>
  <c r="AF32" i="14"/>
  <c r="AE32" i="14"/>
  <c r="AD32" i="14"/>
  <c r="AC32" i="14"/>
  <c r="AB32" i="14"/>
  <c r="AA32" i="14"/>
  <c r="Z32" i="14"/>
  <c r="Y32" i="14"/>
  <c r="X32" i="14"/>
  <c r="W32" i="14"/>
  <c r="V32" i="14"/>
  <c r="U32" i="14"/>
  <c r="T32" i="14"/>
  <c r="S32" i="14"/>
  <c r="R32" i="14"/>
  <c r="Q32" i="14"/>
  <c r="P32" i="14"/>
  <c r="O32" i="14"/>
  <c r="N32" i="14"/>
  <c r="M32" i="14"/>
  <c r="L32" i="14"/>
  <c r="K32" i="14"/>
  <c r="J32" i="14"/>
  <c r="I32" i="14"/>
  <c r="H32" i="14"/>
  <c r="G32" i="14"/>
  <c r="F32" i="14"/>
  <c r="E32" i="14"/>
  <c r="D32" i="14"/>
  <c r="C32" i="14"/>
  <c r="B32" i="14"/>
  <c r="AF31" i="14"/>
  <c r="AE31" i="14"/>
  <c r="AD31" i="14"/>
  <c r="AC31" i="14"/>
  <c r="AB31" i="14"/>
  <c r="AA31" i="14"/>
  <c r="Z31" i="14"/>
  <c r="Y31" i="14"/>
  <c r="X31" i="14"/>
  <c r="W31" i="14"/>
  <c r="V31" i="14"/>
  <c r="U31" i="14"/>
  <c r="T31" i="14"/>
  <c r="S31" i="14"/>
  <c r="R31" i="14"/>
  <c r="Q31" i="14"/>
  <c r="P31" i="14"/>
  <c r="O31" i="14"/>
  <c r="N31" i="14"/>
  <c r="M31" i="14"/>
  <c r="L31" i="14"/>
  <c r="K31" i="14"/>
  <c r="J31" i="14"/>
  <c r="I31" i="14"/>
  <c r="H31" i="14"/>
  <c r="G31" i="14"/>
  <c r="F31" i="14"/>
  <c r="E31" i="14"/>
  <c r="D31" i="14"/>
  <c r="C31" i="14"/>
  <c r="B31" i="14"/>
  <c r="W30" i="14"/>
  <c r="V30" i="14"/>
  <c r="U30" i="14"/>
  <c r="T30" i="14"/>
  <c r="S30" i="14"/>
  <c r="R30" i="14"/>
  <c r="Q30" i="14"/>
  <c r="P30" i="14"/>
  <c r="O30" i="14"/>
  <c r="N30" i="14"/>
  <c r="M30" i="14"/>
  <c r="L30" i="14"/>
  <c r="K30" i="14"/>
  <c r="J30" i="14"/>
  <c r="I30" i="14"/>
  <c r="H30" i="14"/>
  <c r="G30" i="14"/>
  <c r="F30" i="14"/>
  <c r="E30" i="14"/>
  <c r="D30" i="14"/>
  <c r="C30" i="14"/>
  <c r="B30" i="14"/>
  <c r="W29" i="14"/>
  <c r="V29" i="14"/>
  <c r="U29" i="14"/>
  <c r="T29" i="14"/>
  <c r="S29" i="14"/>
  <c r="R29" i="14"/>
  <c r="Q29" i="14"/>
  <c r="P29" i="14"/>
  <c r="O29" i="14"/>
  <c r="N29" i="14"/>
  <c r="M29" i="14"/>
  <c r="L29" i="14"/>
  <c r="K29" i="14"/>
  <c r="J29" i="14"/>
  <c r="I29" i="14"/>
  <c r="H29" i="14"/>
  <c r="G29" i="14"/>
  <c r="F29" i="14"/>
  <c r="E29" i="14"/>
  <c r="D29" i="14"/>
  <c r="C29" i="14"/>
  <c r="B29" i="14"/>
  <c r="V28" i="14"/>
  <c r="U28" i="14"/>
  <c r="T28" i="14"/>
  <c r="S28" i="14"/>
  <c r="R28" i="14"/>
  <c r="Q28" i="14"/>
  <c r="P28" i="14"/>
  <c r="O28" i="14"/>
  <c r="N28" i="14"/>
  <c r="M28" i="14"/>
  <c r="L28" i="14"/>
  <c r="K28" i="14"/>
  <c r="J28" i="14"/>
  <c r="I28" i="14"/>
  <c r="H28" i="14"/>
  <c r="G28" i="14"/>
  <c r="F28" i="14"/>
  <c r="E28" i="14"/>
  <c r="D28" i="14"/>
  <c r="C28" i="14"/>
  <c r="B28" i="14"/>
  <c r="AF27" i="14"/>
  <c r="AE27" i="14"/>
  <c r="AD27" i="14"/>
  <c r="AC27" i="14"/>
  <c r="AB27" i="14"/>
  <c r="AA27" i="14"/>
  <c r="Z27" i="14"/>
  <c r="Y27" i="14"/>
  <c r="X27" i="14"/>
  <c r="W27" i="14"/>
  <c r="V27" i="14"/>
  <c r="U27" i="14"/>
  <c r="T27" i="14"/>
  <c r="S27" i="14"/>
  <c r="R27" i="14"/>
  <c r="Q27" i="14"/>
  <c r="P27" i="14"/>
  <c r="O27" i="14"/>
  <c r="N27" i="14"/>
  <c r="M27" i="14"/>
  <c r="L27" i="14"/>
  <c r="K27" i="14"/>
  <c r="J27" i="14"/>
  <c r="I27" i="14"/>
  <c r="H27" i="14"/>
  <c r="G27" i="14"/>
  <c r="F27" i="14"/>
  <c r="E27" i="14"/>
  <c r="D27" i="14"/>
  <c r="C27" i="14"/>
  <c r="B27" i="14"/>
  <c r="W26" i="14"/>
  <c r="V26" i="14"/>
  <c r="U26" i="14"/>
  <c r="T26" i="14"/>
  <c r="S26" i="14"/>
  <c r="R26" i="14"/>
  <c r="Q26" i="14"/>
  <c r="P26" i="14"/>
  <c r="O26" i="14"/>
  <c r="N26" i="14"/>
  <c r="M26" i="14"/>
  <c r="L26" i="14"/>
  <c r="K26" i="14"/>
  <c r="J26" i="14"/>
  <c r="I26" i="14"/>
  <c r="H26" i="14"/>
  <c r="G26" i="14"/>
  <c r="F26" i="14"/>
  <c r="E26" i="14"/>
  <c r="D26" i="14"/>
  <c r="C26" i="14"/>
  <c r="B26" i="14"/>
  <c r="AF25" i="14"/>
  <c r="AE25" i="14"/>
  <c r="AD25" i="14"/>
  <c r="AC25" i="14"/>
  <c r="AB25" i="14"/>
  <c r="AA25" i="14"/>
  <c r="Z25" i="14"/>
  <c r="Y25" i="14"/>
  <c r="X25" i="14"/>
  <c r="W25" i="14"/>
  <c r="V25" i="14"/>
  <c r="U25" i="14"/>
  <c r="T25" i="14"/>
  <c r="S25" i="14"/>
  <c r="R25" i="14"/>
  <c r="Q25" i="14"/>
  <c r="P25" i="14"/>
  <c r="O25" i="14"/>
  <c r="N25" i="14"/>
  <c r="M25" i="14"/>
  <c r="L25" i="14"/>
  <c r="K25" i="14"/>
  <c r="J25" i="14"/>
  <c r="I25" i="14"/>
  <c r="H25" i="14"/>
  <c r="G25" i="14"/>
  <c r="F25" i="14"/>
  <c r="E25" i="14"/>
  <c r="D25" i="14"/>
  <c r="C25" i="14"/>
  <c r="B25" i="14"/>
  <c r="AF24" i="14"/>
  <c r="AE24" i="14"/>
  <c r="AD24" i="14"/>
  <c r="AC24" i="14"/>
  <c r="AB24" i="14"/>
  <c r="AA24" i="14"/>
  <c r="Z24" i="14"/>
  <c r="Y24" i="14"/>
  <c r="X24" i="14"/>
  <c r="W24" i="14"/>
  <c r="V24" i="14"/>
  <c r="U24" i="14"/>
  <c r="T24" i="14"/>
  <c r="S24" i="14"/>
  <c r="R24" i="14"/>
  <c r="Q24" i="14"/>
  <c r="P24" i="14"/>
  <c r="O24" i="14"/>
  <c r="N24" i="14"/>
  <c r="M24" i="14"/>
  <c r="L24" i="14"/>
  <c r="K24" i="14"/>
  <c r="J24" i="14"/>
  <c r="I24" i="14"/>
  <c r="H24" i="14"/>
  <c r="G24" i="14"/>
  <c r="F24" i="14"/>
  <c r="E24" i="14"/>
  <c r="D24" i="14"/>
  <c r="C24" i="14"/>
  <c r="B24" i="14"/>
  <c r="W23" i="14"/>
  <c r="V23" i="14"/>
  <c r="U23" i="14"/>
  <c r="T23" i="14"/>
  <c r="S23" i="14"/>
  <c r="R23" i="14"/>
  <c r="Q23" i="14"/>
  <c r="P23" i="14"/>
  <c r="O23" i="14"/>
  <c r="N23" i="14"/>
  <c r="M23" i="14"/>
  <c r="L23" i="14"/>
  <c r="K23" i="14"/>
  <c r="J23" i="14"/>
  <c r="I23" i="14"/>
  <c r="H23" i="14"/>
  <c r="G23" i="14"/>
  <c r="F23" i="14"/>
  <c r="E23" i="14"/>
  <c r="D23" i="14"/>
  <c r="C23" i="14"/>
  <c r="B23" i="14"/>
  <c r="W22" i="14"/>
  <c r="V22" i="14"/>
  <c r="U22" i="14"/>
  <c r="T22" i="14"/>
  <c r="S22" i="14"/>
  <c r="R22" i="14"/>
  <c r="Q22" i="14"/>
  <c r="P22" i="14"/>
  <c r="O22" i="14"/>
  <c r="N22" i="14"/>
  <c r="M22" i="14"/>
  <c r="L22" i="14"/>
  <c r="K22" i="14"/>
  <c r="J22" i="14"/>
  <c r="I22" i="14"/>
  <c r="H22" i="14"/>
  <c r="G22" i="14"/>
  <c r="F22" i="14"/>
  <c r="E22" i="14"/>
  <c r="D22" i="14"/>
  <c r="C22" i="14"/>
  <c r="B22" i="14"/>
  <c r="AF21" i="14"/>
  <c r="AE21" i="14"/>
  <c r="AD21" i="14"/>
  <c r="AC21" i="14"/>
  <c r="AB21" i="14"/>
  <c r="AA21" i="14"/>
  <c r="Z21" i="14"/>
  <c r="Y21" i="14"/>
  <c r="X21" i="14"/>
  <c r="W21" i="14"/>
  <c r="V21" i="14"/>
  <c r="U21" i="14"/>
  <c r="T21" i="14"/>
  <c r="S21" i="14"/>
  <c r="R21" i="14"/>
  <c r="Q21" i="14"/>
  <c r="P21" i="14"/>
  <c r="O21" i="14"/>
  <c r="N21" i="14"/>
  <c r="M21" i="14"/>
  <c r="L21" i="14"/>
  <c r="K21" i="14"/>
  <c r="J21" i="14"/>
  <c r="I21" i="14"/>
  <c r="H21" i="14"/>
  <c r="G21" i="14"/>
  <c r="F21" i="14"/>
  <c r="E21" i="14"/>
  <c r="D21" i="14"/>
  <c r="C21" i="14"/>
  <c r="B21" i="14"/>
  <c r="AF20" i="14"/>
  <c r="AE20" i="14"/>
  <c r="AD20" i="14"/>
  <c r="AC20" i="14"/>
  <c r="AB20" i="14"/>
  <c r="AA20" i="14"/>
  <c r="Z20" i="14"/>
  <c r="Y20" i="14"/>
  <c r="X20" i="14"/>
  <c r="W20" i="14"/>
  <c r="V20" i="14"/>
  <c r="U20" i="14"/>
  <c r="T20" i="14"/>
  <c r="S20" i="14"/>
  <c r="R20" i="14"/>
  <c r="Q20" i="14"/>
  <c r="P20" i="14"/>
  <c r="O20" i="14"/>
  <c r="N20" i="14"/>
  <c r="M20" i="14"/>
  <c r="L20" i="14"/>
  <c r="K20" i="14"/>
  <c r="J20" i="14"/>
  <c r="I20" i="14"/>
  <c r="H20" i="14"/>
  <c r="G20" i="14"/>
  <c r="F20" i="14"/>
  <c r="E20" i="14"/>
  <c r="D20" i="14"/>
  <c r="C20" i="14"/>
  <c r="B20" i="14"/>
  <c r="AF19" i="14"/>
  <c r="AE19" i="14"/>
  <c r="AD19" i="14"/>
  <c r="AC19" i="14"/>
  <c r="AB19" i="14"/>
  <c r="AA19" i="14"/>
  <c r="Z19" i="14"/>
  <c r="Y19" i="14"/>
  <c r="X19" i="14"/>
  <c r="W19" i="14"/>
  <c r="V19" i="14"/>
  <c r="U19" i="14"/>
  <c r="T19" i="14"/>
  <c r="S19" i="14"/>
  <c r="R19" i="14"/>
  <c r="Q19" i="14"/>
  <c r="P19" i="14"/>
  <c r="O19" i="14"/>
  <c r="N19" i="14"/>
  <c r="M19" i="14"/>
  <c r="L19" i="14"/>
  <c r="K19" i="14"/>
  <c r="J19" i="14"/>
  <c r="I19" i="14"/>
  <c r="H19" i="14"/>
  <c r="G19" i="14"/>
  <c r="F19" i="14"/>
  <c r="E19" i="14"/>
  <c r="D19" i="14"/>
  <c r="C19" i="14"/>
  <c r="B19" i="14"/>
  <c r="AF18" i="14"/>
  <c r="AE18" i="14"/>
  <c r="AD18" i="14"/>
  <c r="AC18" i="14"/>
  <c r="AB18" i="14"/>
  <c r="AA18" i="14"/>
  <c r="Z18" i="14"/>
  <c r="Y18" i="14"/>
  <c r="X18" i="14"/>
  <c r="W18" i="14"/>
  <c r="V18" i="14"/>
  <c r="U18" i="14"/>
  <c r="T18" i="14"/>
  <c r="S18" i="14"/>
  <c r="R18" i="14"/>
  <c r="Q18" i="14"/>
  <c r="P18" i="14"/>
  <c r="O18" i="14"/>
  <c r="N18" i="14"/>
  <c r="M18" i="14"/>
  <c r="L18" i="14"/>
  <c r="K18" i="14"/>
  <c r="J18" i="14"/>
  <c r="I18" i="14"/>
  <c r="H18" i="14"/>
  <c r="G18" i="14"/>
  <c r="F18" i="14"/>
  <c r="E18" i="14"/>
  <c r="D18" i="14"/>
  <c r="C18" i="14"/>
  <c r="B18" i="14"/>
  <c r="AF17" i="14"/>
  <c r="AE17" i="14"/>
  <c r="AD17" i="14"/>
  <c r="AC17" i="14"/>
  <c r="AB17" i="14"/>
  <c r="AA17" i="14"/>
  <c r="Z17" i="14"/>
  <c r="Y17" i="14"/>
  <c r="X17" i="14"/>
  <c r="W17" i="14"/>
  <c r="V17" i="14"/>
  <c r="U17" i="14"/>
  <c r="T17" i="14"/>
  <c r="S17" i="14"/>
  <c r="R17" i="14"/>
  <c r="Q17" i="14"/>
  <c r="P17" i="14"/>
  <c r="O17" i="14"/>
  <c r="N17" i="14"/>
  <c r="M17" i="14"/>
  <c r="L17" i="14"/>
  <c r="K17" i="14"/>
  <c r="J17" i="14"/>
  <c r="I17" i="14"/>
  <c r="H17" i="14"/>
  <c r="G17" i="14"/>
  <c r="F17" i="14"/>
  <c r="E17" i="14"/>
  <c r="D17" i="14"/>
  <c r="C17" i="14"/>
  <c r="B17" i="14"/>
  <c r="W16" i="14"/>
  <c r="V16" i="14"/>
  <c r="U16" i="14"/>
  <c r="T16" i="14"/>
  <c r="S16" i="14"/>
  <c r="R16" i="14"/>
  <c r="Q16" i="14"/>
  <c r="P16" i="14"/>
  <c r="O16" i="14"/>
  <c r="N16" i="14"/>
  <c r="M16" i="14"/>
  <c r="L16" i="14"/>
  <c r="K16" i="14"/>
  <c r="J16" i="14"/>
  <c r="I16" i="14"/>
  <c r="H16" i="14"/>
  <c r="G16" i="14"/>
  <c r="F16" i="14"/>
  <c r="E16" i="14"/>
  <c r="D16" i="14"/>
  <c r="C16" i="14"/>
  <c r="B16" i="14"/>
  <c r="AF15" i="14"/>
  <c r="AE15" i="14"/>
  <c r="AD15" i="14"/>
  <c r="AC15" i="14"/>
  <c r="AB15" i="14"/>
  <c r="AA15" i="14"/>
  <c r="Z15" i="14"/>
  <c r="Y15" i="14"/>
  <c r="X15" i="14"/>
  <c r="W15" i="14"/>
  <c r="V15" i="14"/>
  <c r="U15" i="14"/>
  <c r="T15" i="14"/>
  <c r="S15" i="14"/>
  <c r="R15" i="14"/>
  <c r="Q15" i="14"/>
  <c r="P15" i="14"/>
  <c r="O15" i="14"/>
  <c r="N15" i="14"/>
  <c r="M15" i="14"/>
  <c r="L15" i="14"/>
  <c r="K15" i="14"/>
  <c r="J15" i="14"/>
  <c r="I15" i="14"/>
  <c r="H15" i="14"/>
  <c r="G15" i="14"/>
  <c r="F15" i="14"/>
  <c r="E15" i="14"/>
  <c r="D15" i="14"/>
  <c r="C15" i="14"/>
  <c r="B15" i="14"/>
  <c r="AA14" i="14"/>
  <c r="Z14" i="14"/>
  <c r="Y14" i="14"/>
  <c r="X14" i="14"/>
  <c r="W14" i="14"/>
  <c r="V14" i="14"/>
  <c r="U14" i="14"/>
  <c r="T14" i="14"/>
  <c r="S14" i="14"/>
  <c r="R14" i="14"/>
  <c r="Q14" i="14"/>
  <c r="P14" i="14"/>
  <c r="O14" i="14"/>
  <c r="N14" i="14"/>
  <c r="M14" i="14"/>
  <c r="L14" i="14"/>
  <c r="K14" i="14"/>
  <c r="J14" i="14"/>
  <c r="I14" i="14"/>
  <c r="H14" i="14"/>
  <c r="G14" i="14"/>
  <c r="F14" i="14"/>
  <c r="E14" i="14"/>
  <c r="D14" i="14"/>
  <c r="C14" i="14"/>
  <c r="B14" i="14"/>
  <c r="AF13" i="14"/>
  <c r="AE13" i="14"/>
  <c r="AD13" i="14"/>
  <c r="AC13" i="14"/>
  <c r="AB13" i="14"/>
  <c r="AA13" i="14"/>
  <c r="Z13" i="14"/>
  <c r="Y13" i="14"/>
  <c r="X13" i="14"/>
  <c r="W13" i="14"/>
  <c r="V13" i="14"/>
  <c r="U13" i="14"/>
  <c r="T13" i="14"/>
  <c r="S13" i="14"/>
  <c r="R13" i="14"/>
  <c r="Q13" i="14"/>
  <c r="P13" i="14"/>
  <c r="O13" i="14"/>
  <c r="N13" i="14"/>
  <c r="M13" i="14"/>
  <c r="L13" i="14"/>
  <c r="K13" i="14"/>
  <c r="J13" i="14"/>
  <c r="I13" i="14"/>
  <c r="H13" i="14"/>
  <c r="G13" i="14"/>
  <c r="F13" i="14"/>
  <c r="E13" i="14"/>
  <c r="D13" i="14"/>
  <c r="C13" i="14"/>
  <c r="B13" i="14"/>
  <c r="W12" i="14"/>
  <c r="V12" i="14"/>
  <c r="U12" i="14"/>
  <c r="T12" i="14"/>
  <c r="S12" i="14"/>
  <c r="R12" i="14"/>
  <c r="Q12" i="14"/>
  <c r="P12" i="14"/>
  <c r="O12" i="14"/>
  <c r="N12" i="14"/>
  <c r="M12" i="14"/>
  <c r="L12" i="14"/>
  <c r="K12" i="14"/>
  <c r="J12" i="14"/>
  <c r="I12" i="14"/>
  <c r="H12" i="14"/>
  <c r="G12" i="14"/>
  <c r="F12" i="14"/>
  <c r="E12" i="14"/>
  <c r="D12" i="14"/>
  <c r="C12" i="14"/>
  <c r="B12" i="14"/>
  <c r="AF11" i="14"/>
  <c r="AE11" i="14"/>
  <c r="AD11" i="14"/>
  <c r="AC11" i="14"/>
  <c r="AB11" i="14"/>
  <c r="AA11" i="14"/>
  <c r="Z11" i="14"/>
  <c r="Y11" i="14"/>
  <c r="X11" i="14"/>
  <c r="W11" i="14"/>
  <c r="V11" i="14"/>
  <c r="U11" i="14"/>
  <c r="T11" i="14"/>
  <c r="S11" i="14"/>
  <c r="R11" i="14"/>
  <c r="Q11" i="14"/>
  <c r="P11" i="14"/>
  <c r="O11" i="14"/>
  <c r="N11" i="14"/>
  <c r="M11" i="14"/>
  <c r="L11" i="14"/>
  <c r="K11" i="14"/>
  <c r="J11" i="14"/>
  <c r="I11" i="14"/>
  <c r="H11" i="14"/>
  <c r="G11" i="14"/>
  <c r="F11" i="14"/>
  <c r="E11" i="14"/>
  <c r="D11" i="14"/>
  <c r="C11" i="14"/>
  <c r="B11" i="14"/>
  <c r="AF10" i="14"/>
  <c r="AE10" i="14"/>
  <c r="AD10" i="14"/>
  <c r="AC10" i="14"/>
  <c r="AB10" i="14"/>
  <c r="AA10" i="14"/>
  <c r="Z10" i="14"/>
  <c r="Y10" i="14"/>
  <c r="X10" i="14"/>
  <c r="W10" i="14"/>
  <c r="V10" i="14"/>
  <c r="U10" i="14"/>
  <c r="T10" i="14"/>
  <c r="S10" i="14"/>
  <c r="R10" i="14"/>
  <c r="Q10" i="14"/>
  <c r="P10" i="14"/>
  <c r="O10" i="14"/>
  <c r="N10" i="14"/>
  <c r="M10" i="14"/>
  <c r="L10" i="14"/>
  <c r="K10" i="14"/>
  <c r="J10" i="14"/>
  <c r="I10" i="14"/>
  <c r="H10" i="14"/>
  <c r="G10" i="14"/>
  <c r="F10" i="14"/>
  <c r="E10" i="14"/>
  <c r="D10" i="14"/>
  <c r="C10" i="14"/>
  <c r="B10" i="14"/>
  <c r="AF8" i="14"/>
  <c r="AE8" i="14"/>
  <c r="AD8" i="14"/>
  <c r="AC8" i="14"/>
  <c r="AB8" i="14"/>
  <c r="AA8" i="14"/>
  <c r="Z8" i="14"/>
  <c r="Y8" i="14"/>
  <c r="X8" i="14"/>
  <c r="W8" i="14"/>
  <c r="V8" i="14"/>
  <c r="U8" i="14"/>
  <c r="T8" i="14"/>
  <c r="S8" i="14"/>
  <c r="R8" i="14"/>
  <c r="Q8" i="14"/>
  <c r="P8" i="14"/>
  <c r="O8" i="14"/>
  <c r="N8" i="14"/>
  <c r="M8" i="14"/>
  <c r="L8" i="14"/>
  <c r="K8" i="14"/>
  <c r="J8" i="14"/>
  <c r="I8" i="14"/>
  <c r="H8" i="14"/>
  <c r="G8" i="14"/>
  <c r="F8" i="14"/>
  <c r="E8" i="14"/>
  <c r="D8" i="14"/>
  <c r="C8" i="14"/>
  <c r="B8" i="14"/>
  <c r="AF7" i="14"/>
  <c r="AE7" i="14"/>
  <c r="AD7" i="14"/>
  <c r="AC7" i="14"/>
  <c r="AB7" i="14"/>
  <c r="AA7" i="14"/>
  <c r="Z7" i="14"/>
  <c r="Y7" i="14"/>
  <c r="X7" i="14"/>
  <c r="W7" i="14"/>
  <c r="V7" i="14"/>
  <c r="U7" i="14"/>
  <c r="T7" i="14"/>
  <c r="S7" i="14"/>
  <c r="R7" i="14"/>
  <c r="Q7" i="14"/>
  <c r="P7" i="14"/>
  <c r="O7" i="14"/>
  <c r="N7" i="14"/>
  <c r="M7" i="14"/>
  <c r="L7" i="14"/>
  <c r="K7" i="14"/>
  <c r="J7" i="14"/>
  <c r="I7" i="14"/>
  <c r="H7" i="14"/>
  <c r="G7" i="14"/>
  <c r="F7" i="14"/>
  <c r="E7" i="14"/>
  <c r="D7" i="14"/>
  <c r="C7" i="14"/>
  <c r="B7" i="14"/>
  <c r="AF6" i="14"/>
  <c r="AE6" i="14"/>
  <c r="AD6" i="14"/>
  <c r="AC6" i="14"/>
  <c r="AB6" i="14"/>
  <c r="AA6" i="14"/>
  <c r="Z6" i="14"/>
  <c r="Y6" i="14"/>
  <c r="X6" i="14"/>
  <c r="W6" i="14"/>
  <c r="V6" i="14"/>
  <c r="U6" i="14"/>
  <c r="T6" i="14"/>
  <c r="S6" i="14"/>
  <c r="R6" i="14"/>
  <c r="Q6" i="14"/>
  <c r="P6" i="14"/>
  <c r="O6" i="14"/>
  <c r="N6" i="14"/>
  <c r="M6" i="14"/>
  <c r="L6" i="14"/>
  <c r="K6" i="14"/>
  <c r="J6" i="14"/>
  <c r="I6" i="14"/>
  <c r="H6" i="14"/>
  <c r="G6" i="14"/>
  <c r="F6" i="14"/>
  <c r="E6" i="14"/>
  <c r="D6" i="14"/>
  <c r="C6" i="14"/>
  <c r="B6" i="14"/>
  <c r="AF5" i="14"/>
  <c r="AE5" i="14"/>
  <c r="AD5" i="14"/>
  <c r="AC5" i="14"/>
  <c r="AB5" i="14"/>
  <c r="AA5" i="14"/>
  <c r="Z5" i="14"/>
  <c r="Y5" i="14"/>
  <c r="X5" i="14"/>
  <c r="W5" i="14"/>
  <c r="V5" i="14"/>
  <c r="U5" i="14"/>
  <c r="T5" i="14"/>
  <c r="S5" i="14"/>
  <c r="R5" i="14"/>
  <c r="Q5" i="14"/>
  <c r="P5" i="14"/>
  <c r="O5" i="14"/>
  <c r="N5" i="14"/>
  <c r="M5" i="14"/>
  <c r="L5" i="14"/>
  <c r="K5" i="14"/>
  <c r="J5" i="14"/>
  <c r="I5" i="14"/>
  <c r="H5" i="14"/>
  <c r="G5" i="14"/>
  <c r="F5" i="14"/>
  <c r="E5" i="14"/>
  <c r="D5" i="14"/>
  <c r="C5" i="14"/>
  <c r="B5" i="14"/>
  <c r="AG49" i="13"/>
  <c r="AF49" i="13"/>
  <c r="AE49" i="13"/>
  <c r="AD49" i="13"/>
  <c r="AC49" i="13"/>
  <c r="AB49" i="13"/>
  <c r="AA49" i="13"/>
  <c r="Z49" i="13"/>
  <c r="Y49" i="13"/>
  <c r="X49" i="13"/>
  <c r="W49" i="13"/>
  <c r="V49" i="13"/>
  <c r="U49" i="13"/>
  <c r="T49" i="13"/>
  <c r="S49" i="13"/>
  <c r="R49" i="13"/>
  <c r="Q49" i="13"/>
  <c r="P49" i="13"/>
  <c r="O49" i="13"/>
  <c r="N49" i="13"/>
  <c r="M49" i="13"/>
  <c r="L49" i="13"/>
  <c r="K49" i="13"/>
  <c r="J49" i="13"/>
  <c r="I49" i="13"/>
  <c r="H49" i="13"/>
  <c r="G49" i="13"/>
  <c r="F49" i="13"/>
  <c r="E49" i="13"/>
  <c r="D49" i="13"/>
  <c r="C49" i="13"/>
  <c r="B49" i="13"/>
  <c r="AG48" i="13"/>
  <c r="AF48" i="13"/>
  <c r="AE48" i="13"/>
  <c r="AD48" i="13"/>
  <c r="AC48" i="13"/>
  <c r="AB48" i="13"/>
  <c r="AA48" i="13"/>
  <c r="Z48" i="13"/>
  <c r="Y48" i="13"/>
  <c r="X48" i="13"/>
  <c r="W48" i="13"/>
  <c r="V48" i="13"/>
  <c r="U48" i="13"/>
  <c r="T48" i="13"/>
  <c r="S48" i="13"/>
  <c r="R48" i="13"/>
  <c r="Q48" i="13"/>
  <c r="P48" i="13"/>
  <c r="O48" i="13"/>
  <c r="N48" i="13"/>
  <c r="M48" i="13"/>
  <c r="L48" i="13"/>
  <c r="K48" i="13"/>
  <c r="J48" i="13"/>
  <c r="I48" i="13"/>
  <c r="H48" i="13"/>
  <c r="G48" i="13"/>
  <c r="F48" i="13"/>
  <c r="E48" i="13"/>
  <c r="D48" i="13"/>
  <c r="C48" i="13"/>
  <c r="B48" i="13"/>
  <c r="AG47" i="13"/>
  <c r="AF47" i="13"/>
  <c r="AE47" i="13"/>
  <c r="AD47" i="13"/>
  <c r="AC47" i="13"/>
  <c r="AB47" i="13"/>
  <c r="AA47" i="13"/>
  <c r="Z47" i="13"/>
  <c r="Y47" i="13"/>
  <c r="X47" i="13"/>
  <c r="W47" i="13"/>
  <c r="V47" i="13"/>
  <c r="U47" i="13"/>
  <c r="T47" i="13"/>
  <c r="S47" i="13"/>
  <c r="R47" i="13"/>
  <c r="Q47" i="13"/>
  <c r="P47" i="13"/>
  <c r="O47" i="13"/>
  <c r="N47" i="13"/>
  <c r="M47" i="13"/>
  <c r="L47" i="13"/>
  <c r="K47" i="13"/>
  <c r="J47" i="13"/>
  <c r="I47" i="13"/>
  <c r="H47" i="13"/>
  <c r="G47" i="13"/>
  <c r="F47" i="13"/>
  <c r="E47" i="13"/>
  <c r="D47" i="13"/>
  <c r="C47" i="13"/>
  <c r="B47" i="13"/>
  <c r="AG46" i="13"/>
  <c r="AF46" i="13"/>
  <c r="AE46" i="13"/>
  <c r="AD46" i="13"/>
  <c r="AC46" i="13"/>
  <c r="AB46" i="13"/>
  <c r="AA46" i="13"/>
  <c r="Z46" i="13"/>
  <c r="Y46" i="13"/>
  <c r="X46" i="13"/>
  <c r="W46" i="13"/>
  <c r="V46" i="13"/>
  <c r="U46" i="13"/>
  <c r="T46" i="13"/>
  <c r="S46" i="13"/>
  <c r="R46" i="13"/>
  <c r="Q46" i="13"/>
  <c r="P46" i="13"/>
  <c r="O46" i="13"/>
  <c r="N46" i="13"/>
  <c r="M46" i="13"/>
  <c r="L46" i="13"/>
  <c r="K46" i="13"/>
  <c r="J46" i="13"/>
  <c r="I46" i="13"/>
  <c r="H46" i="13"/>
  <c r="G46" i="13"/>
  <c r="F46" i="13"/>
  <c r="E46" i="13"/>
  <c r="D46" i="13"/>
  <c r="C46" i="13"/>
  <c r="B46" i="13"/>
  <c r="AG44" i="13"/>
  <c r="AF44" i="13"/>
  <c r="AE44" i="13"/>
  <c r="AD44" i="13"/>
  <c r="AC44" i="13"/>
  <c r="AB44" i="13"/>
  <c r="AA44" i="13"/>
  <c r="Z44" i="13"/>
  <c r="Y44" i="13"/>
  <c r="X44" i="13"/>
  <c r="W44" i="13"/>
  <c r="V44" i="13"/>
  <c r="U44" i="13"/>
  <c r="T44" i="13"/>
  <c r="S44" i="13"/>
  <c r="R44" i="13"/>
  <c r="Q44" i="13"/>
  <c r="P44" i="13"/>
  <c r="O44" i="13"/>
  <c r="N44" i="13"/>
  <c r="M44" i="13"/>
  <c r="L44" i="13"/>
  <c r="K44" i="13"/>
  <c r="J44" i="13"/>
  <c r="I44" i="13"/>
  <c r="H44" i="13"/>
  <c r="G44" i="13"/>
  <c r="F44" i="13"/>
  <c r="E44" i="13"/>
  <c r="D44" i="13"/>
  <c r="C44" i="13"/>
  <c r="B44" i="13"/>
  <c r="AG43" i="13"/>
  <c r="AF43" i="13"/>
  <c r="AE43" i="13"/>
  <c r="AD43" i="13"/>
  <c r="AC43" i="13"/>
  <c r="AB43" i="13"/>
  <c r="AA43" i="13"/>
  <c r="Z43" i="13"/>
  <c r="Y43" i="13"/>
  <c r="X43" i="13"/>
  <c r="W43" i="13"/>
  <c r="V43" i="13"/>
  <c r="U43" i="13"/>
  <c r="T43" i="13"/>
  <c r="S43" i="13"/>
  <c r="R43" i="13"/>
  <c r="Q43" i="13"/>
  <c r="P43" i="13"/>
  <c r="O43" i="13"/>
  <c r="N43" i="13"/>
  <c r="M43" i="13"/>
  <c r="L43" i="13"/>
  <c r="K43" i="13"/>
  <c r="J43" i="13"/>
  <c r="I43" i="13"/>
  <c r="H43" i="13"/>
  <c r="G43" i="13"/>
  <c r="F43" i="13"/>
  <c r="E43" i="13"/>
  <c r="D43" i="13"/>
  <c r="C43" i="13"/>
  <c r="B43" i="13"/>
  <c r="AG42" i="13"/>
  <c r="AF42" i="13"/>
  <c r="AE42" i="13"/>
  <c r="AD42" i="13"/>
  <c r="AC42" i="13"/>
  <c r="AB42" i="13"/>
  <c r="AA42" i="13"/>
  <c r="Z42" i="13"/>
  <c r="Y42" i="13"/>
  <c r="X42" i="13"/>
  <c r="W42" i="13"/>
  <c r="V42" i="13"/>
  <c r="U42" i="13"/>
  <c r="T42" i="13"/>
  <c r="S42" i="13"/>
  <c r="R42" i="13"/>
  <c r="Q42" i="13"/>
  <c r="P42" i="13"/>
  <c r="O42" i="13"/>
  <c r="N42" i="13"/>
  <c r="M42" i="13"/>
  <c r="L42" i="13"/>
  <c r="K42" i="13"/>
  <c r="J42" i="13"/>
  <c r="I42" i="13"/>
  <c r="H42" i="13"/>
  <c r="G42" i="13"/>
  <c r="F42" i="13"/>
  <c r="E42" i="13"/>
  <c r="D42" i="13"/>
  <c r="C42" i="13"/>
  <c r="B42" i="13"/>
  <c r="AG41" i="13"/>
  <c r="AF41" i="13"/>
  <c r="AE41" i="13"/>
  <c r="AD41" i="13"/>
  <c r="AC41" i="13"/>
  <c r="AB41" i="13"/>
  <c r="AA41" i="13"/>
  <c r="Z41" i="13"/>
  <c r="Y41" i="13"/>
  <c r="X41" i="13"/>
  <c r="W41" i="13"/>
  <c r="V41" i="13"/>
  <c r="U41" i="13"/>
  <c r="T41" i="13"/>
  <c r="S41" i="13"/>
  <c r="R41" i="13"/>
  <c r="Q41" i="13"/>
  <c r="P41" i="13"/>
  <c r="O41" i="13"/>
  <c r="N41" i="13"/>
  <c r="M41" i="13"/>
  <c r="L41" i="13"/>
  <c r="K41" i="13"/>
  <c r="J41" i="13"/>
  <c r="I41" i="13"/>
  <c r="H41" i="13"/>
  <c r="G41" i="13"/>
  <c r="F41" i="13"/>
  <c r="E41" i="13"/>
  <c r="D41" i="13"/>
  <c r="C41" i="13"/>
  <c r="B41" i="13"/>
  <c r="AG40" i="13"/>
  <c r="AF40" i="13"/>
  <c r="AE40" i="13"/>
  <c r="AD40" i="13"/>
  <c r="AC40" i="13"/>
  <c r="AB40" i="13"/>
  <c r="AA40" i="13"/>
  <c r="Z40" i="13"/>
  <c r="Y40" i="13"/>
  <c r="X40" i="13"/>
  <c r="W40" i="13"/>
  <c r="V40" i="13"/>
  <c r="U40" i="13"/>
  <c r="T40" i="13"/>
  <c r="S40" i="13"/>
  <c r="R40" i="13"/>
  <c r="Q40" i="13"/>
  <c r="P40" i="13"/>
  <c r="O40" i="13"/>
  <c r="N40" i="13"/>
  <c r="M40" i="13"/>
  <c r="L40" i="13"/>
  <c r="K40" i="13"/>
  <c r="J40" i="13"/>
  <c r="I40" i="13"/>
  <c r="H40" i="13"/>
  <c r="G40" i="13"/>
  <c r="F40" i="13"/>
  <c r="E40" i="13"/>
  <c r="D40" i="13"/>
  <c r="C40" i="13"/>
  <c r="B40" i="13"/>
  <c r="AG39" i="13"/>
  <c r="AF39" i="13"/>
  <c r="AE39" i="13"/>
  <c r="AD39" i="13"/>
  <c r="AC39" i="13"/>
  <c r="AB39" i="13"/>
  <c r="AA39" i="13"/>
  <c r="Z39" i="13"/>
  <c r="Y39" i="13"/>
  <c r="X39" i="13"/>
  <c r="W39" i="13"/>
  <c r="V39" i="13"/>
  <c r="U39" i="13"/>
  <c r="T39" i="13"/>
  <c r="S39" i="13"/>
  <c r="R39" i="13"/>
  <c r="Q39" i="13"/>
  <c r="P39" i="13"/>
  <c r="O39" i="13"/>
  <c r="N39" i="13"/>
  <c r="M39" i="13"/>
  <c r="L39" i="13"/>
  <c r="K39" i="13"/>
  <c r="J39" i="13"/>
  <c r="I39" i="13"/>
  <c r="H39" i="13"/>
  <c r="G39" i="13"/>
  <c r="F39" i="13"/>
  <c r="E39" i="13"/>
  <c r="D39" i="13"/>
  <c r="C39" i="13"/>
  <c r="B39" i="13"/>
  <c r="AG38" i="13"/>
  <c r="AF38" i="13"/>
  <c r="AE38" i="13"/>
  <c r="AD38" i="13"/>
  <c r="AC38" i="13"/>
  <c r="AB38" i="13"/>
  <c r="AA38" i="13"/>
  <c r="Z38" i="13"/>
  <c r="Y38" i="13"/>
  <c r="X38" i="13"/>
  <c r="W38" i="13"/>
  <c r="V38" i="13"/>
  <c r="U38" i="13"/>
  <c r="T38" i="13"/>
  <c r="S38" i="13"/>
  <c r="R38" i="13"/>
  <c r="Q38" i="13"/>
  <c r="P38" i="13"/>
  <c r="O38" i="13"/>
  <c r="N38" i="13"/>
  <c r="M38" i="13"/>
  <c r="L38" i="13"/>
  <c r="K38" i="13"/>
  <c r="J38" i="13"/>
  <c r="I38" i="13"/>
  <c r="H38" i="13"/>
  <c r="G38" i="13"/>
  <c r="F38" i="13"/>
  <c r="E38" i="13"/>
  <c r="D38" i="13"/>
  <c r="C38" i="13"/>
  <c r="B38" i="13"/>
  <c r="AG37" i="13"/>
  <c r="AF37" i="13"/>
  <c r="AE37" i="13"/>
  <c r="AD37" i="13"/>
  <c r="AC37" i="13"/>
  <c r="AB37" i="13"/>
  <c r="AA37" i="13"/>
  <c r="Z37" i="13"/>
  <c r="Y37" i="13"/>
  <c r="X37" i="13"/>
  <c r="W37" i="13"/>
  <c r="V37" i="13"/>
  <c r="U37" i="13"/>
  <c r="T37" i="13"/>
  <c r="S37" i="13"/>
  <c r="R37" i="13"/>
  <c r="Q37" i="13"/>
  <c r="P37" i="13"/>
  <c r="O37" i="13"/>
  <c r="N37" i="13"/>
  <c r="M37" i="13"/>
  <c r="L37" i="13"/>
  <c r="K37" i="13"/>
  <c r="J37" i="13"/>
  <c r="I37" i="13"/>
  <c r="H37" i="13"/>
  <c r="G37" i="13"/>
  <c r="F37" i="13"/>
  <c r="E37" i="13"/>
  <c r="D37" i="13"/>
  <c r="C37" i="13"/>
  <c r="B37" i="13"/>
  <c r="AG36" i="13"/>
  <c r="AF36" i="13"/>
  <c r="AE36" i="13"/>
  <c r="AD36" i="13"/>
  <c r="AC36" i="13"/>
  <c r="AB36" i="13"/>
  <c r="AA36" i="13"/>
  <c r="Z36" i="13"/>
  <c r="Y36" i="13"/>
  <c r="X36" i="13"/>
  <c r="W36" i="13"/>
  <c r="V36" i="13"/>
  <c r="U36" i="13"/>
  <c r="T36" i="13"/>
  <c r="S36" i="13"/>
  <c r="R36" i="13"/>
  <c r="Q36" i="13"/>
  <c r="P36" i="13"/>
  <c r="O36" i="13"/>
  <c r="N36" i="13"/>
  <c r="M36" i="13"/>
  <c r="L36" i="13"/>
  <c r="K36" i="13"/>
  <c r="J36" i="13"/>
  <c r="I36" i="13"/>
  <c r="H36" i="13"/>
  <c r="G36" i="13"/>
  <c r="F36" i="13"/>
  <c r="E36" i="13"/>
  <c r="D36" i="13"/>
  <c r="C36" i="13"/>
  <c r="B36" i="13"/>
  <c r="AG35" i="13"/>
  <c r="AF35" i="13"/>
  <c r="AE35" i="13"/>
  <c r="AD35" i="13"/>
  <c r="AC35" i="13"/>
  <c r="AB35" i="13"/>
  <c r="AA35" i="13"/>
  <c r="Z35" i="13"/>
  <c r="Y35" i="13"/>
  <c r="X35" i="13"/>
  <c r="W35" i="13"/>
  <c r="V35" i="13"/>
  <c r="U35" i="13"/>
  <c r="T35" i="13"/>
  <c r="S35" i="13"/>
  <c r="R35" i="13"/>
  <c r="Q35" i="13"/>
  <c r="P35" i="13"/>
  <c r="O35" i="13"/>
  <c r="N35" i="13"/>
  <c r="M35" i="13"/>
  <c r="L35" i="13"/>
  <c r="K35" i="13"/>
  <c r="J35" i="13"/>
  <c r="I35" i="13"/>
  <c r="H35" i="13"/>
  <c r="G35" i="13"/>
  <c r="F35" i="13"/>
  <c r="E35" i="13"/>
  <c r="D35" i="13"/>
  <c r="C35" i="13"/>
  <c r="B35" i="13"/>
  <c r="AG34" i="13"/>
  <c r="AF34" i="13"/>
  <c r="AE34" i="13"/>
  <c r="AD34" i="13"/>
  <c r="AC34" i="13"/>
  <c r="AB34" i="13"/>
  <c r="AA34" i="13"/>
  <c r="Z34" i="13"/>
  <c r="Y34" i="13"/>
  <c r="X34" i="13"/>
  <c r="W34" i="13"/>
  <c r="V34" i="13"/>
  <c r="U34" i="13"/>
  <c r="T34" i="13"/>
  <c r="S34" i="13"/>
  <c r="R34" i="13"/>
  <c r="Q34" i="13"/>
  <c r="P34" i="13"/>
  <c r="O34" i="13"/>
  <c r="N34" i="13"/>
  <c r="M34" i="13"/>
  <c r="L34" i="13"/>
  <c r="K34" i="13"/>
  <c r="J34" i="13"/>
  <c r="I34" i="13"/>
  <c r="H34" i="13"/>
  <c r="G34" i="13"/>
  <c r="F34" i="13"/>
  <c r="E34" i="13"/>
  <c r="D34" i="13"/>
  <c r="C34" i="13"/>
  <c r="B34" i="13"/>
  <c r="AG33" i="13"/>
  <c r="AF33" i="13"/>
  <c r="AE33" i="13"/>
  <c r="AD33" i="13"/>
  <c r="AC33" i="13"/>
  <c r="AB33" i="13"/>
  <c r="AA33" i="13"/>
  <c r="Z33" i="13"/>
  <c r="Y33" i="13"/>
  <c r="X33" i="13"/>
  <c r="W33" i="13"/>
  <c r="V33" i="13"/>
  <c r="U33" i="13"/>
  <c r="T33" i="13"/>
  <c r="S33" i="13"/>
  <c r="R33" i="13"/>
  <c r="Q33" i="13"/>
  <c r="P33" i="13"/>
  <c r="O33" i="13"/>
  <c r="N33" i="13"/>
  <c r="M33" i="13"/>
  <c r="L33" i="13"/>
  <c r="K33" i="13"/>
  <c r="J33" i="13"/>
  <c r="I33" i="13"/>
  <c r="H33" i="13"/>
  <c r="G33" i="13"/>
  <c r="F33" i="13"/>
  <c r="E33" i="13"/>
  <c r="D33" i="13"/>
  <c r="C33" i="13"/>
  <c r="B33" i="13"/>
  <c r="AG32" i="13"/>
  <c r="AF32" i="13"/>
  <c r="AE32" i="13"/>
  <c r="AD32" i="13"/>
  <c r="AC32" i="13"/>
  <c r="AB32" i="13"/>
  <c r="AA32" i="13"/>
  <c r="Z32" i="13"/>
  <c r="Y32" i="13"/>
  <c r="X32" i="13"/>
  <c r="W32" i="13"/>
  <c r="V32" i="13"/>
  <c r="U32" i="13"/>
  <c r="T32" i="13"/>
  <c r="S32" i="13"/>
  <c r="R32" i="13"/>
  <c r="Q32" i="13"/>
  <c r="P32" i="13"/>
  <c r="O32" i="13"/>
  <c r="N32" i="13"/>
  <c r="M32" i="13"/>
  <c r="L32" i="13"/>
  <c r="K32" i="13"/>
  <c r="J32" i="13"/>
  <c r="I32" i="13"/>
  <c r="H32" i="13"/>
  <c r="G32" i="13"/>
  <c r="F32" i="13"/>
  <c r="E32" i="13"/>
  <c r="D32" i="13"/>
  <c r="C32" i="13"/>
  <c r="B32" i="13"/>
  <c r="AG31" i="13"/>
  <c r="AF31" i="13"/>
  <c r="AE31" i="13"/>
  <c r="AD31" i="13"/>
  <c r="AC31" i="13"/>
  <c r="AB31" i="13"/>
  <c r="AA31" i="13"/>
  <c r="Z31" i="13"/>
  <c r="Y31" i="13"/>
  <c r="X31" i="13"/>
  <c r="W31" i="13"/>
  <c r="V31" i="13"/>
  <c r="U31" i="13"/>
  <c r="T31" i="13"/>
  <c r="S31" i="13"/>
  <c r="R31" i="13"/>
  <c r="Q31" i="13"/>
  <c r="P31" i="13"/>
  <c r="O31" i="13"/>
  <c r="N31" i="13"/>
  <c r="M31" i="13"/>
  <c r="L31" i="13"/>
  <c r="K31" i="13"/>
  <c r="J31" i="13"/>
  <c r="I31" i="13"/>
  <c r="H31" i="13"/>
  <c r="G31" i="13"/>
  <c r="F31" i="13"/>
  <c r="E31" i="13"/>
  <c r="D31" i="13"/>
  <c r="C31" i="13"/>
  <c r="B31" i="13"/>
  <c r="AG30" i="13"/>
  <c r="AF30" i="13"/>
  <c r="AE30" i="13"/>
  <c r="AD30" i="13"/>
  <c r="AC30" i="13"/>
  <c r="AB30" i="13"/>
  <c r="AA30" i="13"/>
  <c r="Z30" i="13"/>
  <c r="Y30" i="13"/>
  <c r="X30" i="13"/>
  <c r="W30" i="13"/>
  <c r="V30" i="13"/>
  <c r="U30" i="13"/>
  <c r="T30" i="13"/>
  <c r="S30" i="13"/>
  <c r="R30" i="13"/>
  <c r="Q30" i="13"/>
  <c r="P30" i="13"/>
  <c r="O30" i="13"/>
  <c r="N30" i="13"/>
  <c r="M30" i="13"/>
  <c r="L30" i="13"/>
  <c r="K30" i="13"/>
  <c r="J30" i="13"/>
  <c r="I30" i="13"/>
  <c r="H30" i="13"/>
  <c r="G30" i="13"/>
  <c r="F30" i="13"/>
  <c r="E30" i="13"/>
  <c r="D30" i="13"/>
  <c r="C30" i="13"/>
  <c r="B30" i="13"/>
  <c r="AG29" i="13"/>
  <c r="AF29" i="13"/>
  <c r="AE29" i="13"/>
  <c r="AD29" i="13"/>
  <c r="AC29" i="13"/>
  <c r="AB29" i="13"/>
  <c r="AA29" i="13"/>
  <c r="Z29" i="13"/>
  <c r="Y29" i="13"/>
  <c r="X29" i="13"/>
  <c r="W29" i="13"/>
  <c r="V29" i="13"/>
  <c r="U29" i="13"/>
  <c r="T29" i="13"/>
  <c r="S29" i="13"/>
  <c r="R29" i="13"/>
  <c r="Q29" i="13"/>
  <c r="P29" i="13"/>
  <c r="O29" i="13"/>
  <c r="N29" i="13"/>
  <c r="M29" i="13"/>
  <c r="L29" i="13"/>
  <c r="K29" i="13"/>
  <c r="J29" i="13"/>
  <c r="I29" i="13"/>
  <c r="H29" i="13"/>
  <c r="G29" i="13"/>
  <c r="F29" i="13"/>
  <c r="E29" i="13"/>
  <c r="D29" i="13"/>
  <c r="C29" i="13"/>
  <c r="B29" i="13"/>
  <c r="AG28" i="13"/>
  <c r="AF28" i="13"/>
  <c r="AE28" i="13"/>
  <c r="AD28" i="13"/>
  <c r="AC28" i="13"/>
  <c r="AB28" i="13"/>
  <c r="AA28" i="13"/>
  <c r="Z28" i="13"/>
  <c r="Y28" i="13"/>
  <c r="X28" i="13"/>
  <c r="W28" i="13"/>
  <c r="V28" i="13"/>
  <c r="U28" i="13"/>
  <c r="T28" i="13"/>
  <c r="S28" i="13"/>
  <c r="R28" i="13"/>
  <c r="Q28" i="13"/>
  <c r="P28" i="13"/>
  <c r="O28" i="13"/>
  <c r="N28" i="13"/>
  <c r="M28" i="13"/>
  <c r="L28" i="13"/>
  <c r="K28" i="13"/>
  <c r="J28" i="13"/>
  <c r="I28" i="13"/>
  <c r="H28" i="13"/>
  <c r="G28" i="13"/>
  <c r="F28" i="13"/>
  <c r="E28" i="13"/>
  <c r="D28" i="13"/>
  <c r="C28" i="13"/>
  <c r="B28" i="13"/>
  <c r="AG27" i="13"/>
  <c r="AF27" i="13"/>
  <c r="AE27" i="13"/>
  <c r="AD27" i="13"/>
  <c r="AC27" i="13"/>
  <c r="AB27" i="13"/>
  <c r="AA27" i="13"/>
  <c r="Z27" i="13"/>
  <c r="Y27" i="13"/>
  <c r="X27" i="13"/>
  <c r="W27" i="13"/>
  <c r="V27" i="13"/>
  <c r="U27" i="13"/>
  <c r="T27" i="13"/>
  <c r="S27" i="13"/>
  <c r="R27" i="13"/>
  <c r="Q27" i="13"/>
  <c r="P27" i="13"/>
  <c r="O27" i="13"/>
  <c r="N27" i="13"/>
  <c r="M27" i="13"/>
  <c r="L27" i="13"/>
  <c r="K27" i="13"/>
  <c r="J27" i="13"/>
  <c r="I27" i="13"/>
  <c r="H27" i="13"/>
  <c r="G27" i="13"/>
  <c r="F27" i="13"/>
  <c r="E27" i="13"/>
  <c r="D27" i="13"/>
  <c r="C27" i="13"/>
  <c r="B27" i="13"/>
  <c r="AG26" i="13"/>
  <c r="AF26" i="13"/>
  <c r="AE26" i="13"/>
  <c r="AD26" i="13"/>
  <c r="AC26" i="13"/>
  <c r="AB26" i="13"/>
  <c r="AA26" i="13"/>
  <c r="Z26" i="13"/>
  <c r="Y26" i="13"/>
  <c r="X26" i="13"/>
  <c r="W26" i="13"/>
  <c r="V26" i="13"/>
  <c r="U26" i="13"/>
  <c r="T26" i="13"/>
  <c r="S26" i="13"/>
  <c r="R26" i="13"/>
  <c r="Q26" i="13"/>
  <c r="P26" i="13"/>
  <c r="O26" i="13"/>
  <c r="N26" i="13"/>
  <c r="M26" i="13"/>
  <c r="L26" i="13"/>
  <c r="K26" i="13"/>
  <c r="J26" i="13"/>
  <c r="I26" i="13"/>
  <c r="H26" i="13"/>
  <c r="G26" i="13"/>
  <c r="F26" i="13"/>
  <c r="E26" i="13"/>
  <c r="D26" i="13"/>
  <c r="C26" i="13"/>
  <c r="B26" i="13"/>
  <c r="AG25" i="13"/>
  <c r="AF25" i="13"/>
  <c r="AE25" i="13"/>
  <c r="AD25" i="13"/>
  <c r="AC25" i="13"/>
  <c r="AB25" i="13"/>
  <c r="AA25" i="13"/>
  <c r="Z25" i="13"/>
  <c r="Y25" i="13"/>
  <c r="X25" i="13"/>
  <c r="W25" i="13"/>
  <c r="V25" i="13"/>
  <c r="U25" i="13"/>
  <c r="S25" i="13"/>
  <c r="R25" i="13"/>
  <c r="Q25" i="13"/>
  <c r="P25" i="13"/>
  <c r="O25" i="13"/>
  <c r="N25" i="13"/>
  <c r="M25" i="13"/>
  <c r="L25" i="13"/>
  <c r="K25" i="13"/>
  <c r="J25" i="13"/>
  <c r="I25" i="13"/>
  <c r="H25" i="13"/>
  <c r="G25" i="13"/>
  <c r="F25" i="13"/>
  <c r="E25" i="13"/>
  <c r="D25" i="13"/>
  <c r="C25" i="13"/>
  <c r="B25" i="13"/>
  <c r="AG24" i="13"/>
  <c r="AF24" i="13"/>
  <c r="AE24" i="13"/>
  <c r="AD24" i="13"/>
  <c r="AC24" i="13"/>
  <c r="AB24" i="13"/>
  <c r="AA24" i="13"/>
  <c r="Z24" i="13"/>
  <c r="Y24" i="13"/>
  <c r="X24" i="13"/>
  <c r="W24" i="13"/>
  <c r="V24" i="13"/>
  <c r="U24" i="13"/>
  <c r="T24" i="13"/>
  <c r="S24" i="13"/>
  <c r="R24" i="13"/>
  <c r="Q24" i="13"/>
  <c r="P24" i="13"/>
  <c r="O24" i="13"/>
  <c r="N24" i="13"/>
  <c r="M24" i="13"/>
  <c r="L24" i="13"/>
  <c r="K24" i="13"/>
  <c r="J24" i="13"/>
  <c r="I24" i="13"/>
  <c r="H24" i="13"/>
  <c r="G24" i="13"/>
  <c r="F24" i="13"/>
  <c r="E24" i="13"/>
  <c r="D24" i="13"/>
  <c r="C24" i="13"/>
  <c r="B24" i="13"/>
  <c r="AG23" i="13"/>
  <c r="AF23" i="13"/>
  <c r="AE23" i="13"/>
  <c r="AD23" i="13"/>
  <c r="AC23" i="13"/>
  <c r="AB23" i="13"/>
  <c r="AA23" i="13"/>
  <c r="Z23" i="13"/>
  <c r="Y23" i="13"/>
  <c r="X23" i="13"/>
  <c r="W23" i="13"/>
  <c r="V23" i="13"/>
  <c r="U23" i="13"/>
  <c r="T23" i="13"/>
  <c r="S23" i="13"/>
  <c r="R23" i="13"/>
  <c r="Q23" i="13"/>
  <c r="P23" i="13"/>
  <c r="O23" i="13"/>
  <c r="N23" i="13"/>
  <c r="M23" i="13"/>
  <c r="L23" i="13"/>
  <c r="K23" i="13"/>
  <c r="J23" i="13"/>
  <c r="I23" i="13"/>
  <c r="H23" i="13"/>
  <c r="G23" i="13"/>
  <c r="F23" i="13"/>
  <c r="E23" i="13"/>
  <c r="D23" i="13"/>
  <c r="C23" i="13"/>
  <c r="B23" i="13"/>
  <c r="AG22" i="13"/>
  <c r="AF22" i="13"/>
  <c r="AE22" i="13"/>
  <c r="AD22" i="13"/>
  <c r="AC22" i="13"/>
  <c r="AB22" i="13"/>
  <c r="AA22" i="13"/>
  <c r="Z22" i="13"/>
  <c r="Y22" i="13"/>
  <c r="X22" i="13"/>
  <c r="W22" i="13"/>
  <c r="V22" i="13"/>
  <c r="U22" i="13"/>
  <c r="T22" i="13"/>
  <c r="S22" i="13"/>
  <c r="R22" i="13"/>
  <c r="Q22" i="13"/>
  <c r="P22" i="13"/>
  <c r="O22" i="13"/>
  <c r="N22" i="13"/>
  <c r="M22" i="13"/>
  <c r="L22" i="13"/>
  <c r="K22" i="13"/>
  <c r="J22" i="13"/>
  <c r="I22" i="13"/>
  <c r="H22" i="13"/>
  <c r="G22" i="13"/>
  <c r="F22" i="13"/>
  <c r="E22" i="13"/>
  <c r="D22" i="13"/>
  <c r="C22" i="13"/>
  <c r="B22" i="13"/>
  <c r="AG21" i="13"/>
  <c r="AF21" i="13"/>
  <c r="AE21" i="13"/>
  <c r="AD21" i="13"/>
  <c r="AC21" i="13"/>
  <c r="AB21" i="13"/>
  <c r="AA21" i="13"/>
  <c r="Z21" i="13"/>
  <c r="Y21" i="13"/>
  <c r="X21" i="13"/>
  <c r="W21" i="13"/>
  <c r="V21" i="13"/>
  <c r="U21" i="13"/>
  <c r="T21" i="13"/>
  <c r="S21" i="13"/>
  <c r="R21" i="13"/>
  <c r="Q21" i="13"/>
  <c r="P21" i="13"/>
  <c r="O21" i="13"/>
  <c r="N21" i="13"/>
  <c r="M21" i="13"/>
  <c r="L21" i="13"/>
  <c r="K21" i="13"/>
  <c r="J21" i="13"/>
  <c r="I21" i="13"/>
  <c r="H21" i="13"/>
  <c r="G21" i="13"/>
  <c r="F21" i="13"/>
  <c r="E21" i="13"/>
  <c r="D21" i="13"/>
  <c r="C21" i="13"/>
  <c r="B21" i="13"/>
  <c r="AG20" i="13"/>
  <c r="AF20" i="13"/>
  <c r="AE20" i="13"/>
  <c r="AD20" i="13"/>
  <c r="AC20" i="13"/>
  <c r="AB20" i="13"/>
  <c r="AA20" i="13"/>
  <c r="Z20" i="13"/>
  <c r="Y20" i="13"/>
  <c r="X20" i="13"/>
  <c r="W20" i="13"/>
  <c r="V20" i="13"/>
  <c r="U20" i="13"/>
  <c r="T20" i="13"/>
  <c r="S20" i="13"/>
  <c r="R20" i="13"/>
  <c r="Q20" i="13"/>
  <c r="P20" i="13"/>
  <c r="O20" i="13"/>
  <c r="N20" i="13"/>
  <c r="M20" i="13"/>
  <c r="L20" i="13"/>
  <c r="K20" i="13"/>
  <c r="J20" i="13"/>
  <c r="I20" i="13"/>
  <c r="H20" i="13"/>
  <c r="G20" i="13"/>
  <c r="F20" i="13"/>
  <c r="E20" i="13"/>
  <c r="D20" i="13"/>
  <c r="C20" i="13"/>
  <c r="B20" i="13"/>
  <c r="AG19" i="13"/>
  <c r="AF19" i="13"/>
  <c r="AE19" i="13"/>
  <c r="AD19" i="13"/>
  <c r="AC19" i="13"/>
  <c r="AB19" i="13"/>
  <c r="AA19" i="13"/>
  <c r="Z19" i="13"/>
  <c r="Y19" i="13"/>
  <c r="X19" i="13"/>
  <c r="W19" i="13"/>
  <c r="V19" i="13"/>
  <c r="U19" i="13"/>
  <c r="T19" i="13"/>
  <c r="S19" i="13"/>
  <c r="R19" i="13"/>
  <c r="Q19" i="13"/>
  <c r="P19" i="13"/>
  <c r="O19" i="13"/>
  <c r="N19" i="13"/>
  <c r="M19" i="13"/>
  <c r="L19" i="13"/>
  <c r="K19" i="13"/>
  <c r="J19" i="13"/>
  <c r="I19" i="13"/>
  <c r="H19" i="13"/>
  <c r="G19" i="13"/>
  <c r="F19" i="13"/>
  <c r="E19" i="13"/>
  <c r="D19" i="13"/>
  <c r="C19" i="13"/>
  <c r="B19" i="13"/>
  <c r="AG17" i="13"/>
  <c r="AF17" i="13"/>
  <c r="AE17" i="13"/>
  <c r="AD17" i="13"/>
  <c r="AC17" i="13"/>
  <c r="AB17" i="13"/>
  <c r="AA17" i="13"/>
  <c r="Z17" i="13"/>
  <c r="Y17" i="13"/>
  <c r="X17" i="13"/>
  <c r="W17" i="13"/>
  <c r="V17" i="13"/>
  <c r="U17" i="13"/>
  <c r="T17" i="13"/>
  <c r="S17" i="13"/>
  <c r="R17" i="13"/>
  <c r="Q17" i="13"/>
  <c r="P17" i="13"/>
  <c r="O17" i="13"/>
  <c r="N17" i="13"/>
  <c r="M17" i="13"/>
  <c r="L17" i="13"/>
  <c r="K17" i="13"/>
  <c r="J17" i="13"/>
  <c r="I17" i="13"/>
  <c r="H17" i="13"/>
  <c r="G17" i="13"/>
  <c r="F17" i="13"/>
  <c r="E17" i="13"/>
  <c r="D17" i="13"/>
  <c r="C17" i="13"/>
  <c r="B17" i="13"/>
  <c r="AG16" i="13"/>
  <c r="AF16" i="13"/>
  <c r="AE16" i="13"/>
  <c r="AD16" i="13"/>
  <c r="AC16" i="13"/>
  <c r="AB16" i="13"/>
  <c r="AA16" i="13"/>
  <c r="Z16" i="13"/>
  <c r="Y16" i="13"/>
  <c r="X16" i="13"/>
  <c r="W16" i="13"/>
  <c r="V16" i="13"/>
  <c r="U16" i="13"/>
  <c r="T16" i="13"/>
  <c r="S16" i="13"/>
  <c r="R16" i="13"/>
  <c r="Q16" i="13"/>
  <c r="P16" i="13"/>
  <c r="O16" i="13"/>
  <c r="N16" i="13"/>
  <c r="M16" i="13"/>
  <c r="L16" i="13"/>
  <c r="K16" i="13"/>
  <c r="J16" i="13"/>
  <c r="I16" i="13"/>
  <c r="H16" i="13"/>
  <c r="G16" i="13"/>
  <c r="F16" i="13"/>
  <c r="E16" i="13"/>
  <c r="D16" i="13"/>
  <c r="C16" i="13"/>
  <c r="B16" i="13"/>
  <c r="AG15" i="13"/>
  <c r="AF15" i="13"/>
  <c r="AE15" i="13"/>
  <c r="AD15" i="13"/>
  <c r="AC15" i="13"/>
  <c r="AB15" i="13"/>
  <c r="AA15" i="13"/>
  <c r="Z15" i="13"/>
  <c r="Y15" i="13"/>
  <c r="X15" i="13"/>
  <c r="W15" i="13"/>
  <c r="V15" i="13"/>
  <c r="U15" i="13"/>
  <c r="T15" i="13"/>
  <c r="S15" i="13"/>
  <c r="R15" i="13"/>
  <c r="Q15" i="13"/>
  <c r="P15" i="13"/>
  <c r="O15" i="13"/>
  <c r="N15" i="13"/>
  <c r="M15" i="13"/>
  <c r="L15" i="13"/>
  <c r="K15" i="13"/>
  <c r="J15" i="13"/>
  <c r="I15" i="13"/>
  <c r="H15" i="13"/>
  <c r="G15" i="13"/>
  <c r="F15" i="13"/>
  <c r="E15" i="13"/>
  <c r="D15" i="13"/>
  <c r="C15" i="13"/>
  <c r="B15" i="13"/>
  <c r="AG13" i="13"/>
  <c r="AF13" i="13"/>
  <c r="AE13" i="13"/>
  <c r="AD13" i="13"/>
  <c r="AC13" i="13"/>
  <c r="AB13" i="13"/>
  <c r="AA13" i="13"/>
  <c r="Z13" i="13"/>
  <c r="Y13" i="13"/>
  <c r="X13" i="13"/>
  <c r="W13" i="13"/>
  <c r="V13" i="13"/>
  <c r="U13" i="13"/>
  <c r="T13" i="13"/>
  <c r="S13" i="13"/>
  <c r="R13" i="13"/>
  <c r="Q13" i="13"/>
  <c r="P13" i="13"/>
  <c r="O13" i="13"/>
  <c r="N13" i="13"/>
  <c r="M13" i="13"/>
  <c r="L13" i="13"/>
  <c r="K13" i="13"/>
  <c r="J13" i="13"/>
  <c r="I13" i="13"/>
  <c r="H13" i="13"/>
  <c r="G13" i="13"/>
  <c r="F13" i="13"/>
  <c r="E13" i="13"/>
  <c r="D13" i="13"/>
  <c r="C13" i="13"/>
  <c r="B13" i="13"/>
  <c r="AG11" i="13"/>
  <c r="AF11" i="13"/>
  <c r="AE11" i="13"/>
  <c r="AD11" i="13"/>
  <c r="AC11" i="13"/>
  <c r="AB11" i="13"/>
  <c r="AA11" i="13"/>
  <c r="Z11" i="13"/>
  <c r="Y11" i="13"/>
  <c r="X11" i="13"/>
  <c r="W11" i="13"/>
  <c r="V11" i="13"/>
  <c r="U11" i="13"/>
  <c r="T11" i="13"/>
  <c r="S11" i="13"/>
  <c r="R11" i="13"/>
  <c r="Q11" i="13"/>
  <c r="P11" i="13"/>
  <c r="O11" i="13"/>
  <c r="N11" i="13"/>
  <c r="M11" i="13"/>
  <c r="L11" i="13"/>
  <c r="K11" i="13"/>
  <c r="J11" i="13"/>
  <c r="I11" i="13"/>
  <c r="H11" i="13"/>
  <c r="G11" i="13"/>
  <c r="F11" i="13"/>
  <c r="E11" i="13"/>
  <c r="D11" i="13"/>
  <c r="C11" i="13"/>
  <c r="B11" i="13"/>
  <c r="AG10" i="13"/>
  <c r="AF10" i="13"/>
  <c r="AE10" i="13"/>
  <c r="AD10" i="13"/>
  <c r="AC10" i="13"/>
  <c r="AB10" i="13"/>
  <c r="AA10" i="13"/>
  <c r="Z10" i="13"/>
  <c r="Y10" i="13"/>
  <c r="X10" i="13"/>
  <c r="W10" i="13"/>
  <c r="V10" i="13"/>
  <c r="U10" i="13"/>
  <c r="T10" i="13"/>
  <c r="S10" i="13"/>
  <c r="R10" i="13"/>
  <c r="Q10" i="13"/>
  <c r="P10" i="13"/>
  <c r="O10" i="13"/>
  <c r="N10" i="13"/>
  <c r="M10" i="13"/>
  <c r="L10" i="13"/>
  <c r="K10" i="13"/>
  <c r="J10" i="13"/>
  <c r="I10" i="13"/>
  <c r="H10" i="13"/>
  <c r="G10" i="13"/>
  <c r="F10" i="13"/>
  <c r="E10" i="13"/>
  <c r="D10" i="13"/>
  <c r="C10" i="13"/>
  <c r="B10" i="13"/>
  <c r="AG9" i="13"/>
  <c r="AF9" i="13"/>
  <c r="AE9" i="13"/>
  <c r="AD9" i="13"/>
  <c r="AC9" i="13"/>
  <c r="AB9" i="13"/>
  <c r="AA9" i="13"/>
  <c r="Z9" i="13"/>
  <c r="Y9" i="13"/>
  <c r="X9" i="13"/>
  <c r="W9" i="13"/>
  <c r="V9" i="13"/>
  <c r="U9" i="13"/>
  <c r="T9" i="13"/>
  <c r="S9" i="13"/>
  <c r="R9" i="13"/>
  <c r="Q9" i="13"/>
  <c r="P9" i="13"/>
  <c r="O9" i="13"/>
  <c r="N9" i="13"/>
  <c r="M9" i="13"/>
  <c r="L9" i="13"/>
  <c r="K9" i="13"/>
  <c r="J9" i="13"/>
  <c r="I9" i="13"/>
  <c r="H9" i="13"/>
  <c r="G9" i="13"/>
  <c r="F9" i="13"/>
  <c r="E9" i="13"/>
  <c r="D9" i="13"/>
  <c r="C9" i="13"/>
  <c r="B9" i="13"/>
  <c r="AG8" i="13"/>
  <c r="AF8" i="13"/>
  <c r="AE8" i="13"/>
  <c r="AD8" i="13"/>
  <c r="AC8" i="13"/>
  <c r="AB8" i="13"/>
  <c r="AA8" i="13"/>
  <c r="Z8" i="13"/>
  <c r="Y8" i="13"/>
  <c r="X8" i="13"/>
  <c r="W8" i="13"/>
  <c r="V8" i="13"/>
  <c r="U8" i="13"/>
  <c r="T8" i="13"/>
  <c r="S8" i="13"/>
  <c r="R8" i="13"/>
  <c r="Q8" i="13"/>
  <c r="P8" i="13"/>
  <c r="O8" i="13"/>
  <c r="N8" i="13"/>
  <c r="M8" i="13"/>
  <c r="L8" i="13"/>
  <c r="K8" i="13"/>
  <c r="J8" i="13"/>
  <c r="I8" i="13"/>
  <c r="H8" i="13"/>
  <c r="G8" i="13"/>
  <c r="F8" i="13"/>
  <c r="E8" i="13"/>
  <c r="D8" i="13"/>
  <c r="C8" i="13"/>
  <c r="B8" i="13"/>
  <c r="AG7" i="13"/>
  <c r="AF7" i="13"/>
  <c r="AE7" i="13"/>
  <c r="AD7" i="13"/>
  <c r="AC7" i="13"/>
  <c r="AB7" i="13"/>
  <c r="AA7" i="13"/>
  <c r="Z7" i="13"/>
  <c r="Y7" i="13"/>
  <c r="X7" i="13"/>
  <c r="W7" i="13"/>
  <c r="V7" i="13"/>
  <c r="U7" i="13"/>
  <c r="T7" i="13"/>
  <c r="S7" i="13"/>
  <c r="R7" i="13"/>
  <c r="Q7" i="13"/>
  <c r="P7" i="13"/>
  <c r="O7" i="13"/>
  <c r="N7" i="13"/>
  <c r="M7" i="13"/>
  <c r="L7" i="13"/>
  <c r="K7" i="13"/>
  <c r="J7" i="13"/>
  <c r="I7" i="13"/>
  <c r="H7" i="13"/>
  <c r="G7" i="13"/>
  <c r="F7" i="13"/>
  <c r="E7" i="13"/>
  <c r="D7" i="13"/>
  <c r="C7" i="13"/>
  <c r="B7" i="13"/>
  <c r="AG6" i="13"/>
  <c r="AF6" i="13"/>
  <c r="AE6" i="13"/>
  <c r="AD6" i="13"/>
  <c r="AC6" i="13"/>
  <c r="AB6" i="13"/>
  <c r="AA6" i="13"/>
  <c r="Z6" i="13"/>
  <c r="Y6" i="13"/>
  <c r="X6" i="13"/>
  <c r="W6" i="13"/>
  <c r="V6" i="13"/>
  <c r="U6" i="13"/>
  <c r="T6" i="13"/>
  <c r="S6" i="13"/>
  <c r="R6" i="13"/>
  <c r="Q6" i="13"/>
  <c r="P6" i="13"/>
  <c r="O6" i="13"/>
  <c r="N6" i="13"/>
  <c r="M6" i="13"/>
  <c r="L6" i="13"/>
  <c r="K6" i="13"/>
  <c r="J6" i="13"/>
  <c r="I6" i="13"/>
  <c r="H6" i="13"/>
  <c r="G6" i="13"/>
  <c r="F6" i="13"/>
  <c r="E6" i="13"/>
  <c r="D6" i="13"/>
  <c r="C6" i="13"/>
  <c r="B6" i="13"/>
  <c r="AG5" i="13"/>
  <c r="AF5" i="13"/>
  <c r="AE5" i="13"/>
  <c r="AD5" i="13"/>
  <c r="AC5" i="13"/>
  <c r="AB5" i="13"/>
  <c r="AA5" i="13"/>
  <c r="Z5" i="13"/>
  <c r="Y5" i="13"/>
  <c r="X5" i="13"/>
  <c r="W5" i="13"/>
  <c r="V5" i="13"/>
  <c r="U5" i="13"/>
  <c r="T5" i="13"/>
  <c r="S5" i="13"/>
  <c r="R5" i="13"/>
  <c r="Q5" i="13"/>
  <c r="P5" i="13"/>
  <c r="O5" i="13"/>
  <c r="N5" i="13"/>
  <c r="M5" i="13"/>
  <c r="L5" i="13"/>
  <c r="K5" i="13"/>
  <c r="J5" i="13"/>
  <c r="I5" i="13"/>
  <c r="H5" i="13"/>
  <c r="G5" i="13"/>
  <c r="F5" i="13"/>
  <c r="E5" i="13"/>
  <c r="D5" i="13"/>
  <c r="C5" i="13"/>
  <c r="B5" i="13"/>
  <c r="B74" i="14" l="1"/>
  <c r="AG38" i="7"/>
  <c r="AH38" i="15"/>
  <c r="AG38" i="15"/>
  <c r="AG38" i="4"/>
  <c r="AH38" i="9"/>
  <c r="AG38" i="9"/>
  <c r="AG38" i="6"/>
  <c r="AH38" i="6"/>
  <c r="AI16" i="14"/>
  <c r="AH16" i="14"/>
  <c r="AH16" i="15"/>
  <c r="AG16" i="15"/>
  <c r="AG16" i="7"/>
  <c r="AG16" i="14"/>
  <c r="AH16" i="12"/>
  <c r="AG16" i="12"/>
  <c r="AG16" i="9"/>
  <c r="AH16" i="9"/>
  <c r="AH16" i="8"/>
  <c r="AG16" i="8"/>
  <c r="AH16" i="6"/>
  <c r="AG16" i="6"/>
  <c r="AH16" i="5"/>
  <c r="AG16" i="5"/>
  <c r="AG16" i="4"/>
  <c r="AG48" i="14" l="1"/>
  <c r="AH48" i="14"/>
  <c r="AI48" i="14"/>
  <c r="AG49" i="14"/>
  <c r="AH49" i="14"/>
  <c r="AI49" i="14"/>
  <c r="AG51" i="14"/>
  <c r="AH51" i="14"/>
  <c r="AI51" i="14"/>
  <c r="AG52" i="14"/>
  <c r="AH52" i="14"/>
  <c r="AI52" i="14"/>
  <c r="AG53" i="14"/>
  <c r="AH53" i="14"/>
  <c r="AI53" i="14"/>
  <c r="AG54" i="14"/>
  <c r="AH54" i="14"/>
  <c r="AI54" i="14"/>
  <c r="AG55" i="14"/>
  <c r="AH55" i="14"/>
  <c r="AI55" i="14"/>
  <c r="AG56" i="14"/>
  <c r="AH56" i="14"/>
  <c r="AI56" i="14"/>
  <c r="AG57" i="14"/>
  <c r="AH57" i="14"/>
  <c r="AI57" i="14"/>
  <c r="AG58" i="14"/>
  <c r="AH58" i="14"/>
  <c r="AI58" i="14"/>
  <c r="AG59" i="14"/>
  <c r="AH59" i="14"/>
  <c r="AI59" i="14"/>
  <c r="AG60" i="14"/>
  <c r="AH60" i="14"/>
  <c r="AI60" i="14"/>
  <c r="AG61" i="14"/>
  <c r="AH61" i="14"/>
  <c r="AI61" i="14"/>
  <c r="AG62" i="14"/>
  <c r="AH62" i="14"/>
  <c r="AI62" i="14"/>
  <c r="AG63" i="14"/>
  <c r="AH63" i="14"/>
  <c r="AI63" i="14"/>
  <c r="AG64" i="14"/>
  <c r="AH64" i="14"/>
  <c r="AI64" i="14"/>
  <c r="AG65" i="14"/>
  <c r="AH65" i="14"/>
  <c r="AI65" i="14"/>
  <c r="AG66" i="14"/>
  <c r="AH66" i="14"/>
  <c r="AI66" i="14"/>
  <c r="AG67" i="14"/>
  <c r="AH67" i="14"/>
  <c r="AI67" i="14"/>
  <c r="AG69" i="14"/>
  <c r="AH69" i="14"/>
  <c r="AI69" i="14"/>
  <c r="AG70" i="14"/>
  <c r="AH70" i="14"/>
  <c r="AI70" i="14"/>
  <c r="AG71" i="14"/>
  <c r="AH71" i="14"/>
  <c r="AI71" i="14"/>
  <c r="AG72" i="14"/>
  <c r="AH72" i="14"/>
  <c r="AI72" i="14"/>
  <c r="AG73" i="14"/>
  <c r="AH73" i="14"/>
  <c r="AI73" i="14"/>
  <c r="Y74" i="14" l="1"/>
  <c r="H74" i="14"/>
  <c r="P74" i="14"/>
  <c r="X74" i="14"/>
  <c r="AF74" i="14"/>
  <c r="J74" i="14"/>
  <c r="R74" i="14"/>
  <c r="Z74" i="14"/>
  <c r="C74" i="14"/>
  <c r="K74" i="14"/>
  <c r="S74" i="14"/>
  <c r="AA74" i="14"/>
  <c r="D74" i="14"/>
  <c r="L74" i="14"/>
  <c r="T74" i="14"/>
  <c r="AB74" i="14"/>
  <c r="E74" i="14"/>
  <c r="M74" i="14"/>
  <c r="U74" i="14"/>
  <c r="AC74" i="14"/>
  <c r="Q74" i="14"/>
  <c r="F74" i="14"/>
  <c r="N74" i="14"/>
  <c r="V74" i="14"/>
  <c r="AD74" i="14"/>
  <c r="I74" i="14"/>
  <c r="G74" i="14"/>
  <c r="O74" i="14"/>
  <c r="W74" i="14"/>
  <c r="AE74" i="14"/>
  <c r="AG42" i="4"/>
  <c r="AH42" i="14"/>
  <c r="AG42" i="14"/>
  <c r="AG42" i="15"/>
  <c r="AH42" i="15"/>
  <c r="AG42" i="12"/>
  <c r="AH42" i="12"/>
  <c r="AH42" i="9"/>
  <c r="AG42" i="9"/>
  <c r="AG42" i="8"/>
  <c r="AH42" i="8"/>
  <c r="AG42" i="7"/>
  <c r="AG42" i="6"/>
  <c r="AH42" i="6"/>
  <c r="AH42" i="5"/>
  <c r="AG42" i="5"/>
  <c r="AG8" i="7"/>
  <c r="AG9" i="7"/>
  <c r="AG9" i="12"/>
  <c r="AG11" i="4"/>
  <c r="AG11" i="9"/>
  <c r="AG12" i="14"/>
  <c r="AH13" i="5"/>
  <c r="AG14" i="4"/>
  <c r="AG14" i="7"/>
  <c r="AI14" i="14"/>
  <c r="AG15" i="4"/>
  <c r="AG15" i="14"/>
  <c r="AG17" i="4"/>
  <c r="AG18" i="7"/>
  <c r="AG22" i="7"/>
  <c r="AG24" i="4"/>
  <c r="AI24" i="14"/>
  <c r="AG25" i="4"/>
  <c r="AG25" i="14"/>
  <c r="AG29" i="7"/>
  <c r="AG31" i="4"/>
  <c r="AI32" i="14"/>
  <c r="AG33" i="14"/>
  <c r="AG34" i="4"/>
  <c r="AG35" i="4"/>
  <c r="AG35" i="7"/>
  <c r="AG39" i="7"/>
  <c r="AI39" i="14"/>
  <c r="AI40" i="14"/>
  <c r="AH41" i="9"/>
  <c r="AG41" i="14"/>
  <c r="AG44" i="6"/>
  <c r="AG45" i="5"/>
  <c r="AG45" i="12"/>
  <c r="AG46" i="9"/>
  <c r="AG45" i="14"/>
  <c r="AG47" i="4"/>
  <c r="AG47" i="8"/>
  <c r="AH6" i="14"/>
  <c r="AG45" i="4"/>
  <c r="AH46" i="9"/>
  <c r="AH45" i="14"/>
  <c r="AH47" i="8"/>
  <c r="AG6" i="14"/>
  <c r="AG27" i="8"/>
  <c r="AH27" i="8"/>
  <c r="AG28" i="7"/>
  <c r="AG29" i="6"/>
  <c r="AH29" i="6"/>
  <c r="AH29" i="12"/>
  <c r="AG29" i="12"/>
  <c r="AH30" i="9"/>
  <c r="AG30" i="9"/>
  <c r="AH31" i="8"/>
  <c r="AG31" i="8"/>
  <c r="AG33" i="9"/>
  <c r="AH33" i="9"/>
  <c r="AG35" i="5"/>
  <c r="AH35" i="5"/>
  <c r="AG37" i="8"/>
  <c r="AH37" i="8"/>
  <c r="AH37" i="15"/>
  <c r="AG37" i="15"/>
  <c r="AI38" i="14"/>
  <c r="AG38" i="14"/>
  <c r="AH38" i="14"/>
  <c r="AG39" i="15"/>
  <c r="AH39" i="15"/>
  <c r="AI10" i="14"/>
  <c r="AG10" i="14"/>
  <c r="AH10" i="14"/>
  <c r="AH9" i="12"/>
  <c r="AH9" i="14"/>
  <c r="AH11" i="9"/>
  <c r="AG9" i="6"/>
  <c r="AH9" i="6"/>
  <c r="AG10" i="5"/>
  <c r="AH10" i="5"/>
  <c r="AG11" i="14"/>
  <c r="AH11" i="14"/>
  <c r="AI11" i="14"/>
  <c r="AG13" i="12"/>
  <c r="AH13" i="12"/>
  <c r="AG17" i="6"/>
  <c r="AH17" i="6"/>
  <c r="AG18" i="15"/>
  <c r="AH18" i="15"/>
  <c r="AG19" i="5"/>
  <c r="AH19" i="5"/>
  <c r="AG23" i="6"/>
  <c r="AH23" i="6"/>
  <c r="AG24" i="15"/>
  <c r="AH24" i="15"/>
  <c r="AG25" i="12"/>
  <c r="AH25" i="12"/>
  <c r="AG7" i="8"/>
  <c r="AH7" i="8"/>
  <c r="AH7" i="15"/>
  <c r="AG7" i="15"/>
  <c r="AG12" i="12"/>
  <c r="AH12" i="12"/>
  <c r="AG13" i="8"/>
  <c r="AH13" i="8"/>
  <c r="AG14" i="9"/>
  <c r="AH14" i="9"/>
  <c r="AG17" i="14"/>
  <c r="AH17" i="14"/>
  <c r="AI17" i="14"/>
  <c r="AG19" i="7"/>
  <c r="AG20" i="9"/>
  <c r="AH20" i="9"/>
  <c r="AG21" i="8"/>
  <c r="AH21" i="8"/>
  <c r="AH21" i="14"/>
  <c r="AI21" i="14"/>
  <c r="AG7" i="7"/>
  <c r="AG10" i="4"/>
  <c r="AG15" i="6"/>
  <c r="AH15" i="6"/>
  <c r="AG19" i="12"/>
  <c r="AH19" i="12"/>
  <c r="AG21" i="15"/>
  <c r="AH21" i="15"/>
  <c r="AG23" i="12"/>
  <c r="AH23" i="12"/>
  <c r="AG23" i="14"/>
  <c r="AH23" i="14"/>
  <c r="AI23" i="14"/>
  <c r="AG24" i="5"/>
  <c r="AH24" i="5"/>
  <c r="AG26" i="9"/>
  <c r="AH26" i="9"/>
  <c r="AH26" i="15"/>
  <c r="AG26" i="15"/>
  <c r="AH27" i="14"/>
  <c r="AI27" i="14"/>
  <c r="AG30" i="5"/>
  <c r="AH30" i="5"/>
  <c r="AG31" i="14"/>
  <c r="AH31" i="14"/>
  <c r="AI31" i="14"/>
  <c r="AG32" i="15"/>
  <c r="AH32" i="15"/>
  <c r="AG34" i="12"/>
  <c r="AH34" i="12"/>
  <c r="AH35" i="14"/>
  <c r="AI35" i="14"/>
  <c r="AG39" i="6"/>
  <c r="AH39" i="6"/>
  <c r="AG40" i="5"/>
  <c r="AH40" i="5"/>
  <c r="AG12" i="9"/>
  <c r="AH12" i="9"/>
  <c r="AG14" i="6"/>
  <c r="AH14" i="6"/>
  <c r="AG27" i="7"/>
  <c r="AG29" i="5"/>
  <c r="AH29" i="5"/>
  <c r="AG32" i="12"/>
  <c r="AH32" i="12"/>
  <c r="AG37" i="4"/>
  <c r="AG37" i="14"/>
  <c r="AH37" i="14"/>
  <c r="AI37" i="14"/>
  <c r="AG40" i="9"/>
  <c r="AH40" i="9"/>
  <c r="AG44" i="5"/>
  <c r="AH44" i="5"/>
  <c r="AG44" i="14"/>
  <c r="AH44" i="14"/>
  <c r="AI44" i="14"/>
  <c r="AG46" i="15"/>
  <c r="AH46" i="15"/>
  <c r="AG34" i="8"/>
  <c r="AH34" i="8"/>
  <c r="AG35" i="9"/>
  <c r="AH35" i="9"/>
  <c r="AG9" i="5"/>
  <c r="AH9" i="5"/>
  <c r="AG15" i="5"/>
  <c r="AH15" i="5"/>
  <c r="AG18" i="12"/>
  <c r="AH18" i="12"/>
  <c r="AG20" i="8"/>
  <c r="AH20" i="8"/>
  <c r="AG21" i="7"/>
  <c r="AG22" i="6"/>
  <c r="AH22" i="6"/>
  <c r="AG25" i="9"/>
  <c r="AH25" i="9"/>
  <c r="AG26" i="8"/>
  <c r="AH26" i="8"/>
  <c r="AG30" i="4"/>
  <c r="AI30" i="14"/>
  <c r="AH30" i="14"/>
  <c r="AG30" i="14"/>
  <c r="AG31" i="15"/>
  <c r="AH31" i="15"/>
  <c r="AG33" i="8"/>
  <c r="AH33" i="8"/>
  <c r="AG34" i="7"/>
  <c r="AG35" i="6"/>
  <c r="AH35" i="6"/>
  <c r="AG41" i="8"/>
  <c r="AH41" i="8"/>
  <c r="AG15" i="8"/>
  <c r="AH15" i="8"/>
  <c r="AH18" i="14"/>
  <c r="AG18" i="14"/>
  <c r="AH33" i="6"/>
  <c r="AG33" i="6"/>
  <c r="AG36" i="6"/>
  <c r="AH36" i="6"/>
  <c r="AG37" i="5"/>
  <c r="AH37" i="5"/>
  <c r="AG8" i="6"/>
  <c r="AH8" i="6"/>
  <c r="AG11" i="15"/>
  <c r="AH11" i="15"/>
  <c r="AG13" i="7"/>
  <c r="AG17" i="15"/>
  <c r="AH17" i="15"/>
  <c r="AG19" i="9"/>
  <c r="AH19" i="9"/>
  <c r="AG23" i="5"/>
  <c r="AH23" i="5"/>
  <c r="AG23" i="15"/>
  <c r="AH23" i="15"/>
  <c r="AG24" i="12"/>
  <c r="AH24" i="12"/>
  <c r="AG28" i="6"/>
  <c r="AH28" i="6"/>
  <c r="AG36" i="5"/>
  <c r="AH36" i="5"/>
  <c r="AH39" i="12"/>
  <c r="AG39" i="12"/>
  <c r="AG47" i="12"/>
  <c r="AH47" i="12"/>
  <c r="AG6" i="8"/>
  <c r="AH6" i="8"/>
  <c r="AG7" i="6"/>
  <c r="AG9" i="4"/>
  <c r="AG10" i="15"/>
  <c r="AG11" i="12"/>
  <c r="AG12" i="8"/>
  <c r="AG13" i="6"/>
  <c r="AH15" i="14"/>
  <c r="AG17" i="12"/>
  <c r="AG18" i="9"/>
  <c r="AG19" i="8"/>
  <c r="AG20" i="7"/>
  <c r="AG21" i="6"/>
  <c r="AG23" i="4"/>
  <c r="AG25" i="8"/>
  <c r="AG26" i="7"/>
  <c r="AG27" i="6"/>
  <c r="AG28" i="5"/>
  <c r="AG29" i="14"/>
  <c r="AG31" i="12"/>
  <c r="AG36" i="14"/>
  <c r="AG39" i="9"/>
  <c r="AG43" i="14"/>
  <c r="AG45" i="15"/>
  <c r="AG46" i="12"/>
  <c r="AG47" i="9"/>
  <c r="AG6" i="7"/>
  <c r="AH45" i="12"/>
  <c r="AG7" i="5"/>
  <c r="AG8" i="4"/>
  <c r="AG12" i="7"/>
  <c r="AG17" i="9"/>
  <c r="AG18" i="8"/>
  <c r="AG20" i="6"/>
  <c r="AG21" i="5"/>
  <c r="AG22" i="4"/>
  <c r="AG27" i="5"/>
  <c r="AG28" i="14"/>
  <c r="AG29" i="15"/>
  <c r="AG31" i="9"/>
  <c r="AG35" i="14"/>
  <c r="AG36" i="15"/>
  <c r="AG37" i="12"/>
  <c r="AG39" i="8"/>
  <c r="AG41" i="6"/>
  <c r="AG44" i="15"/>
  <c r="AG6" i="6"/>
  <c r="AG7" i="4"/>
  <c r="AG7" i="14"/>
  <c r="AH7" i="14"/>
  <c r="AI7" i="14"/>
  <c r="AG8" i="15"/>
  <c r="AH8" i="15"/>
  <c r="AG13" i="4"/>
  <c r="AG13" i="14"/>
  <c r="AG20" i="5"/>
  <c r="AG21" i="14"/>
  <c r="AG22" i="15"/>
  <c r="AG25" i="6"/>
  <c r="AG28" i="15"/>
  <c r="AG37" i="9"/>
  <c r="AG41" i="5"/>
  <c r="AH44" i="6"/>
  <c r="AG9" i="9"/>
  <c r="AG41" i="4"/>
  <c r="AI6" i="14"/>
  <c r="AG41" i="9"/>
  <c r="AG7" i="12"/>
  <c r="AG8" i="9"/>
  <c r="AG9" i="8"/>
  <c r="AG11" i="6"/>
  <c r="AG12" i="4"/>
  <c r="AG19" i="4"/>
  <c r="AG20" i="15"/>
  <c r="AG21" i="12"/>
  <c r="AG22" i="9"/>
  <c r="AH25" i="14"/>
  <c r="AG27" i="12"/>
  <c r="AG29" i="8"/>
  <c r="AG30" i="7"/>
  <c r="AG31" i="6"/>
  <c r="AG32" i="5"/>
  <c r="AG33" i="4"/>
  <c r="AG33" i="15"/>
  <c r="AH34" i="15"/>
  <c r="AG37" i="7"/>
  <c r="AG39" i="5"/>
  <c r="AG40" i="4"/>
  <c r="AG40" i="14"/>
  <c r="AG41" i="15"/>
  <c r="AG45" i="7"/>
  <c r="AG47" i="5"/>
  <c r="AG6" i="15"/>
  <c r="AI9" i="14"/>
  <c r="AG10" i="9"/>
  <c r="AH10" i="9"/>
  <c r="AG11" i="8"/>
  <c r="AH11" i="8"/>
  <c r="AG12" i="6"/>
  <c r="AH12" i="6"/>
  <c r="AG13" i="5"/>
  <c r="AG14" i="15"/>
  <c r="AG15" i="12"/>
  <c r="AG17" i="8"/>
  <c r="AG19" i="6"/>
  <c r="AG23" i="9"/>
  <c r="AG27" i="4"/>
  <c r="AG27" i="14"/>
  <c r="AG34" i="14"/>
  <c r="AG40" i="6"/>
  <c r="AG45" i="9"/>
  <c r="AH45" i="15"/>
  <c r="AG46" i="8"/>
  <c r="AG47" i="7"/>
  <c r="AG6" i="5"/>
  <c r="AH45" i="5"/>
  <c r="AG8" i="12"/>
  <c r="AG12" i="5"/>
  <c r="AG13" i="15"/>
  <c r="AG14" i="12"/>
  <c r="AG15" i="9"/>
  <c r="AG20" i="14"/>
  <c r="AG22" i="12"/>
  <c r="AG23" i="8"/>
  <c r="AG24" i="6"/>
  <c r="AG25" i="5"/>
  <c r="AG26" i="4"/>
  <c r="AG26" i="14"/>
  <c r="AG29" i="9"/>
  <c r="AG30" i="8"/>
  <c r="AG31" i="7"/>
  <c r="AG32" i="6"/>
  <c r="AG33" i="5"/>
  <c r="AH33" i="14"/>
  <c r="AG34" i="15"/>
  <c r="AG35" i="12"/>
  <c r="AH41" i="14"/>
  <c r="AG45" i="8"/>
  <c r="AG46" i="7"/>
  <c r="AG47" i="6"/>
  <c r="AG7" i="9"/>
  <c r="AG8" i="8"/>
  <c r="AG10" i="6"/>
  <c r="AG11" i="5"/>
  <c r="AG13" i="9"/>
  <c r="AG14" i="8"/>
  <c r="AG15" i="7"/>
  <c r="AG17" i="5"/>
  <c r="AG18" i="4"/>
  <c r="AI18" i="14"/>
  <c r="AG21" i="9"/>
  <c r="AG22" i="8"/>
  <c r="AG23" i="7"/>
  <c r="AG24" i="14"/>
  <c r="AG25" i="15"/>
  <c r="AG26" i="12"/>
  <c r="AG27" i="9"/>
  <c r="AG31" i="5"/>
  <c r="AG32" i="4"/>
  <c r="AG32" i="14"/>
  <c r="AG33" i="12"/>
  <c r="AG34" i="9"/>
  <c r="AG35" i="8"/>
  <c r="AG36" i="7"/>
  <c r="AG37" i="6"/>
  <c r="AG39" i="4"/>
  <c r="AG39" i="14"/>
  <c r="AG40" i="15"/>
  <c r="AG41" i="12"/>
  <c r="AG44" i="7"/>
  <c r="AG45" i="6"/>
  <c r="AG46" i="14"/>
  <c r="AG40" i="12"/>
  <c r="AH40" i="12"/>
  <c r="AH40" i="15"/>
  <c r="AG46" i="4"/>
  <c r="AI45" i="14"/>
  <c r="AG47" i="15"/>
  <c r="AH47" i="15"/>
  <c r="AI46" i="14"/>
  <c r="AG6" i="9"/>
  <c r="AH6" i="9"/>
  <c r="AH6" i="15"/>
  <c r="AG8" i="5"/>
  <c r="AH8" i="5"/>
  <c r="AG14" i="5"/>
  <c r="AH14" i="5"/>
  <c r="AG22" i="5"/>
  <c r="AH22" i="5"/>
  <c r="AG24" i="9"/>
  <c r="AH24" i="9"/>
  <c r="AG29" i="4"/>
  <c r="AG32" i="9"/>
  <c r="AH32" i="9"/>
  <c r="AG33" i="7"/>
  <c r="AG34" i="6"/>
  <c r="AH34" i="6"/>
  <c r="AG36" i="4"/>
  <c r="AG40" i="8"/>
  <c r="AH40" i="8"/>
  <c r="AG41" i="7"/>
  <c r="AG44" i="4"/>
  <c r="AH40" i="14"/>
  <c r="AH32" i="14"/>
  <c r="AI29" i="14"/>
  <c r="AH24" i="14"/>
  <c r="AI13" i="14"/>
  <c r="AH41" i="15"/>
  <c r="AH36" i="15"/>
  <c r="AH25" i="15"/>
  <c r="AH20" i="15"/>
  <c r="AH14" i="15"/>
  <c r="AH33" i="12"/>
  <c r="AH27" i="12"/>
  <c r="AH22" i="12"/>
  <c r="AH17" i="12"/>
  <c r="AH8" i="12"/>
  <c r="AH45" i="9"/>
  <c r="AH39" i="9"/>
  <c r="AH34" i="9"/>
  <c r="AH29" i="9"/>
  <c r="AH23" i="9"/>
  <c r="AH18" i="9"/>
  <c r="AH13" i="9"/>
  <c r="AH9" i="9"/>
  <c r="AH46" i="8"/>
  <c r="AH35" i="8"/>
  <c r="AH30" i="8"/>
  <c r="AH25" i="8"/>
  <c r="AH19" i="8"/>
  <c r="AH14" i="8"/>
  <c r="AH37" i="6"/>
  <c r="AH32" i="6"/>
  <c r="AH27" i="6"/>
  <c r="AH21" i="6"/>
  <c r="AH7" i="6"/>
  <c r="AH39" i="5"/>
  <c r="AH33" i="5"/>
  <c r="AH28" i="5"/>
  <c r="AH17" i="5"/>
  <c r="AG8" i="14"/>
  <c r="AH8" i="14"/>
  <c r="AG9" i="15"/>
  <c r="AH9" i="15"/>
  <c r="AG10" i="12"/>
  <c r="AH10" i="12"/>
  <c r="AG14" i="14"/>
  <c r="AH14" i="14"/>
  <c r="AG15" i="15"/>
  <c r="AH15" i="15"/>
  <c r="AG22" i="14"/>
  <c r="AH22" i="14"/>
  <c r="AG24" i="8"/>
  <c r="AH24" i="8"/>
  <c r="AG25" i="7"/>
  <c r="AG26" i="6"/>
  <c r="AH26" i="6"/>
  <c r="AG28" i="4"/>
  <c r="AG32" i="8"/>
  <c r="AH32" i="8"/>
  <c r="AG34" i="5"/>
  <c r="AH34" i="5"/>
  <c r="AG40" i="7"/>
  <c r="AI42" i="14"/>
  <c r="AI34" i="14"/>
  <c r="AH29" i="14"/>
  <c r="AI26" i="14"/>
  <c r="AI20" i="14"/>
  <c r="AH13" i="14"/>
  <c r="AI8" i="14"/>
  <c r="AG21" i="4"/>
  <c r="AG24" i="7"/>
  <c r="AG26" i="5"/>
  <c r="AH26" i="5"/>
  <c r="AG32" i="7"/>
  <c r="AG35" i="15"/>
  <c r="AH35" i="15"/>
  <c r="AG36" i="12"/>
  <c r="AH36" i="12"/>
  <c r="AH34" i="14"/>
  <c r="AH26" i="14"/>
  <c r="AH20" i="14"/>
  <c r="AH29" i="15"/>
  <c r="AH13" i="15"/>
  <c r="AH10" i="15"/>
  <c r="AH37" i="12"/>
  <c r="AH31" i="12"/>
  <c r="AH26" i="12"/>
  <c r="AH21" i="12"/>
  <c r="AH15" i="12"/>
  <c r="AH7" i="12"/>
  <c r="AH27" i="9"/>
  <c r="AH22" i="9"/>
  <c r="AH17" i="9"/>
  <c r="AH8" i="9"/>
  <c r="AH45" i="8"/>
  <c r="AH39" i="8"/>
  <c r="AH29" i="8"/>
  <c r="AH23" i="8"/>
  <c r="AH18" i="8"/>
  <c r="AH9" i="8"/>
  <c r="AH47" i="6"/>
  <c r="AH41" i="6"/>
  <c r="AH31" i="6"/>
  <c r="AH25" i="6"/>
  <c r="AH20" i="6"/>
  <c r="AH11" i="6"/>
  <c r="AH6" i="6"/>
  <c r="AH32" i="5"/>
  <c r="AH27" i="5"/>
  <c r="AH21" i="5"/>
  <c r="AH12" i="5"/>
  <c r="AH7" i="5"/>
  <c r="AG10" i="8"/>
  <c r="AH10" i="8"/>
  <c r="AG11" i="7"/>
  <c r="AG17" i="7"/>
  <c r="AG18" i="6"/>
  <c r="AH18" i="6"/>
  <c r="AG20" i="4"/>
  <c r="AG27" i="15"/>
  <c r="AH27" i="15"/>
  <c r="AG28" i="12"/>
  <c r="AH28" i="12"/>
  <c r="AG36" i="9"/>
  <c r="AH36" i="9"/>
  <c r="AG44" i="9"/>
  <c r="AH44" i="9"/>
  <c r="AG6" i="4"/>
  <c r="AH46" i="14"/>
  <c r="AI43" i="14"/>
  <c r="AH39" i="14"/>
  <c r="AI36" i="14"/>
  <c r="AI28" i="14"/>
  <c r="AG10" i="7"/>
  <c r="AH12" i="14"/>
  <c r="AI12" i="14"/>
  <c r="AG18" i="5"/>
  <c r="AH18" i="5"/>
  <c r="AH19" i="14"/>
  <c r="AI19" i="14"/>
  <c r="AG28" i="9"/>
  <c r="AH28" i="9"/>
  <c r="AG36" i="8"/>
  <c r="AH36" i="8"/>
  <c r="AG44" i="8"/>
  <c r="AH44" i="8"/>
  <c r="AG46" i="6"/>
  <c r="AH46" i="6"/>
  <c r="AH43" i="14"/>
  <c r="AI41" i="14"/>
  <c r="AH36" i="14"/>
  <c r="AI33" i="14"/>
  <c r="AH28" i="14"/>
  <c r="AI25" i="14"/>
  <c r="AG19" i="14"/>
  <c r="AI15" i="14"/>
  <c r="AH44" i="15"/>
  <c r="AH33" i="15"/>
  <c r="AH28" i="15"/>
  <c r="AH22" i="15"/>
  <c r="AH46" i="12"/>
  <c r="AH41" i="12"/>
  <c r="AH35" i="12"/>
  <c r="AH14" i="12"/>
  <c r="AH11" i="12"/>
  <c r="AH47" i="9"/>
  <c r="AH37" i="9"/>
  <c r="AH31" i="9"/>
  <c r="AH21" i="9"/>
  <c r="AH15" i="9"/>
  <c r="AH7" i="9"/>
  <c r="AH22" i="8"/>
  <c r="AH17" i="8"/>
  <c r="AH12" i="8"/>
  <c r="AH8" i="8"/>
  <c r="AH45" i="6"/>
  <c r="AH40" i="6"/>
  <c r="AH24" i="6"/>
  <c r="AH19" i="6"/>
  <c r="AH13" i="6"/>
  <c r="AH10" i="6"/>
  <c r="AH47" i="5"/>
  <c r="AH41" i="5"/>
  <c r="AH31" i="5"/>
  <c r="AH25" i="5"/>
  <c r="AH20" i="5"/>
  <c r="AH11" i="5"/>
  <c r="AH6" i="5"/>
  <c r="AG12" i="15"/>
  <c r="AH12" i="15"/>
  <c r="AG19" i="15"/>
  <c r="AH19" i="15"/>
  <c r="AG20" i="12"/>
  <c r="AH20" i="12"/>
  <c r="AG28" i="8"/>
  <c r="AH28" i="8"/>
  <c r="AG30" i="6"/>
  <c r="AH30" i="6"/>
  <c r="AG46" i="5"/>
  <c r="AH46" i="5"/>
  <c r="AI22" i="14"/>
  <c r="AG5" i="7"/>
  <c r="AH5" i="8"/>
  <c r="AG5" i="9"/>
  <c r="AG5" i="12"/>
  <c r="AG5" i="15"/>
  <c r="AH5" i="5"/>
  <c r="AG5" i="6"/>
  <c r="AG5" i="8"/>
  <c r="AH5" i="9"/>
  <c r="AH5" i="12"/>
  <c r="AH5" i="15"/>
  <c r="AG5" i="14"/>
  <c r="AH5" i="6"/>
  <c r="AG5" i="5"/>
  <c r="AH5" i="14"/>
  <c r="AI5" i="14"/>
  <c r="AH74" i="14" l="1"/>
  <c r="AG48" i="15"/>
  <c r="AG74" i="14"/>
  <c r="AH48" i="15"/>
  <c r="AH48" i="12"/>
  <c r="AG48" i="12"/>
  <c r="AG48" i="7"/>
  <c r="AG5" i="4" l="1"/>
  <c r="AG48" i="4" l="1"/>
  <c r="AF48" i="4"/>
  <c r="AF48" i="15"/>
  <c r="AE48" i="5"/>
  <c r="AF48" i="9"/>
  <c r="AF48" i="8"/>
  <c r="AF48" i="12"/>
  <c r="AF48" i="7"/>
  <c r="AE48" i="9" l="1"/>
  <c r="AD48" i="9"/>
  <c r="AC48" i="9"/>
  <c r="AB48" i="9"/>
  <c r="AA48" i="9"/>
  <c r="Z48" i="9"/>
  <c r="Y48" i="9"/>
  <c r="X48" i="9"/>
  <c r="W48" i="9"/>
  <c r="V48" i="9"/>
  <c r="U48" i="9"/>
  <c r="T48" i="9"/>
  <c r="S48" i="9"/>
  <c r="R48" i="9"/>
  <c r="Q48" i="9"/>
  <c r="P48" i="9"/>
  <c r="O48" i="9"/>
  <c r="N48" i="9"/>
  <c r="M48" i="9"/>
  <c r="L48" i="9"/>
  <c r="K48" i="9"/>
  <c r="J48" i="9"/>
  <c r="I48" i="9"/>
  <c r="H48" i="9"/>
  <c r="G48" i="9"/>
  <c r="F48" i="9"/>
  <c r="E48" i="9"/>
  <c r="D48" i="9"/>
  <c r="C48" i="9"/>
  <c r="B48" i="9"/>
  <c r="W48" i="6"/>
  <c r="V48" i="6"/>
  <c r="U48" i="6"/>
  <c r="T48" i="6"/>
  <c r="R48" i="6"/>
  <c r="S48" i="6"/>
  <c r="Q48" i="6"/>
  <c r="P48" i="6"/>
  <c r="O48" i="6"/>
  <c r="N48" i="6"/>
  <c r="M48" i="6"/>
  <c r="L48" i="6"/>
  <c r="K48" i="6"/>
  <c r="J48" i="6"/>
  <c r="I48" i="6"/>
  <c r="H48" i="6"/>
  <c r="G48" i="6"/>
  <c r="F48" i="6"/>
  <c r="E48" i="6"/>
  <c r="D48" i="6"/>
  <c r="C48" i="6"/>
  <c r="B48" i="6"/>
  <c r="AE48" i="15"/>
  <c r="B48" i="15"/>
  <c r="AE48" i="12"/>
  <c r="B48" i="12"/>
  <c r="M48" i="12"/>
  <c r="AC48" i="12"/>
  <c r="AA48" i="12"/>
  <c r="AE48" i="8"/>
  <c r="B48" i="8"/>
  <c r="AD48" i="15"/>
  <c r="AC48" i="15"/>
  <c r="AB48" i="15"/>
  <c r="AA48" i="15"/>
  <c r="Z48" i="15"/>
  <c r="Y48" i="15"/>
  <c r="X48" i="15"/>
  <c r="W48" i="15"/>
  <c r="V48" i="15"/>
  <c r="U48" i="15"/>
  <c r="T48" i="15"/>
  <c r="S48" i="15"/>
  <c r="R48" i="15"/>
  <c r="Q48" i="15"/>
  <c r="P48" i="15"/>
  <c r="O48" i="15"/>
  <c r="N48" i="15"/>
  <c r="M48" i="15"/>
  <c r="L48" i="15"/>
  <c r="K48" i="15"/>
  <c r="J48" i="15"/>
  <c r="I48" i="15"/>
  <c r="H48" i="15"/>
  <c r="G48" i="15"/>
  <c r="F48" i="15"/>
  <c r="E48" i="15"/>
  <c r="D48" i="15"/>
  <c r="C48" i="15"/>
  <c r="AD48" i="12"/>
  <c r="AB48" i="12"/>
  <c r="Z48" i="12"/>
  <c r="Y48" i="12"/>
  <c r="X48" i="12"/>
  <c r="W48" i="12"/>
  <c r="V48" i="12"/>
  <c r="U48" i="12"/>
  <c r="T48" i="12"/>
  <c r="S48" i="12"/>
  <c r="R48" i="12"/>
  <c r="Q48" i="12"/>
  <c r="P48" i="12"/>
  <c r="O48" i="12"/>
  <c r="N48" i="12"/>
  <c r="L48" i="12"/>
  <c r="K48" i="12"/>
  <c r="J48" i="12"/>
  <c r="I48" i="12"/>
  <c r="H48" i="12"/>
  <c r="G48" i="12"/>
  <c r="F48" i="12"/>
  <c r="E48" i="12"/>
  <c r="D48" i="12"/>
  <c r="C48" i="12"/>
  <c r="AD48" i="8"/>
  <c r="AC48" i="8"/>
  <c r="AB48" i="8"/>
  <c r="AA48" i="8"/>
  <c r="Z48" i="8"/>
  <c r="Y48" i="8"/>
  <c r="X48" i="8"/>
  <c r="W48" i="8"/>
  <c r="V48" i="8"/>
  <c r="U48" i="8"/>
  <c r="T48" i="8"/>
  <c r="S48" i="8"/>
  <c r="R48" i="8"/>
  <c r="Q48" i="8"/>
  <c r="P48" i="8"/>
  <c r="O48" i="8"/>
  <c r="N48" i="8"/>
  <c r="M48" i="8"/>
  <c r="L48" i="8"/>
  <c r="K48" i="8"/>
  <c r="J48" i="8"/>
  <c r="I48" i="8"/>
  <c r="H48" i="8"/>
  <c r="G48" i="8"/>
  <c r="F48" i="8"/>
  <c r="E48" i="8"/>
  <c r="D48" i="8"/>
  <c r="C48" i="8"/>
  <c r="B48" i="5"/>
  <c r="AF48" i="5"/>
  <c r="AD48" i="5"/>
  <c r="AC48" i="5"/>
  <c r="AB48" i="5"/>
  <c r="AA48" i="5"/>
  <c r="Z48" i="5"/>
  <c r="Y48" i="5"/>
  <c r="X48" i="5"/>
  <c r="W48" i="5"/>
  <c r="V48" i="5"/>
  <c r="U48" i="5"/>
  <c r="T48" i="5"/>
  <c r="S48" i="5"/>
  <c r="R48" i="5"/>
  <c r="Q48" i="5"/>
  <c r="P48" i="5"/>
  <c r="O48" i="5"/>
  <c r="N48" i="5"/>
  <c r="M48" i="5"/>
  <c r="L48" i="5"/>
  <c r="K48" i="5"/>
  <c r="J48" i="5"/>
  <c r="I48" i="5"/>
  <c r="H48" i="5"/>
  <c r="G48" i="5"/>
  <c r="F48" i="5"/>
  <c r="E48" i="5"/>
  <c r="D48" i="5"/>
  <c r="C48" i="5"/>
  <c r="AE48" i="7"/>
  <c r="B48" i="7"/>
  <c r="AD48" i="7"/>
  <c r="AC48" i="7"/>
  <c r="AB48" i="7"/>
  <c r="AA48" i="7"/>
  <c r="Z48" i="7"/>
  <c r="Y48" i="7"/>
  <c r="X48" i="7"/>
  <c r="W48" i="7"/>
  <c r="V48" i="7"/>
  <c r="U48" i="7"/>
  <c r="T48" i="7"/>
  <c r="S48" i="7"/>
  <c r="R48" i="7"/>
  <c r="Q48" i="7"/>
  <c r="P48" i="7"/>
  <c r="O48" i="7"/>
  <c r="N48" i="7"/>
  <c r="M48" i="7"/>
  <c r="L48" i="7"/>
  <c r="K48" i="7"/>
  <c r="J48" i="7"/>
  <c r="I48" i="7"/>
  <c r="H48" i="7"/>
  <c r="G48" i="7"/>
  <c r="F48" i="7"/>
  <c r="E48" i="7"/>
  <c r="D48" i="7"/>
  <c r="C48" i="7"/>
  <c r="AH48" i="9" l="1"/>
  <c r="AH48" i="8"/>
  <c r="AH48" i="6"/>
  <c r="AG48" i="9"/>
  <c r="AG48" i="8"/>
  <c r="AG48" i="6"/>
  <c r="AH48" i="5"/>
  <c r="AG48" i="5"/>
  <c r="AD48" i="4" l="1"/>
  <c r="AC48" i="4"/>
  <c r="AB48" i="4"/>
  <c r="Z48" i="4"/>
  <c r="Y48" i="4"/>
  <c r="X48" i="4"/>
  <c r="V48" i="4"/>
  <c r="U48" i="4"/>
  <c r="T48" i="4"/>
  <c r="R48" i="4"/>
  <c r="Q48" i="4"/>
  <c r="P48" i="4"/>
  <c r="N48" i="4"/>
  <c r="M48" i="4"/>
  <c r="L48" i="4"/>
  <c r="J48" i="4"/>
  <c r="I48" i="4"/>
  <c r="H48" i="4"/>
  <c r="F48" i="4"/>
  <c r="E48" i="4"/>
  <c r="D48" i="4"/>
  <c r="B48" i="4"/>
  <c r="C3" i="12"/>
  <c r="D3" i="12" s="1"/>
  <c r="E3" i="12" s="1"/>
  <c r="F3" i="12" s="1"/>
  <c r="G3" i="12" s="1"/>
  <c r="H3" i="12" s="1"/>
  <c r="I3" i="12" s="1"/>
  <c r="J3" i="12" s="1"/>
  <c r="K3" i="12" s="1"/>
  <c r="L3" i="12" s="1"/>
  <c r="M3" i="12" s="1"/>
  <c r="N3" i="12" s="1"/>
  <c r="O3" i="12" s="1"/>
  <c r="P3" i="12" s="1"/>
  <c r="Q3" i="12" s="1"/>
  <c r="R3" i="12" s="1"/>
  <c r="S3" i="12" s="1"/>
  <c r="T3" i="12" s="1"/>
  <c r="U3" i="12" s="1"/>
  <c r="V3" i="12" s="1"/>
  <c r="W3" i="12" s="1"/>
  <c r="X3" i="12" s="1"/>
  <c r="Y3" i="12" s="1"/>
  <c r="Z3" i="12" s="1"/>
  <c r="AA3" i="12" s="1"/>
  <c r="AB3" i="12" s="1"/>
  <c r="AC3" i="12" s="1"/>
  <c r="AD3" i="12" s="1"/>
  <c r="C48" i="4" l="1"/>
  <c r="K48" i="4"/>
  <c r="O48" i="4"/>
  <c r="S48" i="4"/>
  <c r="W48" i="4"/>
  <c r="AA48" i="4"/>
  <c r="AE48" i="4"/>
  <c r="G48" i="4"/>
  <c r="H47" i="16"/>
  <c r="C3" i="13"/>
  <c r="D3" i="13" s="1"/>
  <c r="E3" i="13" s="1"/>
  <c r="F3" i="13" s="1"/>
  <c r="G3" i="13" s="1"/>
  <c r="H3" i="13" s="1"/>
  <c r="I3" i="13" s="1"/>
  <c r="J3" i="13" s="1"/>
  <c r="K3" i="13" s="1"/>
  <c r="L3" i="13" s="1"/>
  <c r="M3" i="13" s="1"/>
  <c r="N3" i="13" s="1"/>
  <c r="O3" i="13" s="1"/>
  <c r="P3" i="13" s="1"/>
  <c r="Q3" i="13" s="1"/>
  <c r="R3" i="13" s="1"/>
  <c r="S3" i="13" s="1"/>
  <c r="T3" i="13" s="1"/>
  <c r="U3" i="13" s="1"/>
  <c r="V3" i="13" s="1"/>
  <c r="W3" i="13" s="1"/>
  <c r="X3" i="13" s="1"/>
  <c r="Y3" i="13" s="1"/>
  <c r="Z3" i="13" s="1"/>
  <c r="AA3" i="13" s="1"/>
  <c r="AB3" i="13" s="1"/>
  <c r="AC3" i="13" s="1"/>
  <c r="AD3" i="13" s="1"/>
  <c r="C3" i="5"/>
  <c r="D3" i="5" s="1"/>
  <c r="E3" i="5" s="1"/>
  <c r="F3" i="5" s="1"/>
  <c r="G3" i="5" s="1"/>
  <c r="H3" i="5" s="1"/>
  <c r="I3" i="5" s="1"/>
  <c r="J3" i="5" s="1"/>
  <c r="K3" i="5" s="1"/>
  <c r="L3" i="5" s="1"/>
  <c r="M3" i="5" s="1"/>
  <c r="N3" i="5" s="1"/>
  <c r="O3" i="5" s="1"/>
  <c r="P3" i="5" s="1"/>
  <c r="Q3" i="5" s="1"/>
  <c r="R3" i="5" s="1"/>
  <c r="S3" i="5" s="1"/>
  <c r="T3" i="5" s="1"/>
  <c r="U3" i="5" s="1"/>
  <c r="V3" i="5" s="1"/>
  <c r="W3" i="5" s="1"/>
  <c r="X3" i="5" s="1"/>
  <c r="Y3" i="5" s="1"/>
  <c r="Z3" i="5" s="1"/>
  <c r="AA3" i="5" s="1"/>
  <c r="AB3" i="5" s="1"/>
  <c r="AC3" i="5" s="1"/>
  <c r="AD3" i="5" s="1"/>
  <c r="C3" i="14" l="1"/>
  <c r="D3" i="14" s="1"/>
  <c r="E3" i="14" s="1"/>
  <c r="F3" i="14" s="1"/>
  <c r="G3" i="14" s="1"/>
  <c r="H3" i="14" s="1"/>
  <c r="I3" i="14" s="1"/>
  <c r="J3" i="14" s="1"/>
  <c r="K3" i="14" s="1"/>
  <c r="L3" i="14" s="1"/>
  <c r="M3" i="14" s="1"/>
  <c r="N3" i="14" s="1"/>
  <c r="O3" i="14" s="1"/>
  <c r="P3" i="14" s="1"/>
  <c r="Q3" i="14" s="1"/>
  <c r="R3" i="14" s="1"/>
  <c r="S3" i="14" s="1"/>
  <c r="T3" i="14" s="1"/>
  <c r="U3" i="14" s="1"/>
  <c r="V3" i="14" s="1"/>
  <c r="W3" i="14" s="1"/>
  <c r="X3" i="14" s="1"/>
  <c r="Y3" i="14" s="1"/>
  <c r="Z3" i="14" s="1"/>
  <c r="AA3" i="14" s="1"/>
  <c r="AB3" i="14" s="1"/>
  <c r="AC3" i="14" s="1"/>
  <c r="AD3" i="14" s="1"/>
  <c r="C3" i="15"/>
  <c r="D3" i="15" s="1"/>
  <c r="E3" i="15" s="1"/>
  <c r="F3" i="15" s="1"/>
  <c r="G3" i="15" s="1"/>
  <c r="H3" i="15" s="1"/>
  <c r="I3" i="15" s="1"/>
  <c r="J3" i="15" s="1"/>
  <c r="K3" i="15" s="1"/>
  <c r="L3" i="15" s="1"/>
  <c r="M3" i="15" s="1"/>
  <c r="N3" i="15" s="1"/>
  <c r="O3" i="15" s="1"/>
  <c r="P3" i="15" s="1"/>
  <c r="Q3" i="15" s="1"/>
  <c r="R3" i="15" s="1"/>
  <c r="S3" i="15" s="1"/>
  <c r="T3" i="15" s="1"/>
  <c r="U3" i="15" s="1"/>
  <c r="V3" i="15" s="1"/>
  <c r="W3" i="15" s="1"/>
  <c r="X3" i="15" s="1"/>
  <c r="Y3" i="15" s="1"/>
  <c r="Z3" i="15" s="1"/>
  <c r="AA3" i="15" s="1"/>
  <c r="AB3" i="15" s="1"/>
  <c r="AC3" i="15" s="1"/>
  <c r="AD3" i="15" s="1"/>
  <c r="C3" i="9"/>
  <c r="D3" i="9" s="1"/>
  <c r="E3" i="9" s="1"/>
  <c r="F3" i="9" s="1"/>
  <c r="G3" i="9" s="1"/>
  <c r="H3" i="9" s="1"/>
  <c r="I3" i="9" s="1"/>
  <c r="J3" i="9" s="1"/>
  <c r="K3" i="9" s="1"/>
  <c r="L3" i="9" s="1"/>
  <c r="M3" i="9" s="1"/>
  <c r="N3" i="9" s="1"/>
  <c r="O3" i="9" s="1"/>
  <c r="P3" i="9" s="1"/>
  <c r="Q3" i="9" s="1"/>
  <c r="R3" i="9" s="1"/>
  <c r="S3" i="9" s="1"/>
  <c r="T3" i="9" s="1"/>
  <c r="U3" i="9" s="1"/>
  <c r="V3" i="9" s="1"/>
  <c r="W3" i="9" s="1"/>
  <c r="X3" i="9" s="1"/>
  <c r="Y3" i="9" s="1"/>
  <c r="Z3" i="9" s="1"/>
  <c r="AA3" i="9" s="1"/>
  <c r="AB3" i="9" s="1"/>
  <c r="AC3" i="9" s="1"/>
  <c r="AD3" i="9" s="1"/>
  <c r="C3" i="8"/>
  <c r="D3" i="8" s="1"/>
  <c r="E3" i="8" s="1"/>
  <c r="F3" i="8" s="1"/>
  <c r="G3" i="8" s="1"/>
  <c r="H3" i="8" s="1"/>
  <c r="I3" i="8" s="1"/>
  <c r="J3" i="8" s="1"/>
  <c r="K3" i="8" s="1"/>
  <c r="L3" i="8" s="1"/>
  <c r="M3" i="8" s="1"/>
  <c r="N3" i="8" s="1"/>
  <c r="O3" i="8" s="1"/>
  <c r="P3" i="8" s="1"/>
  <c r="Q3" i="8" s="1"/>
  <c r="R3" i="8" s="1"/>
  <c r="S3" i="8" s="1"/>
  <c r="T3" i="8" s="1"/>
  <c r="U3" i="8" s="1"/>
  <c r="V3" i="8" s="1"/>
  <c r="W3" i="8" s="1"/>
  <c r="X3" i="8" s="1"/>
  <c r="Y3" i="8" s="1"/>
  <c r="Z3" i="8" s="1"/>
  <c r="AA3" i="8" s="1"/>
  <c r="AB3" i="8" s="1"/>
  <c r="AC3" i="8" s="1"/>
  <c r="AD3" i="8" s="1"/>
  <c r="C3" i="7"/>
  <c r="D3" i="7" s="1"/>
  <c r="E3" i="7" s="1"/>
  <c r="F3" i="7" s="1"/>
  <c r="G3" i="7" s="1"/>
  <c r="H3" i="7" s="1"/>
  <c r="I3" i="7" s="1"/>
  <c r="J3" i="7" s="1"/>
  <c r="K3" i="7" s="1"/>
  <c r="L3" i="7" s="1"/>
  <c r="M3" i="7" s="1"/>
  <c r="N3" i="7" s="1"/>
  <c r="O3" i="7" s="1"/>
  <c r="P3" i="7" s="1"/>
  <c r="Q3" i="7" s="1"/>
  <c r="R3" i="7" s="1"/>
  <c r="S3" i="7" s="1"/>
  <c r="T3" i="7" s="1"/>
  <c r="U3" i="7" s="1"/>
  <c r="V3" i="7" s="1"/>
  <c r="W3" i="7" s="1"/>
  <c r="X3" i="7" s="1"/>
  <c r="Y3" i="7" s="1"/>
  <c r="Z3" i="7" s="1"/>
  <c r="AA3" i="7" s="1"/>
  <c r="AB3" i="7" s="1"/>
  <c r="AC3" i="7" s="1"/>
  <c r="AD3" i="7" s="1"/>
  <c r="C3" i="6"/>
  <c r="D3" i="6" s="1"/>
  <c r="E3" i="6" s="1"/>
  <c r="F3" i="6" s="1"/>
  <c r="G3" i="6" s="1"/>
  <c r="H3" i="6" s="1"/>
  <c r="I3" i="6" s="1"/>
  <c r="J3" i="6" s="1"/>
  <c r="K3" i="6" s="1"/>
  <c r="L3" i="6" s="1"/>
  <c r="M3" i="6" s="1"/>
  <c r="N3" i="6" s="1"/>
  <c r="O3" i="6" s="1"/>
  <c r="P3" i="6" s="1"/>
  <c r="Q3" i="6" s="1"/>
  <c r="R3" i="6" s="1"/>
  <c r="S3" i="6" s="1"/>
  <c r="T3" i="6" s="1"/>
  <c r="U3" i="6" s="1"/>
  <c r="V3" i="6" s="1"/>
  <c r="W3" i="6" s="1"/>
  <c r="X3" i="6" s="1"/>
  <c r="Y3" i="6" s="1"/>
  <c r="Z3" i="6" s="1"/>
  <c r="AA3" i="6" s="1"/>
  <c r="AB3" i="6" s="1"/>
  <c r="AC3" i="6" s="1"/>
  <c r="AD3" i="6" s="1"/>
  <c r="C3" i="4"/>
  <c r="D3" i="4" s="1"/>
  <c r="E3" i="4" s="1"/>
  <c r="F3" i="4" s="1"/>
  <c r="I3" i="4" s="1"/>
  <c r="J3" i="4" s="1"/>
  <c r="K3" i="4" s="1"/>
  <c r="L3" i="4" s="1"/>
  <c r="M3" i="4" s="1"/>
  <c r="N3" i="4" s="1"/>
  <c r="O3" i="4" s="1"/>
  <c r="P3" i="4" s="1"/>
  <c r="Q3" i="4" s="1"/>
  <c r="R3" i="4" s="1"/>
  <c r="S3" i="4" s="1"/>
  <c r="T3" i="4" s="1"/>
  <c r="U3" i="4" s="1"/>
  <c r="V3" i="4" s="1"/>
  <c r="W3" i="4" s="1"/>
  <c r="X3" i="4" s="1"/>
  <c r="Y3" i="4" s="1"/>
  <c r="Z3" i="4" s="1"/>
  <c r="AA3" i="4" s="1"/>
  <c r="AB3" i="4" s="1"/>
  <c r="AC3" i="4" s="1"/>
  <c r="AD3" i="4" s="1"/>
</calcChain>
</file>

<file path=xl/sharedStrings.xml><?xml version="1.0" encoding="utf-8"?>
<sst xmlns="http://schemas.openxmlformats.org/spreadsheetml/2006/main" count="2143" uniqueCount="256">
  <si>
    <t>Amambai</t>
  </si>
  <si>
    <t>Aquidauana</t>
  </si>
  <si>
    <t>Campo Grande</t>
  </si>
  <si>
    <t>Cassilândia</t>
  </si>
  <si>
    <t>Chapadão do Sul</t>
  </si>
  <si>
    <t>Corumbá</t>
  </si>
  <si>
    <t>Coxim</t>
  </si>
  <si>
    <t>Dourados</t>
  </si>
  <si>
    <t>Itaquirai</t>
  </si>
  <si>
    <t>Ivinhema</t>
  </si>
  <si>
    <t>Juti</t>
  </si>
  <si>
    <t>Maracaju</t>
  </si>
  <si>
    <t>Miranda</t>
  </si>
  <si>
    <t>Nhumirim</t>
  </si>
  <si>
    <t>Paranaíba</t>
  </si>
  <si>
    <t>Ponta Porã</t>
  </si>
  <si>
    <t>Porto Murtinho</t>
  </si>
  <si>
    <t>Rio Brilhante</t>
  </si>
  <si>
    <t>São Gabriel do Oeste</t>
  </si>
  <si>
    <t>Sete Quedas</t>
  </si>
  <si>
    <t>Três Lagoas</t>
  </si>
  <si>
    <t>Municípios</t>
  </si>
  <si>
    <t>Direção do Vento</t>
  </si>
  <si>
    <t>Sidrolândia</t>
  </si>
  <si>
    <t>Máxima Registrada</t>
  </si>
  <si>
    <t>Mês</t>
  </si>
  <si>
    <t>Média</t>
  </si>
  <si>
    <t>Máxima</t>
  </si>
  <si>
    <t>Mínima</t>
  </si>
  <si>
    <t>Total</t>
  </si>
  <si>
    <t>Água Clara</t>
  </si>
  <si>
    <t>Bela Vista</t>
  </si>
  <si>
    <t>Jardim</t>
  </si>
  <si>
    <t>Costa Rica</t>
  </si>
  <si>
    <t>Sonora</t>
  </si>
  <si>
    <t xml:space="preserve"> </t>
  </si>
  <si>
    <t>PCDs</t>
  </si>
  <si>
    <t>Código da estação</t>
  </si>
  <si>
    <t>Altitude (m)</t>
  </si>
  <si>
    <t>Aberta em:</t>
  </si>
  <si>
    <t>Localização Física das PCDs Automáticas</t>
  </si>
  <si>
    <t>INMET</t>
  </si>
  <si>
    <t>A 756</t>
  </si>
  <si>
    <t>Rodovia BR 262, Km 134 (Prefeitura)</t>
  </si>
  <si>
    <t>A 750</t>
  </si>
  <si>
    <t>Rodovia Amambaí – Arial Moreira – km 17 (Escola Agrotécnica)</t>
  </si>
  <si>
    <t>Av. Duque de Caxias – Bairro Alto (Exército)</t>
  </si>
  <si>
    <t>A 757</t>
  </si>
  <si>
    <t>Rua Alcebíades Bobadilha da Cunha, 627 (Exército)</t>
  </si>
  <si>
    <t>Bataguassu</t>
  </si>
  <si>
    <t>A 759</t>
  </si>
  <si>
    <t>BR 262 – km 04 – Saída para Aquidauana (EMBRAPA)</t>
  </si>
  <si>
    <t>Rodovia BR 158 – Saída para Paranaíba (Conab)</t>
  </si>
  <si>
    <t>Rua Cárceres, 296 – Centro (Exército) Coronel Rocha- 32311890</t>
  </si>
  <si>
    <t>Aeroporto de Costa Rica</t>
  </si>
  <si>
    <t>47° BI – BR 163 – km 729 – Vila São Paulo (Exército)</t>
  </si>
  <si>
    <t>Av. Guaicurus, n° 9000 (Exército) 67-34169490</t>
  </si>
  <si>
    <t>A 752</t>
  </si>
  <si>
    <t>Rodovia BR 163 – km 80 (Escola Família Agrícola)</t>
  </si>
  <si>
    <t>A709</t>
  </si>
  <si>
    <t>Av. Antonio Travain, s/n° (Prefeitura)</t>
  </si>
  <si>
    <t xml:space="preserve">A 758 </t>
  </si>
  <si>
    <t>Rua Ren Ary Rodrigues, 2.520 (Exército)</t>
  </si>
  <si>
    <t>A 749</t>
  </si>
  <si>
    <t>Av. Sergio Marciel, 525 (Prefeitura)</t>
  </si>
  <si>
    <t>Rodovia MS 460 – km 1,5 – Saída para Água Fria (Conab) Fone: 67-34541384 Elvis  Rodrigues Lima ms.ua-maracaju@conab.gov.br</t>
  </si>
  <si>
    <t>Rodovia MS 339 – km 20 – Zona Rural (Exército)</t>
  </si>
  <si>
    <t>Rua 21 de Setembro, 1880 – Fazenda Nhumirim (EMBRAPA)</t>
  </si>
  <si>
    <t>13/112006</t>
  </si>
  <si>
    <t>Av. Três Lagoas, s/n° - Jardim Jaraguá (Prefeitura)</t>
  </si>
  <si>
    <t>Av. Brasil esquina com Cardoso s/n° (Prefeitura)</t>
  </si>
  <si>
    <t>Cia de Fronteira – Rua Capitão Cantalice, 1077 (Exército)</t>
  </si>
  <si>
    <t>Rodovia BR 163 – km 252 (Conab)</t>
  </si>
  <si>
    <t>1°/10/2008</t>
  </si>
  <si>
    <t xml:space="preserve"> Rodovia MS, km 162 – Saída para Maracajú (Conab) 32721371</t>
  </si>
  <si>
    <t>(Prefeitura)</t>
  </si>
  <si>
    <t>30/11/2012</t>
  </si>
  <si>
    <t>Rua da Cana, 178 - Centro</t>
  </si>
  <si>
    <t>Rua 13 de Junho, 352 – Bairro Santos Dumont (Prefeitura)</t>
  </si>
  <si>
    <t>TOTAL</t>
  </si>
  <si>
    <t xml:space="preserve">Fontes: </t>
  </si>
  <si>
    <t>http://www.inmet.gov.br/sonabra/maps/automaticas.php</t>
  </si>
  <si>
    <t>Rodovia MS 306 – km 96 – Saída para Cassilândia (Conab)</t>
  </si>
  <si>
    <t>Rodovia BR 163 – km 541 – Zona Rural (Conab)</t>
  </si>
  <si>
    <t>PCDs DO INMET SEMAGRO</t>
  </si>
  <si>
    <t>Angélica</t>
  </si>
  <si>
    <t>S 701</t>
  </si>
  <si>
    <t>Avenida São João S/N - Bairro Mutum</t>
  </si>
  <si>
    <t>S 702</t>
  </si>
  <si>
    <t xml:space="preserve">Rua General Dutra S/N - </t>
  </si>
  <si>
    <t>Rodovia BR 267, km 35 - Distrito Industrial Casulo</t>
  </si>
  <si>
    <t>Bandeirantes</t>
  </si>
  <si>
    <t>S 703</t>
  </si>
  <si>
    <t>BR 163 - KM 543 - Antigo IBC</t>
  </si>
  <si>
    <t>Bonito</t>
  </si>
  <si>
    <t>S 704</t>
  </si>
  <si>
    <t>06/082018</t>
  </si>
  <si>
    <t xml:space="preserve"> Rodovia MS,  178 - KM 33 - Aeroporto de Bonito</t>
  </si>
  <si>
    <t>Brasilândia</t>
  </si>
  <si>
    <t>S 705</t>
  </si>
  <si>
    <t>Escola Agrícola Rodovia MS 395</t>
  </si>
  <si>
    <t>Caarapó</t>
  </si>
  <si>
    <t>S 706</t>
  </si>
  <si>
    <t>Chácara Municipal - Antigo Balneário Airton Sena</t>
  </si>
  <si>
    <t>S 707</t>
  </si>
  <si>
    <t xml:space="preserve">Rodovia MS 060 - Escola Agricola Professor Marcio Elias Nery </t>
  </si>
  <si>
    <t>A 702</t>
  </si>
  <si>
    <t>A 742</t>
  </si>
  <si>
    <t>A 724</t>
  </si>
  <si>
    <t>A 760</t>
  </si>
  <si>
    <t>A 720</t>
  </si>
  <si>
    <t>A 721</t>
  </si>
  <si>
    <t>S 708</t>
  </si>
  <si>
    <t>Estrada da Setima Linha - KM 1  de Culturama</t>
  </si>
  <si>
    <t>S 709</t>
  </si>
  <si>
    <t>Rodovia MS 295 - Sentido Tacuru - Casa do Mel  ao lado da casa do Tete/Sítio Igreja</t>
  </si>
  <si>
    <t>S 710</t>
  </si>
  <si>
    <t xml:space="preserve">Parque de Exposição </t>
  </si>
  <si>
    <t>S 711</t>
  </si>
  <si>
    <t>Rodovia MS 379, Km 1.2 (Próximo a Parque de Exposição)</t>
  </si>
  <si>
    <t>A 731</t>
  </si>
  <si>
    <t>S 712</t>
  </si>
  <si>
    <t>Avenida Jofre de Araújo - Antiga Escola Agrícola</t>
  </si>
  <si>
    <t>Nova Andradina</t>
  </si>
  <si>
    <t>S 713</t>
  </si>
  <si>
    <t>Rodovia MS 743 - sede do IFMS</t>
  </si>
  <si>
    <t>A 722</t>
  </si>
  <si>
    <t>A 717</t>
  </si>
  <si>
    <t>A 710</t>
  </si>
  <si>
    <t>S 714</t>
  </si>
  <si>
    <t xml:space="preserve">Chácara Municipal </t>
  </si>
  <si>
    <t>A 703</t>
  </si>
  <si>
    <t>A 723</t>
  </si>
  <si>
    <t>A 732</t>
  </si>
  <si>
    <t>S 715</t>
  </si>
  <si>
    <t>A 743</t>
  </si>
  <si>
    <t>Santa Rita do Pardo</t>
  </si>
  <si>
    <t>S 716</t>
  </si>
  <si>
    <t>Prolongamento da Rua Geraldo da Silva Souza S/N - Bairro Sta Luzia</t>
  </si>
  <si>
    <t>A 754</t>
  </si>
  <si>
    <t>A 751</t>
  </si>
  <si>
    <t>Selviría</t>
  </si>
  <si>
    <t>S 717</t>
  </si>
  <si>
    <t>Rua Jailda Candido Pereira Lote T - Qda11</t>
  </si>
  <si>
    <t>A 761</t>
  </si>
  <si>
    <t>A 704</t>
  </si>
  <si>
    <t>Aral Moreira</t>
  </si>
  <si>
    <t>Camapuã</t>
  </si>
  <si>
    <t>Fátima do Sul</t>
  </si>
  <si>
    <t>Iguatemi</t>
  </si>
  <si>
    <t>Itaporã</t>
  </si>
  <si>
    <t>Laguna Carapã</t>
  </si>
  <si>
    <t>Nova Alvorada</t>
  </si>
  <si>
    <t>Pedro Gomes</t>
  </si>
  <si>
    <t>Ribas do Rio Pardo</t>
  </si>
  <si>
    <t xml:space="preserve">1. Água Clara </t>
  </si>
  <si>
    <t>2. Amambai</t>
  </si>
  <si>
    <t>6. Bela Vista</t>
  </si>
  <si>
    <t>7. Bataguassu</t>
  </si>
  <si>
    <t>8. Bandeirantes</t>
  </si>
  <si>
    <t>9. Bonito</t>
  </si>
  <si>
    <t>10. Brasilândia</t>
  </si>
  <si>
    <t>11. Caarapó</t>
  </si>
  <si>
    <t>12. Camapuã</t>
  </si>
  <si>
    <t>13. Campo Grande</t>
  </si>
  <si>
    <t>14. Cassilândia</t>
  </si>
  <si>
    <t>15. Chapadão do Sul</t>
  </si>
  <si>
    <t>16. Corumbá</t>
  </si>
  <si>
    <t>17. Costa Rica</t>
  </si>
  <si>
    <t>18. Coxim</t>
  </si>
  <si>
    <t>19. Dourados</t>
  </si>
  <si>
    <t>20. Fátima do Sul</t>
  </si>
  <si>
    <t>21. Iguatemi</t>
  </si>
  <si>
    <t>22. Itaporã</t>
  </si>
  <si>
    <t>23. Itaquiraí</t>
  </si>
  <si>
    <t>24. Ivinhema</t>
  </si>
  <si>
    <t>25. Jardim</t>
  </si>
  <si>
    <t>26. Juti</t>
  </si>
  <si>
    <t>27. Laguna Carapã</t>
  </si>
  <si>
    <t>28. Maracaju</t>
  </si>
  <si>
    <t>29. Nova Alvorada do Sul</t>
  </si>
  <si>
    <t>30. Nova Andradina</t>
  </si>
  <si>
    <t>31. Miranda</t>
  </si>
  <si>
    <t>32. Nhumirim (Embrapa Pantanal)</t>
  </si>
  <si>
    <t>38. Ribas do Rio Pardo</t>
  </si>
  <si>
    <t xml:space="preserve">39. Rio Brilhante </t>
  </si>
  <si>
    <t>40. Santa Rita do Pardo</t>
  </si>
  <si>
    <t>41. Sidrolândia</t>
  </si>
  <si>
    <t>42. Sete Quedas</t>
  </si>
  <si>
    <t>43. Selviría</t>
  </si>
  <si>
    <t>44. Sonora</t>
  </si>
  <si>
    <t>45. Três Lagoas</t>
  </si>
  <si>
    <t>MUNICÍPIOS DO ESTADO DE MS</t>
  </si>
  <si>
    <t>MaiorOcorrência</t>
  </si>
  <si>
    <t xml:space="preserve">  Maior Ocorrência no Estado</t>
  </si>
  <si>
    <t>Maior Ocorrência no dia</t>
  </si>
  <si>
    <t>Dia sem chuva</t>
  </si>
  <si>
    <t>*</t>
  </si>
  <si>
    <t>Média Registrada</t>
  </si>
  <si>
    <t>Mínima Registrada</t>
  </si>
  <si>
    <t xml:space="preserve">  </t>
  </si>
  <si>
    <t>Chuva (mm)</t>
  </si>
  <si>
    <t>Outubro/2023</t>
  </si>
  <si>
    <t>Rajada do Vento (km/h)</t>
  </si>
  <si>
    <t>Velocidade do Vento Máxima (km/h)</t>
  </si>
  <si>
    <t>Umidade Relativa do Ar Mínima (%)</t>
  </si>
  <si>
    <t>Umidade Relativa do Ar Máxima (%)</t>
  </si>
  <si>
    <t>Umidade Relativa do Ar Instantânea (%)</t>
  </si>
  <si>
    <t>Temperatura Mínima (°C)</t>
  </si>
  <si>
    <t>Temperatura Máxima (°C)</t>
  </si>
  <si>
    <t>Temperatura Instantânea (°C)</t>
  </si>
  <si>
    <t>3. Aquidauana</t>
  </si>
  <si>
    <t>4. Angélica</t>
  </si>
  <si>
    <t>5. Aral Moreira</t>
  </si>
  <si>
    <t>Latitude ( ° )</t>
  </si>
  <si>
    <t>Longitude ( ° )</t>
  </si>
  <si>
    <t>PCDs - Plataforma de Coleta de Dados</t>
  </si>
  <si>
    <t>SEMADESC</t>
  </si>
  <si>
    <t>A 719</t>
  </si>
  <si>
    <t>A 730</t>
  </si>
  <si>
    <t>SEMADESC - Secretaria de Estado de Meio Ambiente, Desenvolvimento, Ciência, Técnologia e Inovação.</t>
  </si>
  <si>
    <t>INMET - Instituto Nacional de Meteorologia</t>
  </si>
  <si>
    <t>33. Paranaíba</t>
  </si>
  <si>
    <t>34. Pedro Gomes</t>
  </si>
  <si>
    <t>35. Ponta Porã</t>
  </si>
  <si>
    <t>36. Porto Murtinho</t>
  </si>
  <si>
    <t>37. São Gabriel do Oeste</t>
  </si>
  <si>
    <t>Fonte: INMET/SEMADESC/CEMTEC</t>
  </si>
  <si>
    <t xml:space="preserve">(*) Nenhuma Infotmação Disponivel pelo INMET </t>
  </si>
  <si>
    <t>Fonte: CEMADEN</t>
  </si>
  <si>
    <t>Fonte: EMBRAPA (Agropecuária Oeste)</t>
  </si>
  <si>
    <t>Campo Grande (Corrego Anhanduizinho)</t>
  </si>
  <si>
    <t>Campo Grande (Jardim Panamá)</t>
  </si>
  <si>
    <t>Campo Grande (UPA GONÇALVES)</t>
  </si>
  <si>
    <t>Campo Grande (Vila Sta.Luzia)</t>
  </si>
  <si>
    <t>Corguinho</t>
  </si>
  <si>
    <t>Corumbá ( Cravo Vermelho)</t>
  </si>
  <si>
    <t>Corumbá (Fortaleza)</t>
  </si>
  <si>
    <t>Dois Irmãos do Burití</t>
  </si>
  <si>
    <t>Itaquiraí</t>
  </si>
  <si>
    <t>Mundo Novo</t>
  </si>
  <si>
    <t>Rio Verde de Mato Grosso</t>
  </si>
  <si>
    <t>Rochedo</t>
  </si>
  <si>
    <t>Tres Lagoas (Jardim Dourado)</t>
  </si>
  <si>
    <t>Tres Lagoas (São Carlos)</t>
  </si>
  <si>
    <t>Dourados (EMBRAPA)</t>
  </si>
  <si>
    <t>Dourados (EMBRAPA/UFGD)</t>
  </si>
  <si>
    <t>Ivinhema (EMBRAPA/ADECOAGRO)</t>
  </si>
  <si>
    <t>Rio Brilhante (EMBRAPA/Prefeitura)</t>
  </si>
  <si>
    <t xml:space="preserve">(*) Nenhuma Informação Disponivel pelo INMET </t>
  </si>
  <si>
    <t>Janeiro/2024</t>
  </si>
  <si>
    <t>Porto Murtinho inoperante deste 16/01/2024</t>
  </si>
  <si>
    <t>Camapuã inoperante deste 26/01/2024</t>
  </si>
  <si>
    <t>Nova Alvorada do Sul</t>
  </si>
  <si>
    <t>Nhumirim - Nhecolândia</t>
  </si>
  <si>
    <t>Nova Andradina - IFMS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</si>
</sst>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(* #,##0.00_);_(* \(#,##0.00\);_(* &quot;-&quot;??_);_(@_)"/>
  </numFmts>
  <fonts count="28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20"/>
      <name val="Arial"/>
      <family val="2"/>
    </font>
    <font>
      <b/>
      <sz val="9"/>
      <name val="Arial"/>
      <family val="2"/>
    </font>
    <font>
      <b/>
      <sz val="16"/>
      <color rgb="FFC00000"/>
      <name val="Arial"/>
      <family val="2"/>
    </font>
    <font>
      <b/>
      <sz val="9"/>
      <color rgb="FFC00000"/>
      <name val="Arial"/>
      <family val="2"/>
    </font>
    <font>
      <sz val="10"/>
      <name val="Arial"/>
      <family val="2"/>
    </font>
    <font>
      <b/>
      <i/>
      <sz val="9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8"/>
      <color rgb="FFC00000"/>
      <name val="Arial"/>
      <family val="2"/>
    </font>
    <font>
      <sz val="10"/>
      <color theme="3" tint="-0.249977111117893"/>
      <name val="Arial"/>
      <family val="2"/>
    </font>
    <font>
      <sz val="11"/>
      <color theme="3" tint="-0.249977111117893"/>
      <name val="Calibri"/>
      <family val="2"/>
      <scheme val="minor"/>
    </font>
    <font>
      <sz val="9"/>
      <color indexed="8"/>
      <name val="Arial"/>
      <family val="2"/>
    </font>
    <font>
      <b/>
      <sz val="20"/>
      <color theme="0"/>
      <name val="Arial"/>
      <family val="2"/>
    </font>
    <font>
      <b/>
      <sz val="12"/>
      <color theme="3" tint="-0.249977111117893"/>
      <name val="Arial"/>
      <family val="2"/>
    </font>
    <font>
      <b/>
      <sz val="16"/>
      <color theme="3" tint="-0.249977111117893"/>
      <name val="Arial"/>
      <family val="2"/>
    </font>
    <font>
      <b/>
      <sz val="9"/>
      <color theme="3" tint="-0.249977111117893"/>
      <name val="Arial"/>
      <family val="2"/>
    </font>
    <font>
      <b/>
      <sz val="9"/>
      <color theme="3" tint="-0.499984740745262"/>
      <name val="Arial"/>
      <family val="2"/>
    </font>
    <font>
      <b/>
      <sz val="12"/>
      <color theme="3" tint="-0.499984740745262"/>
      <name val="Arial"/>
      <family val="2"/>
    </font>
    <font>
      <b/>
      <sz val="16"/>
      <color theme="3" tint="-0.499984740745262"/>
      <name val="Arial"/>
      <family val="2"/>
    </font>
    <font>
      <b/>
      <sz val="9"/>
      <color theme="1"/>
      <name val="Arial"/>
      <family val="2"/>
    </font>
    <font>
      <b/>
      <sz val="9"/>
      <color theme="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gray125">
        <bgColor theme="8" tint="0.59999389629810485"/>
      </patternFill>
    </fill>
    <fill>
      <patternFill patternType="solid">
        <fgColor theme="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darkGray"/>
    </fill>
    <fill>
      <patternFill patternType="solid">
        <fgColor rgb="FFFF0000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3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</cellStyleXfs>
  <cellXfs count="176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0" fontId="5" fillId="0" borderId="0" xfId="0" applyFont="1"/>
    <xf numFmtId="0" fontId="6" fillId="0" borderId="0" xfId="0" applyFont="1"/>
    <xf numFmtId="0" fontId="2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vertical="center"/>
    </xf>
    <xf numFmtId="1" fontId="8" fillId="0" borderId="0" xfId="0" applyNumberFormat="1" applyFont="1" applyAlignment="1">
      <alignment horizontal="center"/>
    </xf>
    <xf numFmtId="2" fontId="3" fillId="0" borderId="1" xfId="0" applyNumberFormat="1" applyFont="1" applyBorder="1" applyAlignment="1">
      <alignment horizontal="center" vertical="center"/>
    </xf>
    <xf numFmtId="0" fontId="11" fillId="0" borderId="0" xfId="0" applyFont="1"/>
    <xf numFmtId="0" fontId="2" fillId="6" borderId="1" xfId="0" applyFont="1" applyFill="1" applyBorder="1" applyAlignment="1">
      <alignment horizontal="center" vertical="center" wrapText="1"/>
    </xf>
    <xf numFmtId="0" fontId="0" fillId="6" borderId="0" xfId="0" applyFill="1" applyAlignment="1">
      <alignment horizontal="center"/>
    </xf>
    <xf numFmtId="0" fontId="11" fillId="6" borderId="1" xfId="0" applyFont="1" applyFill="1" applyBorder="1" applyAlignment="1">
      <alignment wrapText="1"/>
    </xf>
    <xf numFmtId="0" fontId="11" fillId="6" borderId="1" xfId="0" applyFont="1" applyFill="1" applyBorder="1" applyAlignment="1">
      <alignment horizontal="center" vertical="center" wrapText="1"/>
    </xf>
    <xf numFmtId="14" fontId="11" fillId="6" borderId="1" xfId="0" applyNumberFormat="1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center" wrapText="1"/>
    </xf>
    <xf numFmtId="0" fontId="0" fillId="0" borderId="0" xfId="0" applyFill="1" applyAlignment="1">
      <alignment horizontal="center"/>
    </xf>
    <xf numFmtId="14" fontId="11" fillId="6" borderId="1" xfId="0" applyNumberFormat="1" applyFont="1" applyFill="1" applyBorder="1" applyAlignment="1">
      <alignment horizontal="center" wrapText="1"/>
    </xf>
    <xf numFmtId="0" fontId="0" fillId="6" borderId="0" xfId="0" applyFill="1"/>
    <xf numFmtId="0" fontId="11" fillId="6" borderId="1" xfId="0" applyNumberFormat="1" applyFont="1" applyFill="1" applyBorder="1" applyAlignment="1">
      <alignment horizontal="center" wrapText="1"/>
    </xf>
    <xf numFmtId="0" fontId="0" fillId="6" borderId="1" xfId="0" applyFill="1" applyBorder="1" applyAlignment="1">
      <alignment horizontal="center"/>
    </xf>
    <xf numFmtId="0" fontId="0" fillId="0" borderId="0" xfId="0" applyFill="1"/>
    <xf numFmtId="0" fontId="0" fillId="6" borderId="1" xfId="0" applyNumberFormat="1" applyFill="1" applyBorder="1" applyAlignment="1">
      <alignment horizontal="center"/>
    </xf>
    <xf numFmtId="0" fontId="11" fillId="6" borderId="1" xfId="0" applyFont="1" applyFill="1" applyBorder="1" applyAlignment="1">
      <alignment horizontal="left" vertical="center" wrapText="1"/>
    </xf>
    <xf numFmtId="0" fontId="11" fillId="6" borderId="1" xfId="0" applyNumberFormat="1" applyFont="1" applyFill="1" applyBorder="1" applyAlignment="1">
      <alignment horizontal="center" vertical="center" wrapText="1"/>
    </xf>
    <xf numFmtId="0" fontId="0" fillId="6" borderId="0" xfId="0" applyFill="1" applyAlignment="1">
      <alignment horizontal="left"/>
    </xf>
    <xf numFmtId="0" fontId="0" fillId="0" borderId="0" xfId="0" applyAlignment="1">
      <alignment horizontal="left"/>
    </xf>
    <xf numFmtId="164" fontId="0" fillId="6" borderId="0" xfId="1" applyNumberFormat="1" applyFont="1" applyFill="1"/>
    <xf numFmtId="164" fontId="0" fillId="0" borderId="0" xfId="1" applyNumberFormat="1" applyFont="1" applyFill="1"/>
    <xf numFmtId="0" fontId="14" fillId="6" borderId="0" xfId="2" applyFont="1" applyFill="1" applyAlignment="1" applyProtection="1"/>
    <xf numFmtId="0" fontId="0" fillId="6" borderId="0" xfId="0" applyFill="1" applyBorder="1" applyAlignment="1"/>
    <xf numFmtId="0" fontId="14" fillId="6" borderId="0" xfId="2" applyFill="1" applyAlignment="1" applyProtection="1"/>
    <xf numFmtId="0" fontId="0" fillId="6" borderId="0" xfId="0" applyFill="1" applyAlignment="1"/>
    <xf numFmtId="0" fontId="0" fillId="0" borderId="0" xfId="0" applyAlignment="1"/>
    <xf numFmtId="0" fontId="0" fillId="0" borderId="0" xfId="0" applyFill="1" applyAlignment="1"/>
    <xf numFmtId="0" fontId="10" fillId="6" borderId="5" xfId="0" applyFont="1" applyFill="1" applyBorder="1" applyAlignment="1">
      <alignment horizontal="center" vertical="center"/>
    </xf>
    <xf numFmtId="0" fontId="10" fillId="6" borderId="0" xfId="0" applyFont="1" applyFill="1" applyBorder="1" applyAlignment="1">
      <alignment horizontal="center" vertical="center"/>
    </xf>
    <xf numFmtId="0" fontId="15" fillId="6" borderId="0" xfId="0" applyFont="1" applyFill="1" applyBorder="1" applyAlignment="1">
      <alignment horizontal="center" vertical="center"/>
    </xf>
    <xf numFmtId="0" fontId="3" fillId="6" borderId="5" xfId="0" applyFont="1" applyFill="1" applyBorder="1" applyAlignment="1">
      <alignment horizontal="center" vertical="center"/>
    </xf>
    <xf numFmtId="0" fontId="3" fillId="6" borderId="6" xfId="0" applyFont="1" applyFill="1" applyBorder="1" applyAlignment="1">
      <alignment horizontal="center" vertical="center"/>
    </xf>
    <xf numFmtId="0" fontId="8" fillId="6" borderId="0" xfId="0" applyFont="1" applyFill="1" applyBorder="1" applyAlignment="1">
      <alignment horizontal="center" vertical="center"/>
    </xf>
    <xf numFmtId="0" fontId="0" fillId="6" borderId="6" xfId="0" applyFill="1" applyBorder="1"/>
    <xf numFmtId="0" fontId="0" fillId="6" borderId="0" xfId="0" applyFill="1" applyBorder="1" applyAlignment="1">
      <alignment horizontal="center" vertical="center"/>
    </xf>
    <xf numFmtId="0" fontId="0" fillId="6" borderId="0" xfId="0" applyFill="1" applyBorder="1"/>
    <xf numFmtId="1" fontId="8" fillId="6" borderId="9" xfId="0" applyNumberFormat="1" applyFont="1" applyFill="1" applyBorder="1" applyAlignment="1">
      <alignment horizontal="center"/>
    </xf>
    <xf numFmtId="0" fontId="4" fillId="0" borderId="13" xfId="0" applyFont="1" applyBorder="1" applyAlignment="1">
      <alignment horizontal="left" vertical="center"/>
    </xf>
    <xf numFmtId="0" fontId="4" fillId="2" borderId="13" xfId="0" applyFont="1" applyFill="1" applyBorder="1" applyAlignment="1">
      <alignment horizontal="left" vertical="center"/>
    </xf>
    <xf numFmtId="0" fontId="11" fillId="6" borderId="0" xfId="0" applyFont="1" applyFill="1" applyBorder="1" applyAlignment="1">
      <alignment horizontal="center" vertical="center"/>
    </xf>
    <xf numFmtId="49" fontId="3" fillId="6" borderId="7" xfId="0" applyNumberFormat="1" applyFont="1" applyFill="1" applyBorder="1" applyAlignment="1">
      <alignment horizontal="center" vertical="center"/>
    </xf>
    <xf numFmtId="49" fontId="3" fillId="6" borderId="8" xfId="0" applyNumberFormat="1" applyFont="1" applyFill="1" applyBorder="1" applyAlignment="1">
      <alignment horizontal="center" vertical="center"/>
    </xf>
    <xf numFmtId="49" fontId="0" fillId="6" borderId="8" xfId="0" applyNumberFormat="1" applyFill="1" applyBorder="1"/>
    <xf numFmtId="1" fontId="8" fillId="6" borderId="6" xfId="0" applyNumberFormat="1" applyFont="1" applyFill="1" applyBorder="1" applyAlignment="1">
      <alignment horizontal="center"/>
    </xf>
    <xf numFmtId="0" fontId="0" fillId="6" borderId="8" xfId="0" applyFill="1" applyBorder="1"/>
    <xf numFmtId="1" fontId="10" fillId="0" borderId="15" xfId="0" applyNumberFormat="1" applyFont="1" applyBorder="1" applyAlignment="1">
      <alignment horizontal="center"/>
    </xf>
    <xf numFmtId="2" fontId="11" fillId="6" borderId="1" xfId="0" applyNumberFormat="1" applyFont="1" applyFill="1" applyBorder="1" applyAlignment="1">
      <alignment horizontal="center" wrapText="1"/>
    </xf>
    <xf numFmtId="3" fontId="11" fillId="6" borderId="1" xfId="0" applyNumberFormat="1" applyFont="1" applyFill="1" applyBorder="1" applyAlignment="1">
      <alignment horizontal="center" wrapText="1"/>
    </xf>
    <xf numFmtId="0" fontId="16" fillId="6" borderId="1" xfId="0" applyFont="1" applyFill="1" applyBorder="1" applyAlignment="1">
      <alignment wrapText="1"/>
    </xf>
    <xf numFmtId="0" fontId="16" fillId="6" borderId="1" xfId="0" applyFont="1" applyFill="1" applyBorder="1" applyAlignment="1">
      <alignment horizontal="center" vertical="center" wrapText="1"/>
    </xf>
    <xf numFmtId="3" fontId="16" fillId="6" borderId="1" xfId="0" applyNumberFormat="1" applyFont="1" applyFill="1" applyBorder="1" applyAlignment="1">
      <alignment horizontal="center" wrapText="1"/>
    </xf>
    <xf numFmtId="0" fontId="16" fillId="6" borderId="1" xfId="0" applyNumberFormat="1" applyFont="1" applyFill="1" applyBorder="1" applyAlignment="1">
      <alignment horizontal="center" wrapText="1"/>
    </xf>
    <xf numFmtId="14" fontId="16" fillId="6" borderId="1" xfId="0" applyNumberFormat="1" applyFont="1" applyFill="1" applyBorder="1" applyAlignment="1">
      <alignment horizontal="center" wrapText="1"/>
    </xf>
    <xf numFmtId="0" fontId="16" fillId="6" borderId="1" xfId="0" applyFont="1" applyFill="1" applyBorder="1" applyAlignment="1">
      <alignment horizontal="center" wrapText="1"/>
    </xf>
    <xf numFmtId="0" fontId="17" fillId="6" borderId="1" xfId="0" applyFont="1" applyFill="1" applyBorder="1" applyAlignment="1">
      <alignment horizontal="center"/>
    </xf>
    <xf numFmtId="0" fontId="17" fillId="6" borderId="0" xfId="0" applyFont="1" applyFill="1"/>
    <xf numFmtId="0" fontId="17" fillId="0" borderId="0" xfId="0" applyFont="1" applyFill="1"/>
    <xf numFmtId="3" fontId="0" fillId="6" borderId="1" xfId="0" applyNumberFormat="1" applyFill="1" applyBorder="1" applyAlignment="1">
      <alignment horizontal="center"/>
    </xf>
    <xf numFmtId="3" fontId="11" fillId="6" borderId="1" xfId="0" applyNumberFormat="1" applyFont="1" applyFill="1" applyBorder="1" applyAlignment="1">
      <alignment horizontal="center" vertical="center" wrapText="1"/>
    </xf>
    <xf numFmtId="0" fontId="3" fillId="6" borderId="0" xfId="0" applyFont="1" applyFill="1" applyBorder="1" applyAlignment="1">
      <alignment horizontal="center" vertical="center"/>
    </xf>
    <xf numFmtId="0" fontId="3" fillId="6" borderId="0" xfId="0" applyFont="1" applyFill="1" applyBorder="1" applyAlignment="1">
      <alignment horizontal="center" vertical="center"/>
    </xf>
    <xf numFmtId="0" fontId="8" fillId="6" borderId="6" xfId="0" applyFont="1" applyFill="1" applyBorder="1" applyAlignment="1">
      <alignment horizontal="center" vertical="center"/>
    </xf>
    <xf numFmtId="49" fontId="0" fillId="6" borderId="9" xfId="0" applyNumberFormat="1" applyFill="1" applyBorder="1"/>
    <xf numFmtId="0" fontId="3" fillId="6" borderId="0" xfId="0" applyFont="1" applyFill="1" applyBorder="1" applyAlignment="1">
      <alignment horizontal="center" vertical="center"/>
    </xf>
    <xf numFmtId="0" fontId="12" fillId="6" borderId="6" xfId="0" applyFont="1" applyFill="1" applyBorder="1" applyAlignment="1">
      <alignment horizontal="center" vertical="center"/>
    </xf>
    <xf numFmtId="0" fontId="0" fillId="6" borderId="9" xfId="0" applyFill="1" applyBorder="1"/>
    <xf numFmtId="0" fontId="4" fillId="0" borderId="24" xfId="0" applyFont="1" applyBorder="1" applyAlignment="1">
      <alignment horizontal="left" vertical="center"/>
    </xf>
    <xf numFmtId="0" fontId="4" fillId="0" borderId="30" xfId="0" applyFont="1" applyBorder="1" applyAlignment="1">
      <alignment horizontal="left" vertical="center"/>
    </xf>
    <xf numFmtId="0" fontId="4" fillId="2" borderId="22" xfId="0" applyFont="1" applyFill="1" applyBorder="1" applyAlignment="1">
      <alignment horizontal="left" vertical="center"/>
    </xf>
    <xf numFmtId="2" fontId="4" fillId="2" borderId="34" xfId="0" applyNumberFormat="1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3" fillId="6" borderId="0" xfId="0" applyFont="1" applyFill="1" applyBorder="1" applyAlignment="1">
      <alignment horizontal="center" vertical="center"/>
    </xf>
    <xf numFmtId="0" fontId="8" fillId="0" borderId="8" xfId="0" applyFont="1" applyBorder="1" applyAlignment="1">
      <alignment horizontal="right" vertical="center"/>
    </xf>
    <xf numFmtId="0" fontId="10" fillId="7" borderId="35" xfId="0" applyFont="1" applyFill="1" applyBorder="1" applyAlignment="1">
      <alignment horizontal="center" vertical="center"/>
    </xf>
    <xf numFmtId="0" fontId="10" fillId="7" borderId="14" xfId="0" applyFont="1" applyFill="1" applyBorder="1" applyAlignment="1">
      <alignment horizontal="center" vertical="center"/>
    </xf>
    <xf numFmtId="2" fontId="8" fillId="8" borderId="27" xfId="0" applyNumberFormat="1" applyFont="1" applyFill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2" fontId="10" fillId="6" borderId="9" xfId="0" applyNumberFormat="1" applyFont="1" applyFill="1" applyBorder="1" applyAlignment="1">
      <alignment horizontal="center" vertical="center"/>
    </xf>
    <xf numFmtId="2" fontId="3" fillId="0" borderId="0" xfId="0" applyNumberFormat="1" applyFont="1" applyFill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1" fontId="18" fillId="0" borderId="1" xfId="0" applyNumberFormat="1" applyFont="1" applyBorder="1" applyAlignment="1">
      <alignment horizontal="center" vertical="center"/>
    </xf>
    <xf numFmtId="2" fontId="10" fillId="0" borderId="15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1" fontId="10" fillId="0" borderId="15" xfId="0" applyNumberFormat="1" applyFont="1" applyBorder="1" applyAlignment="1">
      <alignment horizontal="center" vertical="center"/>
    </xf>
    <xf numFmtId="0" fontId="10" fillId="6" borderId="0" xfId="0" applyFont="1" applyFill="1" applyAlignment="1">
      <alignment horizontal="center" vertical="center"/>
    </xf>
    <xf numFmtId="0" fontId="3" fillId="6" borderId="0" xfId="0" applyFont="1" applyFill="1" applyBorder="1" applyAlignment="1">
      <alignment horizontal="center" vertical="center"/>
    </xf>
    <xf numFmtId="0" fontId="12" fillId="6" borderId="0" xfId="0" applyFont="1" applyFill="1" applyBorder="1" applyAlignment="1">
      <alignment horizontal="center" vertical="center"/>
    </xf>
    <xf numFmtId="0" fontId="3" fillId="6" borderId="0" xfId="0" applyFont="1" applyFill="1" applyBorder="1" applyAlignment="1">
      <alignment vertical="center"/>
    </xf>
    <xf numFmtId="0" fontId="12" fillId="6" borderId="0" xfId="0" applyFont="1" applyFill="1" applyBorder="1" applyAlignment="1">
      <alignment vertical="center"/>
    </xf>
    <xf numFmtId="0" fontId="23" fillId="3" borderId="1" xfId="0" applyFont="1" applyFill="1" applyBorder="1" applyAlignment="1">
      <alignment horizontal="center" vertical="center"/>
    </xf>
    <xf numFmtId="2" fontId="23" fillId="5" borderId="15" xfId="0" applyNumberFormat="1" applyFont="1" applyFill="1" applyBorder="1" applyAlignment="1">
      <alignment horizontal="center" vertical="center"/>
    </xf>
    <xf numFmtId="2" fontId="23" fillId="5" borderId="1" xfId="0" applyNumberFormat="1" applyFont="1" applyFill="1" applyBorder="1" applyAlignment="1">
      <alignment horizontal="center" vertical="center"/>
    </xf>
    <xf numFmtId="0" fontId="0" fillId="6" borderId="0" xfId="0" applyFill="1" applyAlignment="1">
      <alignment horizontal="center" vertical="center"/>
    </xf>
    <xf numFmtId="0" fontId="11" fillId="6" borderId="21" xfId="0" applyFont="1" applyFill="1" applyBorder="1" applyAlignment="1">
      <alignment horizontal="center" vertical="center" wrapText="1"/>
    </xf>
    <xf numFmtId="0" fontId="26" fillId="6" borderId="5" xfId="0" applyFont="1" applyFill="1" applyBorder="1" applyAlignment="1">
      <alignment horizontal="left" vertical="center"/>
    </xf>
    <xf numFmtId="0" fontId="4" fillId="10" borderId="0" xfId="0" applyFont="1" applyFill="1" applyBorder="1" applyAlignment="1">
      <alignment vertical="center"/>
    </xf>
    <xf numFmtId="0" fontId="8" fillId="11" borderId="5" xfId="0" applyFont="1" applyFill="1" applyBorder="1" applyAlignment="1">
      <alignment vertical="center"/>
    </xf>
    <xf numFmtId="4" fontId="10" fillId="12" borderId="15" xfId="0" applyNumberFormat="1" applyFont="1" applyFill="1" applyBorder="1" applyAlignment="1">
      <alignment horizontal="center"/>
    </xf>
    <xf numFmtId="4" fontId="18" fillId="0" borderId="1" xfId="0" applyNumberFormat="1" applyFont="1" applyBorder="1" applyAlignment="1">
      <alignment horizontal="center" vertical="center"/>
    </xf>
    <xf numFmtId="4" fontId="4" fillId="3" borderId="15" xfId="0" applyNumberFormat="1" applyFont="1" applyFill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center" vertical="center"/>
    </xf>
    <xf numFmtId="4" fontId="4" fillId="7" borderId="15" xfId="0" applyNumberFormat="1" applyFont="1" applyFill="1" applyBorder="1" applyAlignment="1">
      <alignment horizontal="center" vertical="center"/>
    </xf>
    <xf numFmtId="4" fontId="8" fillId="4" borderId="1" xfId="0" applyNumberFormat="1" applyFont="1" applyFill="1" applyBorder="1" applyAlignment="1">
      <alignment horizontal="center" vertical="center"/>
    </xf>
    <xf numFmtId="4" fontId="8" fillId="5" borderId="15" xfId="0" applyNumberFormat="1" applyFont="1" applyFill="1" applyBorder="1" applyAlignment="1">
      <alignment horizontal="center" vertical="center"/>
    </xf>
    <xf numFmtId="4" fontId="8" fillId="3" borderId="1" xfId="0" applyNumberFormat="1" applyFont="1" applyFill="1" applyBorder="1" applyAlignment="1">
      <alignment horizontal="center" vertical="center"/>
    </xf>
    <xf numFmtId="4" fontId="8" fillId="3" borderId="15" xfId="0" applyNumberFormat="1" applyFont="1" applyFill="1" applyBorder="1" applyAlignment="1">
      <alignment horizontal="center" vertical="center"/>
    </xf>
    <xf numFmtId="4" fontId="8" fillId="5" borderId="1" xfId="0" applyNumberFormat="1" applyFont="1" applyFill="1" applyBorder="1" applyAlignment="1">
      <alignment horizontal="center" vertical="center"/>
    </xf>
    <xf numFmtId="4" fontId="10" fillId="3" borderId="1" xfId="0" applyNumberFormat="1" applyFont="1" applyFill="1" applyBorder="1" applyAlignment="1">
      <alignment horizontal="center" vertical="center"/>
    </xf>
    <xf numFmtId="0" fontId="6" fillId="6" borderId="0" xfId="0" applyFont="1" applyFill="1"/>
    <xf numFmtId="0" fontId="11" fillId="6" borderId="0" xfId="0" applyFont="1" applyFill="1"/>
    <xf numFmtId="0" fontId="4" fillId="11" borderId="13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10" borderId="1" xfId="0" applyFont="1" applyFill="1" applyBorder="1" applyAlignment="1">
      <alignment vertical="center"/>
    </xf>
    <xf numFmtId="0" fontId="4" fillId="11" borderId="1" xfId="0" applyFont="1" applyFill="1" applyBorder="1" applyAlignment="1">
      <alignment horizontal="left" vertical="center"/>
    </xf>
    <xf numFmtId="4" fontId="3" fillId="0" borderId="1" xfId="0" quotePrefix="1" applyNumberFormat="1" applyFont="1" applyBorder="1" applyAlignment="1">
      <alignment horizontal="center" vertical="center"/>
    </xf>
    <xf numFmtId="4" fontId="0" fillId="0" borderId="0" xfId="0" applyNumberFormat="1"/>
    <xf numFmtId="0" fontId="3" fillId="6" borderId="7" xfId="0" applyFont="1" applyFill="1" applyBorder="1" applyAlignment="1">
      <alignment horizontal="center" vertical="center"/>
    </xf>
    <xf numFmtId="4" fontId="11" fillId="0" borderId="0" xfId="0" applyNumberFormat="1" applyFont="1"/>
    <xf numFmtId="0" fontId="3" fillId="0" borderId="0" xfId="0" applyFont="1" applyBorder="1" applyAlignment="1">
      <alignment horizontal="center" vertical="center"/>
    </xf>
    <xf numFmtId="4" fontId="6" fillId="0" borderId="0" xfId="0" applyNumberFormat="1" applyFont="1"/>
    <xf numFmtId="0" fontId="19" fillId="9" borderId="37" xfId="0" applyFont="1" applyFill="1" applyBorder="1" applyAlignment="1">
      <alignment horizontal="center" vertical="center"/>
    </xf>
    <xf numFmtId="0" fontId="19" fillId="9" borderId="38" xfId="0" applyFont="1" applyFill="1" applyBorder="1" applyAlignment="1">
      <alignment horizontal="center" vertical="center"/>
    </xf>
    <xf numFmtId="0" fontId="19" fillId="9" borderId="39" xfId="0" applyFont="1" applyFill="1" applyBorder="1" applyAlignment="1">
      <alignment horizontal="center" vertical="center"/>
    </xf>
    <xf numFmtId="0" fontId="20" fillId="3" borderId="13" xfId="0" applyFont="1" applyFill="1" applyBorder="1" applyAlignment="1">
      <alignment horizontal="center" vertical="center"/>
    </xf>
    <xf numFmtId="1" fontId="22" fillId="3" borderId="1" xfId="0" applyNumberFormat="1" applyFont="1" applyFill="1" applyBorder="1" applyAlignment="1">
      <alignment horizontal="center" vertical="center"/>
    </xf>
    <xf numFmtId="49" fontId="21" fillId="3" borderId="1" xfId="0" applyNumberFormat="1" applyFont="1" applyFill="1" applyBorder="1" applyAlignment="1">
      <alignment horizontal="center" vertical="center"/>
    </xf>
    <xf numFmtId="49" fontId="21" fillId="3" borderId="15" xfId="0" applyNumberFormat="1" applyFont="1" applyFill="1" applyBorder="1" applyAlignment="1">
      <alignment horizontal="center" vertical="center"/>
    </xf>
    <xf numFmtId="1" fontId="22" fillId="3" borderId="15" xfId="0" applyNumberFormat="1" applyFont="1" applyFill="1" applyBorder="1" applyAlignment="1">
      <alignment horizontal="center" vertical="center"/>
    </xf>
    <xf numFmtId="0" fontId="22" fillId="3" borderId="1" xfId="0" applyFont="1" applyFill="1" applyBorder="1" applyAlignment="1">
      <alignment horizontal="center" vertical="center"/>
    </xf>
    <xf numFmtId="0" fontId="27" fillId="13" borderId="0" xfId="0" applyFont="1" applyFill="1" applyBorder="1" applyAlignment="1">
      <alignment horizontal="center" vertical="center"/>
    </xf>
    <xf numFmtId="0" fontId="19" fillId="9" borderId="16" xfId="0" applyFont="1" applyFill="1" applyBorder="1" applyAlignment="1">
      <alignment horizontal="center" vertical="center"/>
    </xf>
    <xf numFmtId="0" fontId="19" fillId="9" borderId="17" xfId="0" applyFont="1" applyFill="1" applyBorder="1" applyAlignment="1">
      <alignment horizontal="center" vertical="center"/>
    </xf>
    <xf numFmtId="0" fontId="19" fillId="9" borderId="18" xfId="0" applyFont="1" applyFill="1" applyBorder="1" applyAlignment="1">
      <alignment horizontal="center" vertical="center"/>
    </xf>
    <xf numFmtId="0" fontId="22" fillId="3" borderId="15" xfId="0" applyFont="1" applyFill="1" applyBorder="1" applyAlignment="1">
      <alignment horizontal="center" vertical="center"/>
    </xf>
    <xf numFmtId="1" fontId="4" fillId="6" borderId="25" xfId="0" applyNumberFormat="1" applyFont="1" applyFill="1" applyBorder="1" applyAlignment="1">
      <alignment horizontal="center" vertical="center"/>
    </xf>
    <xf numFmtId="1" fontId="4" fillId="6" borderId="21" xfId="0" applyNumberFormat="1" applyFont="1" applyFill="1" applyBorder="1" applyAlignment="1">
      <alignment horizontal="center" vertical="center"/>
    </xf>
    <xf numFmtId="1" fontId="4" fillId="0" borderId="25" xfId="0" applyNumberFormat="1" applyFont="1" applyBorder="1" applyAlignment="1">
      <alignment horizontal="center" vertical="center"/>
    </xf>
    <xf numFmtId="1" fontId="4" fillId="0" borderId="21" xfId="0" applyNumberFormat="1" applyFont="1" applyBorder="1" applyAlignment="1">
      <alignment horizontal="center" vertical="center"/>
    </xf>
    <xf numFmtId="1" fontId="4" fillId="0" borderId="26" xfId="0" applyNumberFormat="1" applyFont="1" applyBorder="1" applyAlignment="1">
      <alignment horizontal="center" vertical="center"/>
    </xf>
    <xf numFmtId="1" fontId="4" fillId="0" borderId="23" xfId="0" applyNumberFormat="1" applyFont="1" applyBorder="1" applyAlignment="1">
      <alignment horizontal="center" vertical="center"/>
    </xf>
    <xf numFmtId="0" fontId="8" fillId="0" borderId="31" xfId="0" applyFont="1" applyBorder="1" applyAlignment="1">
      <alignment horizontal="right" vertical="center"/>
    </xf>
    <xf numFmtId="0" fontId="8" fillId="0" borderId="32" xfId="0" applyFont="1" applyBorder="1" applyAlignment="1">
      <alignment horizontal="right" vertical="center"/>
    </xf>
    <xf numFmtId="0" fontId="8" fillId="0" borderId="33" xfId="0" applyFont="1" applyBorder="1" applyAlignment="1">
      <alignment horizontal="right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1" fontId="4" fillId="0" borderId="28" xfId="0" applyNumberFormat="1" applyFont="1" applyBorder="1" applyAlignment="1">
      <alignment horizontal="center" vertical="center"/>
    </xf>
    <xf numFmtId="1" fontId="4" fillId="0" borderId="29" xfId="0" applyNumberFormat="1" applyFont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/>
    </xf>
    <xf numFmtId="49" fontId="9" fillId="0" borderId="3" xfId="0" applyNumberFormat="1" applyFont="1" applyBorder="1" applyAlignment="1">
      <alignment horizontal="center" vertical="center"/>
    </xf>
    <xf numFmtId="49" fontId="9" fillId="0" borderId="4" xfId="0" applyNumberFormat="1" applyFont="1" applyBorder="1" applyAlignment="1">
      <alignment horizontal="center" vertical="center"/>
    </xf>
    <xf numFmtId="49" fontId="25" fillId="3" borderId="2" xfId="0" applyNumberFormat="1" applyFont="1" applyFill="1" applyBorder="1" applyAlignment="1">
      <alignment horizontal="center" vertical="center"/>
    </xf>
    <xf numFmtId="49" fontId="25" fillId="3" borderId="3" xfId="0" applyNumberFormat="1" applyFont="1" applyFill="1" applyBorder="1" applyAlignment="1">
      <alignment horizontal="center" vertical="center"/>
    </xf>
    <xf numFmtId="49" fontId="25" fillId="3" borderId="14" xfId="0" applyNumberFormat="1" applyFont="1" applyFill="1" applyBorder="1" applyAlignment="1">
      <alignment horizontal="center" vertical="center"/>
    </xf>
    <xf numFmtId="14" fontId="23" fillId="3" borderId="20" xfId="0" applyNumberFormat="1" applyFont="1" applyFill="1" applyBorder="1" applyAlignment="1">
      <alignment horizontal="center" vertical="center" wrapText="1"/>
    </xf>
    <xf numFmtId="14" fontId="23" fillId="3" borderId="19" xfId="0" applyNumberFormat="1" applyFont="1" applyFill="1" applyBorder="1" applyAlignment="1">
      <alignment horizontal="center" vertical="center" wrapText="1"/>
    </xf>
    <xf numFmtId="0" fontId="24" fillId="3" borderId="13" xfId="0" applyFont="1" applyFill="1" applyBorder="1" applyAlignment="1">
      <alignment horizontal="center" vertical="center"/>
    </xf>
    <xf numFmtId="1" fontId="23" fillId="3" borderId="21" xfId="0" applyNumberFormat="1" applyFont="1" applyFill="1" applyBorder="1" applyAlignment="1">
      <alignment horizontal="center" vertical="center"/>
    </xf>
    <xf numFmtId="1" fontId="23" fillId="3" borderId="1" xfId="0" applyNumberFormat="1" applyFont="1" applyFill="1" applyBorder="1" applyAlignment="1">
      <alignment horizontal="center" vertical="center"/>
    </xf>
    <xf numFmtId="0" fontId="2" fillId="6" borderId="36" xfId="0" applyFont="1" applyFill="1" applyBorder="1" applyAlignment="1">
      <alignment horizontal="right" vertical="center" wrapText="1"/>
    </xf>
    <xf numFmtId="0" fontId="2" fillId="6" borderId="40" xfId="0" applyFont="1" applyFill="1" applyBorder="1" applyAlignment="1">
      <alignment horizontal="right" vertical="center" wrapText="1"/>
    </xf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2.xml"/><Relationship Id="rId18" Type="http://schemas.openxmlformats.org/officeDocument/2006/relationships/externalLink" Target="externalLinks/externalLink7.xml"/><Relationship Id="rId26" Type="http://schemas.openxmlformats.org/officeDocument/2006/relationships/externalLink" Target="externalLinks/externalLink15.xml"/><Relationship Id="rId39" Type="http://schemas.openxmlformats.org/officeDocument/2006/relationships/externalLink" Target="externalLinks/externalLink28.xml"/><Relationship Id="rId21" Type="http://schemas.openxmlformats.org/officeDocument/2006/relationships/externalLink" Target="externalLinks/externalLink10.xml"/><Relationship Id="rId34" Type="http://schemas.openxmlformats.org/officeDocument/2006/relationships/externalLink" Target="externalLinks/externalLink23.xml"/><Relationship Id="rId42" Type="http://schemas.openxmlformats.org/officeDocument/2006/relationships/externalLink" Target="externalLinks/externalLink31.xml"/><Relationship Id="rId47" Type="http://schemas.openxmlformats.org/officeDocument/2006/relationships/externalLink" Target="externalLinks/externalLink36.xml"/><Relationship Id="rId50" Type="http://schemas.openxmlformats.org/officeDocument/2006/relationships/externalLink" Target="externalLinks/externalLink39.xml"/><Relationship Id="rId55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externalLink" Target="externalLinks/externalLink6.xml"/><Relationship Id="rId25" Type="http://schemas.openxmlformats.org/officeDocument/2006/relationships/externalLink" Target="externalLinks/externalLink14.xml"/><Relationship Id="rId33" Type="http://schemas.openxmlformats.org/officeDocument/2006/relationships/externalLink" Target="externalLinks/externalLink22.xml"/><Relationship Id="rId38" Type="http://schemas.openxmlformats.org/officeDocument/2006/relationships/externalLink" Target="externalLinks/externalLink27.xml"/><Relationship Id="rId46" Type="http://schemas.openxmlformats.org/officeDocument/2006/relationships/externalLink" Target="externalLinks/externalLink3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5.xml"/><Relationship Id="rId20" Type="http://schemas.openxmlformats.org/officeDocument/2006/relationships/externalLink" Target="externalLinks/externalLink9.xml"/><Relationship Id="rId29" Type="http://schemas.openxmlformats.org/officeDocument/2006/relationships/externalLink" Target="externalLinks/externalLink18.xml"/><Relationship Id="rId41" Type="http://schemas.openxmlformats.org/officeDocument/2006/relationships/externalLink" Target="externalLinks/externalLink30.xml"/><Relationship Id="rId54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3.xml"/><Relationship Id="rId32" Type="http://schemas.openxmlformats.org/officeDocument/2006/relationships/externalLink" Target="externalLinks/externalLink21.xml"/><Relationship Id="rId37" Type="http://schemas.openxmlformats.org/officeDocument/2006/relationships/externalLink" Target="externalLinks/externalLink26.xml"/><Relationship Id="rId40" Type="http://schemas.openxmlformats.org/officeDocument/2006/relationships/externalLink" Target="externalLinks/externalLink29.xml"/><Relationship Id="rId45" Type="http://schemas.openxmlformats.org/officeDocument/2006/relationships/externalLink" Target="externalLinks/externalLink34.xml"/><Relationship Id="rId53" Type="http://schemas.openxmlformats.org/officeDocument/2006/relationships/externalLink" Target="externalLinks/externalLink42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23" Type="http://schemas.openxmlformats.org/officeDocument/2006/relationships/externalLink" Target="externalLinks/externalLink12.xml"/><Relationship Id="rId28" Type="http://schemas.openxmlformats.org/officeDocument/2006/relationships/externalLink" Target="externalLinks/externalLink17.xml"/><Relationship Id="rId36" Type="http://schemas.openxmlformats.org/officeDocument/2006/relationships/externalLink" Target="externalLinks/externalLink25.xml"/><Relationship Id="rId49" Type="http://schemas.openxmlformats.org/officeDocument/2006/relationships/externalLink" Target="externalLinks/externalLink38.xml"/><Relationship Id="rId57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8.xml"/><Relationship Id="rId31" Type="http://schemas.openxmlformats.org/officeDocument/2006/relationships/externalLink" Target="externalLinks/externalLink20.xml"/><Relationship Id="rId44" Type="http://schemas.openxmlformats.org/officeDocument/2006/relationships/externalLink" Target="externalLinks/externalLink33.xml"/><Relationship Id="rId52" Type="http://schemas.openxmlformats.org/officeDocument/2006/relationships/externalLink" Target="externalLinks/externalLink4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Relationship Id="rId22" Type="http://schemas.openxmlformats.org/officeDocument/2006/relationships/externalLink" Target="externalLinks/externalLink11.xml"/><Relationship Id="rId27" Type="http://schemas.openxmlformats.org/officeDocument/2006/relationships/externalLink" Target="externalLinks/externalLink16.xml"/><Relationship Id="rId30" Type="http://schemas.openxmlformats.org/officeDocument/2006/relationships/externalLink" Target="externalLinks/externalLink19.xml"/><Relationship Id="rId35" Type="http://schemas.openxmlformats.org/officeDocument/2006/relationships/externalLink" Target="externalLinks/externalLink24.xml"/><Relationship Id="rId43" Type="http://schemas.openxmlformats.org/officeDocument/2006/relationships/externalLink" Target="externalLinks/externalLink32.xml"/><Relationship Id="rId48" Type="http://schemas.openxmlformats.org/officeDocument/2006/relationships/externalLink" Target="externalLinks/externalLink37.xml"/><Relationship Id="rId56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40.xml"/><Relationship Id="rId3" Type="http://schemas.openxmlformats.org/officeDocument/2006/relationships/worksheet" Target="worksheets/sheet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275166</xdr:colOff>
      <xdr:row>48</xdr:row>
      <xdr:rowOff>31750</xdr:rowOff>
    </xdr:from>
    <xdr:to>
      <xdr:col>31</xdr:col>
      <xdr:colOff>197222</xdr:colOff>
      <xdr:row>54</xdr:row>
      <xdr:rowOff>7501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E807D356-573A-F6A9-5274-9A169A86D1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06333" y="8276167"/>
          <a:ext cx="8198222" cy="928251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63500</xdr:colOff>
      <xdr:row>74</xdr:row>
      <xdr:rowOff>63500</xdr:rowOff>
    </xdr:from>
    <xdr:to>
      <xdr:col>34</xdr:col>
      <xdr:colOff>504139</xdr:colOff>
      <xdr:row>80</xdr:row>
      <xdr:rowOff>39251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E807D356-573A-F6A9-5274-9A169A86D1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68167" y="8392583"/>
          <a:ext cx="8198222" cy="92825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137584</xdr:colOff>
      <xdr:row>48</xdr:row>
      <xdr:rowOff>84667</xdr:rowOff>
    </xdr:from>
    <xdr:to>
      <xdr:col>32</xdr:col>
      <xdr:colOff>133723</xdr:colOff>
      <xdr:row>54</xdr:row>
      <xdr:rowOff>60418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E807D356-573A-F6A9-5274-9A169A86D1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20584" y="8413750"/>
          <a:ext cx="8198222" cy="92825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275167</xdr:colOff>
      <xdr:row>48</xdr:row>
      <xdr:rowOff>63500</xdr:rowOff>
    </xdr:from>
    <xdr:to>
      <xdr:col>33</xdr:col>
      <xdr:colOff>133723</xdr:colOff>
      <xdr:row>54</xdr:row>
      <xdr:rowOff>39251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E807D356-573A-F6A9-5274-9A169A86D1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96834" y="8392583"/>
          <a:ext cx="8198222" cy="92825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222249</xdr:colOff>
      <xdr:row>48</xdr:row>
      <xdr:rowOff>74083</xdr:rowOff>
    </xdr:from>
    <xdr:to>
      <xdr:col>31</xdr:col>
      <xdr:colOff>366554</xdr:colOff>
      <xdr:row>54</xdr:row>
      <xdr:rowOff>49834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E807D356-573A-F6A9-5274-9A169A86D1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08499" y="8403166"/>
          <a:ext cx="8198222" cy="92825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254000</xdr:colOff>
      <xdr:row>48</xdr:row>
      <xdr:rowOff>31750</xdr:rowOff>
    </xdr:from>
    <xdr:to>
      <xdr:col>31</xdr:col>
      <xdr:colOff>123138</xdr:colOff>
      <xdr:row>54</xdr:row>
      <xdr:rowOff>7501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E807D356-573A-F6A9-5274-9A169A86D1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62083" y="8360833"/>
          <a:ext cx="8198222" cy="92825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84666</xdr:colOff>
      <xdr:row>48</xdr:row>
      <xdr:rowOff>95250</xdr:rowOff>
    </xdr:from>
    <xdr:to>
      <xdr:col>33</xdr:col>
      <xdr:colOff>207805</xdr:colOff>
      <xdr:row>54</xdr:row>
      <xdr:rowOff>71001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E807D356-573A-F6A9-5274-9A169A86D1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3833" y="8424333"/>
          <a:ext cx="8198222" cy="928251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74083</xdr:colOff>
      <xdr:row>48</xdr:row>
      <xdr:rowOff>52916</xdr:rowOff>
    </xdr:from>
    <xdr:to>
      <xdr:col>33</xdr:col>
      <xdr:colOff>186638</xdr:colOff>
      <xdr:row>54</xdr:row>
      <xdr:rowOff>28667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E807D356-573A-F6A9-5274-9A169A86D1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27083" y="8381999"/>
          <a:ext cx="8198222" cy="928251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47625</xdr:colOff>
      <xdr:row>51</xdr:row>
      <xdr:rowOff>85726</xdr:rowOff>
    </xdr:from>
    <xdr:to>
      <xdr:col>32</xdr:col>
      <xdr:colOff>1148178</xdr:colOff>
      <xdr:row>56</xdr:row>
      <xdr:rowOff>95251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E807D356-573A-F6A9-5274-9A169A86D1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09875" y="8543926"/>
          <a:ext cx="7234653" cy="81915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48</xdr:row>
      <xdr:rowOff>74083</xdr:rowOff>
    </xdr:from>
    <xdr:to>
      <xdr:col>33</xdr:col>
      <xdr:colOff>27889</xdr:colOff>
      <xdr:row>54</xdr:row>
      <xdr:rowOff>49834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E807D356-573A-F6A9-5274-9A169A86D1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86917" y="8403166"/>
          <a:ext cx="8198222" cy="92825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4/Boletim&#193;guaClara%20_2024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4/BoletimCamapu&#227;_2024%20(GOES)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4/BoletimCampoGrande_2024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4/BoletimCassil&#226;ndia_2024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4/BoletimChapad&#227;oDoSul_2024%20(GOES)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4/BoletimCorumb&#225;_2024%20(GOES)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4/BoletimCostaRica_2024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4/BoletimCoxim_2024%20(GOES)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4/BoletimDourados_2024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4/BoletimF&#225;timaDoSul_2024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4/BoletimIguatemi_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4/BoletimAmambai_2024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4/BoletimItapor&#227;_2024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4/BoletimItaquira&#237;_2024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4/BoletimIvinhema_2024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4/BoletimJardim_2024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4/BoletimJuti_2024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4/BoletimLagunaCarap&#227;_2024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4/BoletimMaracaju_2024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4/BoletimMiranda_2024%20(GOES)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4/BoletimNhumirim_2024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4/BoletimNovaAlvorada%20do%20Sul_202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4/BoletimAng&#233;lica_2024.xlsx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4/BoletimNovaAndradina_2024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4/BoletimParana&#237;ba_2024.xlsx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4/BoletimPedroGomes_2024.xlsx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4/BoletimPontaPor&#227;_2024.xlsx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4/BoletimPortoMurtinho_2024.xlsx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4/BoletimRibasdoRioPardo_2024.xlsx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4/BoletimRioBrilhante_2024.xlsx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4/BoletimSantaRitadoPardo_2024.xlsx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4/BoletimS&#227;oGabriel_2024.xlsx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4/BoletimSeteQuedas_202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4/BoletimAquidauana_2024.xlsx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4/BoletimSidrol&#226;ndia_2024.xlsx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4/BoletimSonora_2024.xlsx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4/BoletimTr&#234;sLagoas_202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4/BoletimAralMoreira_2024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4/BoletimBandeirantes_2024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4/BoletimBataguassu_2024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4/BoletimBonito_2024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4/BoletimCaarap&#243;_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26.904166666666665</v>
          </cell>
          <cell r="C5">
            <v>33.700000000000003</v>
          </cell>
          <cell r="D5">
            <v>23.1</v>
          </cell>
          <cell r="E5">
            <v>81.625</v>
          </cell>
          <cell r="F5">
            <v>100</v>
          </cell>
          <cell r="G5">
            <v>49</v>
          </cell>
          <cell r="H5">
            <v>8.64</v>
          </cell>
          <cell r="J5">
            <v>19.8</v>
          </cell>
          <cell r="K5">
            <v>1.4</v>
          </cell>
        </row>
        <row r="6">
          <cell r="B6">
            <v>28.445833333333329</v>
          </cell>
          <cell r="C6">
            <v>36.4</v>
          </cell>
          <cell r="D6">
            <v>24.1</v>
          </cell>
          <cell r="E6">
            <v>74</v>
          </cell>
          <cell r="F6">
            <v>97</v>
          </cell>
          <cell r="G6">
            <v>39</v>
          </cell>
          <cell r="H6">
            <v>10.8</v>
          </cell>
          <cell r="J6">
            <v>29.880000000000003</v>
          </cell>
          <cell r="K6">
            <v>0</v>
          </cell>
        </row>
        <row r="7">
          <cell r="B7">
            <v>28.920833333333334</v>
          </cell>
          <cell r="C7">
            <v>36.200000000000003</v>
          </cell>
          <cell r="D7">
            <v>23.5</v>
          </cell>
          <cell r="E7">
            <v>73.583333333333329</v>
          </cell>
          <cell r="F7">
            <v>100</v>
          </cell>
          <cell r="G7">
            <v>39</v>
          </cell>
          <cell r="H7">
            <v>11.879999999999999</v>
          </cell>
          <cell r="J7">
            <v>23.759999999999998</v>
          </cell>
          <cell r="K7">
            <v>0</v>
          </cell>
        </row>
        <row r="8">
          <cell r="B8">
            <v>29.57083333333334</v>
          </cell>
          <cell r="C8">
            <v>37.1</v>
          </cell>
          <cell r="D8">
            <v>23.8</v>
          </cell>
          <cell r="E8">
            <v>68.625</v>
          </cell>
          <cell r="F8">
            <v>96</v>
          </cell>
          <cell r="G8">
            <v>37</v>
          </cell>
          <cell r="H8">
            <v>8.2799999999999994</v>
          </cell>
          <cell r="J8">
            <v>24.12</v>
          </cell>
          <cell r="K8">
            <v>0</v>
          </cell>
        </row>
        <row r="9">
          <cell r="B9">
            <v>28.895833333333332</v>
          </cell>
          <cell r="C9">
            <v>38.799999999999997</v>
          </cell>
          <cell r="D9">
            <v>22.2</v>
          </cell>
          <cell r="E9">
            <v>65.833333333333329</v>
          </cell>
          <cell r="F9">
            <v>97</v>
          </cell>
          <cell r="G9">
            <v>28</v>
          </cell>
          <cell r="H9">
            <v>10.8</v>
          </cell>
          <cell r="J9">
            <v>52.2</v>
          </cell>
          <cell r="K9">
            <v>0</v>
          </cell>
        </row>
        <row r="10">
          <cell r="B10">
            <v>29.354166666666671</v>
          </cell>
          <cell r="C10">
            <v>39.5</v>
          </cell>
          <cell r="D10">
            <v>21.9</v>
          </cell>
          <cell r="E10">
            <v>63.625</v>
          </cell>
          <cell r="F10">
            <v>95</v>
          </cell>
          <cell r="G10">
            <v>28</v>
          </cell>
          <cell r="H10">
            <v>12.24</v>
          </cell>
          <cell r="J10">
            <v>28.8</v>
          </cell>
          <cell r="K10">
            <v>0</v>
          </cell>
        </row>
        <row r="11">
          <cell r="B11">
            <v>29.904166666666665</v>
          </cell>
          <cell r="C11">
            <v>39.4</v>
          </cell>
          <cell r="D11">
            <v>24.2</v>
          </cell>
          <cell r="E11">
            <v>64.416666666666671</v>
          </cell>
          <cell r="F11">
            <v>92</v>
          </cell>
          <cell r="G11">
            <v>30</v>
          </cell>
          <cell r="H11">
            <v>10.44</v>
          </cell>
          <cell r="J11">
            <v>35.64</v>
          </cell>
          <cell r="K11">
            <v>0</v>
          </cell>
        </row>
        <row r="12">
          <cell r="B12">
            <v>30.075000000000006</v>
          </cell>
          <cell r="C12">
            <v>40.200000000000003</v>
          </cell>
          <cell r="D12">
            <v>23.2</v>
          </cell>
          <cell r="E12">
            <v>67.458333333333329</v>
          </cell>
          <cell r="F12">
            <v>98</v>
          </cell>
          <cell r="G12">
            <v>29</v>
          </cell>
          <cell r="H12">
            <v>11.520000000000001</v>
          </cell>
          <cell r="J12">
            <v>31.319999999999997</v>
          </cell>
          <cell r="K12">
            <v>0.6</v>
          </cell>
        </row>
        <row r="13">
          <cell r="B13">
            <v>30.762500000000003</v>
          </cell>
          <cell r="C13">
            <v>38.5</v>
          </cell>
          <cell r="D13">
            <v>24.2</v>
          </cell>
          <cell r="E13">
            <v>61.125</v>
          </cell>
          <cell r="F13">
            <v>93</v>
          </cell>
          <cell r="G13">
            <v>33</v>
          </cell>
          <cell r="H13">
            <v>14.04</v>
          </cell>
          <cell r="J13">
            <v>43.2</v>
          </cell>
          <cell r="K13">
            <v>0</v>
          </cell>
        </row>
        <row r="14">
          <cell r="B14">
            <v>28.641666666666666</v>
          </cell>
          <cell r="C14">
            <v>35.799999999999997</v>
          </cell>
          <cell r="D14">
            <v>21.8</v>
          </cell>
          <cell r="E14">
            <v>70.75</v>
          </cell>
          <cell r="F14">
            <v>100</v>
          </cell>
          <cell r="G14">
            <v>40</v>
          </cell>
          <cell r="H14">
            <v>24.12</v>
          </cell>
          <cell r="J14">
            <v>51.84</v>
          </cell>
          <cell r="K14">
            <v>47</v>
          </cell>
        </row>
        <row r="15">
          <cell r="B15">
            <v>27.125</v>
          </cell>
          <cell r="C15">
            <v>33.4</v>
          </cell>
          <cell r="D15">
            <v>23.1</v>
          </cell>
          <cell r="E15">
            <v>80.916666666666671</v>
          </cell>
          <cell r="F15">
            <v>100</v>
          </cell>
          <cell r="G15">
            <v>56</v>
          </cell>
          <cell r="H15">
            <v>18.720000000000002</v>
          </cell>
          <cell r="J15">
            <v>40.680000000000007</v>
          </cell>
          <cell r="K15">
            <v>42.8</v>
          </cell>
        </row>
        <row r="16">
          <cell r="B16">
            <v>26.341666666666669</v>
          </cell>
          <cell r="C16">
            <v>35</v>
          </cell>
          <cell r="D16">
            <v>23.4</v>
          </cell>
          <cell r="E16">
            <v>87.541666666666671</v>
          </cell>
          <cell r="F16">
            <v>100</v>
          </cell>
          <cell r="G16">
            <v>47</v>
          </cell>
          <cell r="H16">
            <v>10.44</v>
          </cell>
          <cell r="J16">
            <v>32.4</v>
          </cell>
          <cell r="K16">
            <v>1.2000000000000002</v>
          </cell>
        </row>
        <row r="17">
          <cell r="B17">
            <v>26.670833333333334</v>
          </cell>
          <cell r="C17">
            <v>34.5</v>
          </cell>
          <cell r="D17">
            <v>23.5</v>
          </cell>
          <cell r="E17">
            <v>84.666666666666671</v>
          </cell>
          <cell r="F17">
            <v>100</v>
          </cell>
          <cell r="G17">
            <v>53</v>
          </cell>
          <cell r="H17">
            <v>21.96</v>
          </cell>
          <cell r="J17">
            <v>44.64</v>
          </cell>
          <cell r="K17">
            <v>4.4000000000000004</v>
          </cell>
        </row>
        <row r="18">
          <cell r="B18">
            <v>27.004166666666674</v>
          </cell>
          <cell r="C18">
            <v>34</v>
          </cell>
          <cell r="D18">
            <v>24.4</v>
          </cell>
          <cell r="E18">
            <v>86.083333333333329</v>
          </cell>
          <cell r="F18">
            <v>100</v>
          </cell>
          <cell r="G18">
            <v>53</v>
          </cell>
          <cell r="H18">
            <v>12.24</v>
          </cell>
          <cell r="J18">
            <v>29.16</v>
          </cell>
          <cell r="K18">
            <v>0.2</v>
          </cell>
        </row>
        <row r="19">
          <cell r="B19">
            <v>25.716666666666665</v>
          </cell>
          <cell r="C19">
            <v>31.5</v>
          </cell>
          <cell r="D19">
            <v>22.8</v>
          </cell>
          <cell r="E19">
            <v>87.916666666666671</v>
          </cell>
          <cell r="F19">
            <v>100</v>
          </cell>
          <cell r="G19">
            <v>63</v>
          </cell>
          <cell r="H19">
            <v>9.3600000000000012</v>
          </cell>
          <cell r="J19">
            <v>28.44</v>
          </cell>
          <cell r="K19">
            <v>14.399999999999999</v>
          </cell>
        </row>
        <row r="20">
          <cell r="B20">
            <v>28.183333333333326</v>
          </cell>
          <cell r="C20">
            <v>36.200000000000003</v>
          </cell>
          <cell r="D20">
            <v>22.8</v>
          </cell>
          <cell r="E20">
            <v>76.041666666666671</v>
          </cell>
          <cell r="F20">
            <v>100</v>
          </cell>
          <cell r="G20">
            <v>38</v>
          </cell>
          <cell r="H20">
            <v>12.6</v>
          </cell>
          <cell r="J20">
            <v>27.720000000000002</v>
          </cell>
          <cell r="K20">
            <v>0</v>
          </cell>
        </row>
        <row r="21">
          <cell r="B21">
            <v>29.137499999999999</v>
          </cell>
          <cell r="C21">
            <v>36.1</v>
          </cell>
          <cell r="D21">
            <v>24.6</v>
          </cell>
          <cell r="E21">
            <v>72.75</v>
          </cell>
          <cell r="F21">
            <v>97</v>
          </cell>
          <cell r="G21">
            <v>38</v>
          </cell>
          <cell r="H21">
            <v>11.520000000000001</v>
          </cell>
          <cell r="J21">
            <v>27</v>
          </cell>
          <cell r="K21">
            <v>0</v>
          </cell>
        </row>
        <row r="22">
          <cell r="B22">
            <v>30.858333333333334</v>
          </cell>
          <cell r="C22">
            <v>38.700000000000003</v>
          </cell>
          <cell r="D22">
            <v>24.8</v>
          </cell>
          <cell r="E22">
            <v>66.5</v>
          </cell>
          <cell r="F22">
            <v>95</v>
          </cell>
          <cell r="G22">
            <v>31</v>
          </cell>
          <cell r="H22">
            <v>11.879999999999999</v>
          </cell>
          <cell r="J22">
            <v>29.880000000000003</v>
          </cell>
          <cell r="K22">
            <v>0</v>
          </cell>
        </row>
        <row r="23">
          <cell r="B23">
            <v>28.891666666666666</v>
          </cell>
          <cell r="C23">
            <v>38.6</v>
          </cell>
          <cell r="D23">
            <v>24.8</v>
          </cell>
          <cell r="E23">
            <v>73.416666666666671</v>
          </cell>
          <cell r="F23">
            <v>97</v>
          </cell>
          <cell r="G23">
            <v>35</v>
          </cell>
          <cell r="H23">
            <v>26.28</v>
          </cell>
          <cell r="J23">
            <v>56.16</v>
          </cell>
          <cell r="K23">
            <v>0</v>
          </cell>
        </row>
        <row r="24">
          <cell r="B24">
            <v>26.458333333333332</v>
          </cell>
          <cell r="C24">
            <v>35.1</v>
          </cell>
          <cell r="D24">
            <v>22.9</v>
          </cell>
          <cell r="E24">
            <v>83.833333333333329</v>
          </cell>
          <cell r="F24">
            <v>100</v>
          </cell>
          <cell r="G24">
            <v>38</v>
          </cell>
          <cell r="H24">
            <v>17.64</v>
          </cell>
          <cell r="J24">
            <v>48.96</v>
          </cell>
          <cell r="K24">
            <v>25.400000000000002</v>
          </cell>
        </row>
        <row r="25">
          <cell r="B25">
            <v>26.254166666666666</v>
          </cell>
          <cell r="C25">
            <v>33.799999999999997</v>
          </cell>
          <cell r="D25">
            <v>23</v>
          </cell>
          <cell r="E25">
            <v>87.458333333333329</v>
          </cell>
          <cell r="F25">
            <v>100</v>
          </cell>
          <cell r="G25">
            <v>54</v>
          </cell>
          <cell r="H25">
            <v>12.96</v>
          </cell>
          <cell r="J25">
            <v>53.28</v>
          </cell>
          <cell r="K25">
            <v>2.2000000000000002</v>
          </cell>
        </row>
        <row r="26">
          <cell r="B26">
            <v>24.808333333333337</v>
          </cell>
          <cell r="C26">
            <v>26.4</v>
          </cell>
          <cell r="D26">
            <v>22.8</v>
          </cell>
          <cell r="E26">
            <v>97.666666666666671</v>
          </cell>
          <cell r="F26">
            <v>100</v>
          </cell>
          <cell r="G26">
            <v>91</v>
          </cell>
          <cell r="H26">
            <v>12.24</v>
          </cell>
          <cell r="J26">
            <v>40.680000000000007</v>
          </cell>
          <cell r="K26">
            <v>9.6000000000000014</v>
          </cell>
        </row>
        <row r="27">
          <cell r="B27">
            <v>25.920833333333334</v>
          </cell>
          <cell r="C27">
            <v>32.1</v>
          </cell>
          <cell r="D27">
            <v>22.4</v>
          </cell>
          <cell r="E27">
            <v>84.916666666666671</v>
          </cell>
          <cell r="F27">
            <v>100</v>
          </cell>
          <cell r="G27">
            <v>53</v>
          </cell>
          <cell r="H27">
            <v>10.08</v>
          </cell>
          <cell r="J27">
            <v>25.56</v>
          </cell>
          <cell r="K27">
            <v>0.4</v>
          </cell>
        </row>
        <row r="28">
          <cell r="B28">
            <v>25.595833333333331</v>
          </cell>
          <cell r="C28">
            <v>31.4</v>
          </cell>
          <cell r="D28">
            <v>21.2</v>
          </cell>
          <cell r="E28">
            <v>77.833333333333329</v>
          </cell>
          <cell r="F28">
            <v>96</v>
          </cell>
          <cell r="G28">
            <v>51</v>
          </cell>
          <cell r="H28">
            <v>11.520000000000001</v>
          </cell>
          <cell r="J28">
            <v>23.759999999999998</v>
          </cell>
          <cell r="K28">
            <v>0</v>
          </cell>
        </row>
        <row r="29">
          <cell r="B29">
            <v>25.329166666666662</v>
          </cell>
          <cell r="C29">
            <v>33.200000000000003</v>
          </cell>
          <cell r="D29">
            <v>19.3</v>
          </cell>
          <cell r="E29">
            <v>72</v>
          </cell>
          <cell r="F29">
            <v>100</v>
          </cell>
          <cell r="G29">
            <v>34</v>
          </cell>
          <cell r="H29">
            <v>10.08</v>
          </cell>
          <cell r="J29">
            <v>25.92</v>
          </cell>
          <cell r="K29">
            <v>0</v>
          </cell>
        </row>
        <row r="30">
          <cell r="B30">
            <v>24.966666666666665</v>
          </cell>
          <cell r="C30">
            <v>32.9</v>
          </cell>
          <cell r="D30">
            <v>18.3</v>
          </cell>
          <cell r="E30">
            <v>68.166666666666671</v>
          </cell>
          <cell r="F30">
            <v>98</v>
          </cell>
          <cell r="G30">
            <v>33</v>
          </cell>
          <cell r="H30">
            <v>10.8</v>
          </cell>
          <cell r="J30">
            <v>24.12</v>
          </cell>
          <cell r="K30">
            <v>0</v>
          </cell>
        </row>
        <row r="31">
          <cell r="B31">
            <v>25.649999999999995</v>
          </cell>
          <cell r="C31">
            <v>34.4</v>
          </cell>
          <cell r="D31">
            <v>18.2</v>
          </cell>
          <cell r="E31">
            <v>65.208333333333329</v>
          </cell>
          <cell r="F31">
            <v>98</v>
          </cell>
          <cell r="G31">
            <v>25</v>
          </cell>
          <cell r="H31">
            <v>9.3600000000000012</v>
          </cell>
          <cell r="J31">
            <v>22.32</v>
          </cell>
          <cell r="K31">
            <v>0</v>
          </cell>
        </row>
        <row r="32">
          <cell r="B32">
            <v>27.049999999999994</v>
          </cell>
          <cell r="C32">
            <v>36.6</v>
          </cell>
          <cell r="D32">
            <v>19</v>
          </cell>
          <cell r="E32">
            <v>61.458333333333336</v>
          </cell>
          <cell r="F32">
            <v>100</v>
          </cell>
          <cell r="G32">
            <v>24</v>
          </cell>
          <cell r="H32">
            <v>18</v>
          </cell>
          <cell r="J32">
            <v>59.04</v>
          </cell>
          <cell r="K32">
            <v>0</v>
          </cell>
        </row>
        <row r="33">
          <cell r="B33">
            <v>27.729166666666661</v>
          </cell>
          <cell r="C33">
            <v>37.1</v>
          </cell>
          <cell r="D33">
            <v>19.7</v>
          </cell>
          <cell r="E33">
            <v>60.791666666666664</v>
          </cell>
          <cell r="F33">
            <v>98</v>
          </cell>
          <cell r="G33">
            <v>19</v>
          </cell>
          <cell r="H33">
            <v>11.879999999999999</v>
          </cell>
          <cell r="J33">
            <v>30.6</v>
          </cell>
          <cell r="K33">
            <v>0</v>
          </cell>
        </row>
        <row r="34">
          <cell r="B34">
            <v>27.2</v>
          </cell>
          <cell r="C34">
            <v>36.1</v>
          </cell>
          <cell r="D34">
            <v>21.1</v>
          </cell>
          <cell r="E34">
            <v>67.208333333333329</v>
          </cell>
          <cell r="F34">
            <v>91</v>
          </cell>
          <cell r="G34">
            <v>35</v>
          </cell>
          <cell r="H34">
            <v>13.32</v>
          </cell>
          <cell r="J34">
            <v>38.519999999999996</v>
          </cell>
          <cell r="K34">
            <v>0</v>
          </cell>
        </row>
        <row r="35">
          <cell r="B35">
            <v>27.112499999999997</v>
          </cell>
          <cell r="C35">
            <v>37.4</v>
          </cell>
          <cell r="D35">
            <v>20.6</v>
          </cell>
          <cell r="E35">
            <v>66.291666666666671</v>
          </cell>
          <cell r="F35">
            <v>94</v>
          </cell>
          <cell r="G35">
            <v>27</v>
          </cell>
          <cell r="H35">
            <v>14.04</v>
          </cell>
          <cell r="J35">
            <v>38.880000000000003</v>
          </cell>
          <cell r="K35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I5" t="str">
            <v>*</v>
          </cell>
        </row>
        <row r="6">
          <cell r="I6" t="str">
            <v>*</v>
          </cell>
        </row>
        <row r="7">
          <cell r="I7" t="str">
            <v>*</v>
          </cell>
        </row>
        <row r="8">
          <cell r="I8" t="str">
            <v>*</v>
          </cell>
        </row>
        <row r="9">
          <cell r="I9" t="str">
            <v>*</v>
          </cell>
        </row>
        <row r="10">
          <cell r="I10" t="str">
            <v>*</v>
          </cell>
        </row>
        <row r="11">
          <cell r="I11" t="str">
            <v>*</v>
          </cell>
        </row>
        <row r="12">
          <cell r="I12" t="str">
            <v>*</v>
          </cell>
        </row>
        <row r="13">
          <cell r="I13" t="str">
            <v>*</v>
          </cell>
        </row>
        <row r="14">
          <cell r="I14" t="str">
            <v>*</v>
          </cell>
        </row>
        <row r="15">
          <cell r="I15" t="str">
            <v>*</v>
          </cell>
        </row>
        <row r="16">
          <cell r="I16" t="str">
            <v>*</v>
          </cell>
        </row>
        <row r="17">
          <cell r="I17" t="str">
            <v>*</v>
          </cell>
        </row>
        <row r="18">
          <cell r="I18" t="str">
            <v>*</v>
          </cell>
        </row>
        <row r="19">
          <cell r="I19" t="str">
            <v>*</v>
          </cell>
        </row>
        <row r="20">
          <cell r="I20" t="str">
            <v>*</v>
          </cell>
        </row>
        <row r="21">
          <cell r="I21" t="str">
            <v>*</v>
          </cell>
        </row>
        <row r="22">
          <cell r="I22" t="str">
            <v>*</v>
          </cell>
        </row>
        <row r="23">
          <cell r="I23" t="str">
            <v>*</v>
          </cell>
        </row>
        <row r="24">
          <cell r="I24" t="str">
            <v>*</v>
          </cell>
        </row>
        <row r="25">
          <cell r="I25" t="str">
            <v>*</v>
          </cell>
        </row>
        <row r="26">
          <cell r="I26" t="str">
            <v>*</v>
          </cell>
        </row>
        <row r="27">
          <cell r="I27" t="str">
            <v>*</v>
          </cell>
        </row>
        <row r="28">
          <cell r="I28" t="str">
            <v>*</v>
          </cell>
        </row>
        <row r="29">
          <cell r="I29" t="str">
            <v>*</v>
          </cell>
        </row>
        <row r="30">
          <cell r="I30" t="str">
            <v>*</v>
          </cell>
        </row>
        <row r="31">
          <cell r="I31" t="str">
            <v>*</v>
          </cell>
        </row>
        <row r="32">
          <cell r="I32" t="str">
            <v>*</v>
          </cell>
        </row>
        <row r="33">
          <cell r="I33" t="str">
            <v>*</v>
          </cell>
        </row>
        <row r="34">
          <cell r="I34" t="str">
            <v>*</v>
          </cell>
        </row>
        <row r="35">
          <cell r="I35" t="str">
            <v>*</v>
          </cell>
        </row>
        <row r="36">
          <cell r="I36" t="str">
            <v>*</v>
          </cell>
        </row>
      </sheetData>
      <sheetData sheetId="10"/>
      <sheetData sheetId="1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25.24761904761905</v>
          </cell>
          <cell r="C5">
            <v>32.200000000000003</v>
          </cell>
          <cell r="D5">
            <v>22.6</v>
          </cell>
          <cell r="E5">
            <v>82.111111111111114</v>
          </cell>
          <cell r="F5">
            <v>100</v>
          </cell>
          <cell r="G5">
            <v>50</v>
          </cell>
          <cell r="H5">
            <v>19.8</v>
          </cell>
          <cell r="J5">
            <v>38.159999999999997</v>
          </cell>
          <cell r="K5">
            <v>0.8</v>
          </cell>
        </row>
        <row r="6">
          <cell r="B6">
            <v>24.975000000000005</v>
          </cell>
          <cell r="C6">
            <v>30</v>
          </cell>
          <cell r="D6">
            <v>21.6</v>
          </cell>
          <cell r="E6">
            <v>81.545454545454547</v>
          </cell>
          <cell r="F6">
            <v>100</v>
          </cell>
          <cell r="G6">
            <v>62</v>
          </cell>
          <cell r="H6">
            <v>13.68</v>
          </cell>
          <cell r="J6">
            <v>27.36</v>
          </cell>
          <cell r="K6">
            <v>0</v>
          </cell>
        </row>
        <row r="7">
          <cell r="B7">
            <v>26.45</v>
          </cell>
          <cell r="C7">
            <v>34</v>
          </cell>
          <cell r="D7">
            <v>22.4</v>
          </cell>
          <cell r="E7">
            <v>74.833333333333329</v>
          </cell>
          <cell r="F7">
            <v>100</v>
          </cell>
          <cell r="G7">
            <v>48</v>
          </cell>
          <cell r="H7">
            <v>12.96</v>
          </cell>
          <cell r="J7">
            <v>26.64</v>
          </cell>
          <cell r="K7">
            <v>0</v>
          </cell>
        </row>
        <row r="8">
          <cell r="B8">
            <v>25.939999999999998</v>
          </cell>
          <cell r="C8">
            <v>32</v>
          </cell>
          <cell r="D8">
            <v>22.5</v>
          </cell>
          <cell r="E8">
            <v>84.6</v>
          </cell>
          <cell r="F8">
            <v>100</v>
          </cell>
          <cell r="G8">
            <v>53</v>
          </cell>
          <cell r="H8">
            <v>16.920000000000002</v>
          </cell>
          <cell r="J8">
            <v>51.480000000000004</v>
          </cell>
          <cell r="K8">
            <v>2.2000000000000002</v>
          </cell>
        </row>
        <row r="9">
          <cell r="B9">
            <v>26.328571428571429</v>
          </cell>
          <cell r="C9">
            <v>34.200000000000003</v>
          </cell>
          <cell r="D9">
            <v>20.8</v>
          </cell>
          <cell r="E9">
            <v>78.615384615384613</v>
          </cell>
          <cell r="F9">
            <v>100</v>
          </cell>
          <cell r="G9">
            <v>49</v>
          </cell>
          <cell r="H9">
            <v>28.08</v>
          </cell>
          <cell r="J9">
            <v>56.16</v>
          </cell>
          <cell r="K9">
            <v>8.6</v>
          </cell>
        </row>
        <row r="10">
          <cell r="B10">
            <v>27.431818181818183</v>
          </cell>
          <cell r="C10">
            <v>35.5</v>
          </cell>
          <cell r="D10">
            <v>21</v>
          </cell>
          <cell r="E10">
            <v>67</v>
          </cell>
          <cell r="F10">
            <v>100</v>
          </cell>
          <cell r="G10">
            <v>36</v>
          </cell>
          <cell r="H10">
            <v>12.24</v>
          </cell>
          <cell r="J10">
            <v>23.040000000000003</v>
          </cell>
          <cell r="K10">
            <v>0</v>
          </cell>
        </row>
        <row r="11">
          <cell r="B11">
            <v>28.331818181818186</v>
          </cell>
          <cell r="C11">
            <v>35.200000000000003</v>
          </cell>
          <cell r="D11">
            <v>22</v>
          </cell>
          <cell r="E11">
            <v>68</v>
          </cell>
          <cell r="F11">
            <v>100</v>
          </cell>
          <cell r="G11">
            <v>43</v>
          </cell>
          <cell r="H11">
            <v>13.32</v>
          </cell>
          <cell r="J11">
            <v>28.8</v>
          </cell>
          <cell r="K11">
            <v>0</v>
          </cell>
        </row>
        <row r="12">
          <cell r="B12">
            <v>28.471428571428572</v>
          </cell>
          <cell r="C12">
            <v>36.6</v>
          </cell>
          <cell r="D12">
            <v>21.8</v>
          </cell>
          <cell r="E12">
            <v>73.55</v>
          </cell>
          <cell r="F12">
            <v>100</v>
          </cell>
          <cell r="G12">
            <v>39</v>
          </cell>
          <cell r="H12">
            <v>29.880000000000003</v>
          </cell>
          <cell r="J12">
            <v>56.16</v>
          </cell>
          <cell r="K12">
            <v>0</v>
          </cell>
        </row>
        <row r="13">
          <cell r="B13">
            <v>27.199999999999992</v>
          </cell>
          <cell r="C13">
            <v>35.200000000000003</v>
          </cell>
          <cell r="D13">
            <v>21.7</v>
          </cell>
          <cell r="E13">
            <v>78.529411764705884</v>
          </cell>
          <cell r="F13">
            <v>100</v>
          </cell>
          <cell r="G13">
            <v>45</v>
          </cell>
          <cell r="H13">
            <v>14.04</v>
          </cell>
          <cell r="J13">
            <v>34.200000000000003</v>
          </cell>
          <cell r="K13">
            <v>1.4</v>
          </cell>
        </row>
        <row r="14">
          <cell r="B14">
            <v>26.968181818181815</v>
          </cell>
          <cell r="C14">
            <v>32.5</v>
          </cell>
          <cell r="D14">
            <v>22.2</v>
          </cell>
          <cell r="E14">
            <v>79.058823529411768</v>
          </cell>
          <cell r="F14">
            <v>100</v>
          </cell>
          <cell r="G14">
            <v>53</v>
          </cell>
          <cell r="H14">
            <v>18.720000000000002</v>
          </cell>
          <cell r="J14">
            <v>36</v>
          </cell>
          <cell r="K14">
            <v>0</v>
          </cell>
        </row>
        <row r="15">
          <cell r="B15">
            <v>25.339130434782607</v>
          </cell>
          <cell r="C15">
            <v>31.8</v>
          </cell>
          <cell r="D15">
            <v>22.1</v>
          </cell>
          <cell r="E15">
            <v>84</v>
          </cell>
          <cell r="F15">
            <v>100</v>
          </cell>
          <cell r="G15">
            <v>58</v>
          </cell>
          <cell r="H15">
            <v>18</v>
          </cell>
          <cell r="J15">
            <v>33.840000000000003</v>
          </cell>
          <cell r="K15">
            <v>7.4</v>
          </cell>
        </row>
        <row r="16">
          <cell r="B16">
            <v>24.984210526315792</v>
          </cell>
          <cell r="C16">
            <v>30.9</v>
          </cell>
          <cell r="D16">
            <v>22.5</v>
          </cell>
          <cell r="E16">
            <v>87</v>
          </cell>
          <cell r="F16">
            <v>100</v>
          </cell>
          <cell r="G16">
            <v>64</v>
          </cell>
          <cell r="H16">
            <v>16.2</v>
          </cell>
          <cell r="J16">
            <v>32.4</v>
          </cell>
          <cell r="K16">
            <v>0.60000000000000009</v>
          </cell>
        </row>
        <row r="17">
          <cell r="B17">
            <v>25.728571428571428</v>
          </cell>
          <cell r="C17">
            <v>32.799999999999997</v>
          </cell>
          <cell r="D17">
            <v>22.4</v>
          </cell>
          <cell r="E17">
            <v>79.285714285714292</v>
          </cell>
          <cell r="F17">
            <v>100</v>
          </cell>
          <cell r="G17">
            <v>54</v>
          </cell>
          <cell r="H17">
            <v>15.120000000000001</v>
          </cell>
          <cell r="J17">
            <v>32.04</v>
          </cell>
          <cell r="K17">
            <v>12</v>
          </cell>
        </row>
        <row r="18">
          <cell r="B18">
            <v>27.190909090909088</v>
          </cell>
          <cell r="C18">
            <v>33.1</v>
          </cell>
          <cell r="D18">
            <v>22.9</v>
          </cell>
          <cell r="E18">
            <v>69.818181818181813</v>
          </cell>
          <cell r="F18">
            <v>100</v>
          </cell>
          <cell r="G18">
            <v>49</v>
          </cell>
          <cell r="H18">
            <v>22.68</v>
          </cell>
          <cell r="J18">
            <v>36</v>
          </cell>
          <cell r="K18">
            <v>0.4</v>
          </cell>
        </row>
        <row r="19">
          <cell r="B19">
            <v>25.240909090909089</v>
          </cell>
          <cell r="C19">
            <v>31.8</v>
          </cell>
          <cell r="D19">
            <v>21.8</v>
          </cell>
          <cell r="E19">
            <v>82.142857142857139</v>
          </cell>
          <cell r="F19">
            <v>100</v>
          </cell>
          <cell r="G19">
            <v>63</v>
          </cell>
          <cell r="H19">
            <v>19.079999999999998</v>
          </cell>
          <cell r="J19">
            <v>35.64</v>
          </cell>
          <cell r="K19">
            <v>11.2</v>
          </cell>
        </row>
        <row r="20">
          <cell r="B20">
            <v>26.905263157894737</v>
          </cell>
          <cell r="C20">
            <v>32.700000000000003</v>
          </cell>
          <cell r="D20">
            <v>21.8</v>
          </cell>
          <cell r="E20">
            <v>73.099999999999994</v>
          </cell>
          <cell r="F20">
            <v>100</v>
          </cell>
          <cell r="G20">
            <v>49</v>
          </cell>
          <cell r="H20">
            <v>15.840000000000002</v>
          </cell>
          <cell r="J20">
            <v>33.119999999999997</v>
          </cell>
          <cell r="K20">
            <v>0.4</v>
          </cell>
        </row>
        <row r="21">
          <cell r="B21">
            <v>26.766666666666669</v>
          </cell>
          <cell r="C21">
            <v>33.1</v>
          </cell>
          <cell r="D21">
            <v>22.9</v>
          </cell>
          <cell r="E21">
            <v>84.333333333333329</v>
          </cell>
          <cell r="F21">
            <v>100</v>
          </cell>
          <cell r="G21">
            <v>49</v>
          </cell>
          <cell r="H21">
            <v>13.32</v>
          </cell>
          <cell r="J21">
            <v>25.2</v>
          </cell>
          <cell r="K21">
            <v>0.2</v>
          </cell>
        </row>
        <row r="22">
          <cell r="B22">
            <v>28.231818181818177</v>
          </cell>
          <cell r="C22">
            <v>35</v>
          </cell>
          <cell r="D22">
            <v>22.3</v>
          </cell>
          <cell r="E22">
            <v>64.230769230769226</v>
          </cell>
          <cell r="F22">
            <v>100</v>
          </cell>
          <cell r="G22">
            <v>45</v>
          </cell>
          <cell r="H22">
            <v>16.920000000000002</v>
          </cell>
          <cell r="J22">
            <v>32.76</v>
          </cell>
          <cell r="K22">
            <v>0</v>
          </cell>
        </row>
        <row r="23">
          <cell r="B23">
            <v>27.404761904761909</v>
          </cell>
          <cell r="C23">
            <v>33.700000000000003</v>
          </cell>
          <cell r="D23">
            <v>22.2</v>
          </cell>
          <cell r="E23">
            <v>70.642857142857139</v>
          </cell>
          <cell r="F23">
            <v>100</v>
          </cell>
          <cell r="G23">
            <v>48</v>
          </cell>
          <cell r="H23">
            <v>20.16</v>
          </cell>
          <cell r="J23">
            <v>43.56</v>
          </cell>
          <cell r="K23">
            <v>0</v>
          </cell>
        </row>
        <row r="24">
          <cell r="B24">
            <v>25.908695652173911</v>
          </cell>
          <cell r="C24">
            <v>33</v>
          </cell>
          <cell r="D24">
            <v>22.1</v>
          </cell>
          <cell r="E24">
            <v>82.066666666666663</v>
          </cell>
          <cell r="F24">
            <v>100</v>
          </cell>
          <cell r="G24">
            <v>56</v>
          </cell>
          <cell r="H24">
            <v>18.720000000000002</v>
          </cell>
          <cell r="J24">
            <v>36</v>
          </cell>
          <cell r="K24">
            <v>5.2</v>
          </cell>
        </row>
        <row r="25">
          <cell r="B25">
            <v>25.056521739130432</v>
          </cell>
          <cell r="C25">
            <v>31.3</v>
          </cell>
          <cell r="D25">
            <v>21.7</v>
          </cell>
          <cell r="E25">
            <v>83.888888888888886</v>
          </cell>
          <cell r="F25">
            <v>100</v>
          </cell>
          <cell r="G25">
            <v>64</v>
          </cell>
          <cell r="H25">
            <v>19.440000000000001</v>
          </cell>
          <cell r="J25">
            <v>43.2</v>
          </cell>
          <cell r="K25">
            <v>16.199999999999996</v>
          </cell>
        </row>
        <row r="26">
          <cell r="B26">
            <v>24.061904761904763</v>
          </cell>
          <cell r="C26">
            <v>29.2</v>
          </cell>
          <cell r="D26">
            <v>21.9</v>
          </cell>
          <cell r="E26">
            <v>94.5</v>
          </cell>
          <cell r="F26">
            <v>100</v>
          </cell>
          <cell r="G26">
            <v>86</v>
          </cell>
          <cell r="H26">
            <v>26.64</v>
          </cell>
          <cell r="J26">
            <v>57.24</v>
          </cell>
          <cell r="K26">
            <v>22.599999999999998</v>
          </cell>
        </row>
        <row r="27">
          <cell r="B27">
            <v>24.836363636363636</v>
          </cell>
          <cell r="C27">
            <v>30.8</v>
          </cell>
          <cell r="D27">
            <v>21.1</v>
          </cell>
          <cell r="E27">
            <v>75.272727272727266</v>
          </cell>
          <cell r="F27">
            <v>100</v>
          </cell>
          <cell r="G27">
            <v>59</v>
          </cell>
          <cell r="H27">
            <v>10.8</v>
          </cell>
          <cell r="J27">
            <v>21.6</v>
          </cell>
          <cell r="K27">
            <v>0.2</v>
          </cell>
        </row>
        <row r="28">
          <cell r="B28">
            <v>25.928571428571427</v>
          </cell>
          <cell r="C28">
            <v>31.5</v>
          </cell>
          <cell r="D28">
            <v>22.4</v>
          </cell>
          <cell r="E28">
            <v>72.07692307692308</v>
          </cell>
          <cell r="F28">
            <v>100</v>
          </cell>
          <cell r="G28">
            <v>49</v>
          </cell>
          <cell r="H28">
            <v>12.6</v>
          </cell>
          <cell r="J28">
            <v>25.56</v>
          </cell>
          <cell r="K28">
            <v>0</v>
          </cell>
        </row>
        <row r="29">
          <cell r="B29">
            <v>24.45</v>
          </cell>
          <cell r="C29">
            <v>31.6</v>
          </cell>
          <cell r="D29">
            <v>18.100000000000001</v>
          </cell>
          <cell r="E29">
            <v>64.928571428571431</v>
          </cell>
          <cell r="F29">
            <v>100</v>
          </cell>
          <cell r="G29">
            <v>36</v>
          </cell>
          <cell r="H29">
            <v>13.32</v>
          </cell>
          <cell r="J29">
            <v>25.92</v>
          </cell>
          <cell r="K29">
            <v>0</v>
          </cell>
        </row>
        <row r="30">
          <cell r="B30">
            <v>23.954166666666666</v>
          </cell>
          <cell r="C30">
            <v>31.4</v>
          </cell>
          <cell r="D30">
            <v>18.100000000000001</v>
          </cell>
          <cell r="E30">
            <v>62.4</v>
          </cell>
          <cell r="F30">
            <v>100</v>
          </cell>
          <cell r="G30">
            <v>34</v>
          </cell>
          <cell r="H30">
            <v>13.68</v>
          </cell>
          <cell r="J30">
            <v>28.8</v>
          </cell>
          <cell r="K30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I5"/>
        </row>
        <row r="6">
          <cell r="I6"/>
        </row>
        <row r="7">
          <cell r="I7"/>
        </row>
        <row r="8">
          <cell r="I8"/>
        </row>
        <row r="9">
          <cell r="I9"/>
        </row>
        <row r="10">
          <cell r="I10"/>
        </row>
        <row r="11">
          <cell r="I11"/>
        </row>
        <row r="12">
          <cell r="I12"/>
        </row>
        <row r="13">
          <cell r="I13"/>
        </row>
        <row r="14">
          <cell r="I14"/>
        </row>
        <row r="15">
          <cell r="I15"/>
        </row>
        <row r="16">
          <cell r="I16"/>
        </row>
        <row r="17">
          <cell r="I17"/>
        </row>
        <row r="18">
          <cell r="I18"/>
        </row>
        <row r="19">
          <cell r="I19"/>
        </row>
        <row r="20">
          <cell r="I20"/>
        </row>
        <row r="21">
          <cell r="I21"/>
        </row>
        <row r="22">
          <cell r="I22"/>
        </row>
        <row r="23">
          <cell r="I23"/>
        </row>
        <row r="24">
          <cell r="I24"/>
        </row>
        <row r="25">
          <cell r="I25"/>
        </row>
        <row r="26">
          <cell r="I26"/>
        </row>
        <row r="27">
          <cell r="I27"/>
        </row>
        <row r="28">
          <cell r="I28"/>
        </row>
        <row r="29">
          <cell r="I29"/>
        </row>
        <row r="30">
          <cell r="I30"/>
        </row>
        <row r="31">
          <cell r="I31"/>
        </row>
        <row r="32">
          <cell r="I32"/>
        </row>
        <row r="33">
          <cell r="I33"/>
        </row>
        <row r="34">
          <cell r="I34"/>
        </row>
        <row r="35">
          <cell r="I35"/>
        </row>
        <row r="36">
          <cell r="I36" t="str">
            <v>*</v>
          </cell>
        </row>
      </sheetData>
      <sheetData sheetId="10"/>
      <sheetData sheetId="1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24.637500000000003</v>
          </cell>
          <cell r="C5">
            <v>31</v>
          </cell>
          <cell r="D5">
            <v>21.8</v>
          </cell>
          <cell r="E5">
            <v>81.333333333333329</v>
          </cell>
          <cell r="F5">
            <v>93</v>
          </cell>
          <cell r="G5">
            <v>52</v>
          </cell>
          <cell r="H5">
            <v>14.76</v>
          </cell>
          <cell r="J5">
            <v>30.240000000000002</v>
          </cell>
          <cell r="K5">
            <v>9.5999999999999979</v>
          </cell>
        </row>
        <row r="6">
          <cell r="B6">
            <v>25.045833333333338</v>
          </cell>
          <cell r="C6">
            <v>30.2</v>
          </cell>
          <cell r="D6">
            <v>22.8</v>
          </cell>
          <cell r="E6">
            <v>82.625</v>
          </cell>
          <cell r="F6">
            <v>93</v>
          </cell>
          <cell r="G6">
            <v>60</v>
          </cell>
          <cell r="H6">
            <v>16.559999999999999</v>
          </cell>
          <cell r="J6">
            <v>32.04</v>
          </cell>
          <cell r="K6">
            <v>4.8</v>
          </cell>
        </row>
        <row r="7">
          <cell r="B7">
            <v>25.724999999999998</v>
          </cell>
          <cell r="C7">
            <v>30.8</v>
          </cell>
          <cell r="D7">
            <v>20.9</v>
          </cell>
          <cell r="E7">
            <v>78.958333333333329</v>
          </cell>
          <cell r="F7">
            <v>92</v>
          </cell>
          <cell r="G7">
            <v>56</v>
          </cell>
          <cell r="H7">
            <v>18.720000000000002</v>
          </cell>
          <cell r="J7">
            <v>43.2</v>
          </cell>
          <cell r="K7">
            <v>11.2</v>
          </cell>
        </row>
        <row r="8">
          <cell r="B8">
            <v>25.662499999999994</v>
          </cell>
          <cell r="C8">
            <v>32.9</v>
          </cell>
          <cell r="D8">
            <v>21.3</v>
          </cell>
          <cell r="E8">
            <v>79.791666666666671</v>
          </cell>
          <cell r="F8">
            <v>93</v>
          </cell>
          <cell r="G8">
            <v>50</v>
          </cell>
          <cell r="H8">
            <v>31.680000000000003</v>
          </cell>
          <cell r="J8">
            <v>51.12</v>
          </cell>
          <cell r="K8">
            <v>6.4</v>
          </cell>
        </row>
        <row r="9">
          <cell r="B9">
            <v>27.129166666666666</v>
          </cell>
          <cell r="C9">
            <v>33.6</v>
          </cell>
          <cell r="D9">
            <v>21.4</v>
          </cell>
          <cell r="E9">
            <v>70.125</v>
          </cell>
          <cell r="F9">
            <v>92</v>
          </cell>
          <cell r="G9">
            <v>40</v>
          </cell>
          <cell r="H9">
            <v>9</v>
          </cell>
          <cell r="J9">
            <v>24.12</v>
          </cell>
          <cell r="K9">
            <v>0</v>
          </cell>
        </row>
        <row r="10">
          <cell r="B10">
            <v>28.337500000000002</v>
          </cell>
          <cell r="C10">
            <v>34.700000000000003</v>
          </cell>
          <cell r="D10">
            <v>23.4</v>
          </cell>
          <cell r="E10">
            <v>65.291666666666671</v>
          </cell>
          <cell r="F10">
            <v>85</v>
          </cell>
          <cell r="G10">
            <v>38</v>
          </cell>
          <cell r="H10">
            <v>11.520000000000001</v>
          </cell>
          <cell r="J10">
            <v>21.96</v>
          </cell>
          <cell r="K10">
            <v>0</v>
          </cell>
        </row>
        <row r="11">
          <cell r="B11">
            <v>28.625</v>
          </cell>
          <cell r="C11">
            <v>34.6</v>
          </cell>
          <cell r="D11">
            <v>24.1</v>
          </cell>
          <cell r="E11">
            <v>63.041666666666664</v>
          </cell>
          <cell r="F11">
            <v>81</v>
          </cell>
          <cell r="G11">
            <v>38</v>
          </cell>
          <cell r="H11">
            <v>12.24</v>
          </cell>
          <cell r="J11">
            <v>26.28</v>
          </cell>
          <cell r="K11">
            <v>0</v>
          </cell>
        </row>
        <row r="12">
          <cell r="B12">
            <v>29.4375</v>
          </cell>
          <cell r="C12">
            <v>34.700000000000003</v>
          </cell>
          <cell r="D12">
            <v>24.8</v>
          </cell>
          <cell r="E12">
            <v>59.166666666666664</v>
          </cell>
          <cell r="F12">
            <v>73</v>
          </cell>
          <cell r="G12">
            <v>39</v>
          </cell>
          <cell r="H12">
            <v>15.840000000000002</v>
          </cell>
          <cell r="J12">
            <v>37.440000000000005</v>
          </cell>
          <cell r="K12">
            <v>0</v>
          </cell>
        </row>
        <row r="13">
          <cell r="B13">
            <v>28.087499999999995</v>
          </cell>
          <cell r="C13">
            <v>35.5</v>
          </cell>
          <cell r="D13">
            <v>22.6</v>
          </cell>
          <cell r="E13">
            <v>62.791666666666664</v>
          </cell>
          <cell r="F13">
            <v>86</v>
          </cell>
          <cell r="G13">
            <v>36</v>
          </cell>
          <cell r="H13">
            <v>18.36</v>
          </cell>
          <cell r="J13">
            <v>40.32</v>
          </cell>
          <cell r="K13">
            <v>12.2</v>
          </cell>
        </row>
        <row r="14">
          <cell r="B14">
            <v>27.345833333333331</v>
          </cell>
          <cell r="C14">
            <v>33.4</v>
          </cell>
          <cell r="D14">
            <v>23.3</v>
          </cell>
          <cell r="E14">
            <v>67.875</v>
          </cell>
          <cell r="F14">
            <v>83</v>
          </cell>
          <cell r="G14">
            <v>42</v>
          </cell>
          <cell r="H14">
            <v>24.12</v>
          </cell>
          <cell r="J14">
            <v>44.28</v>
          </cell>
          <cell r="K14">
            <v>0</v>
          </cell>
        </row>
        <row r="15">
          <cell r="B15">
            <v>26.633333333333336</v>
          </cell>
          <cell r="C15">
            <v>30.6</v>
          </cell>
          <cell r="D15">
            <v>23.4</v>
          </cell>
          <cell r="E15">
            <v>71.666666666666671</v>
          </cell>
          <cell r="F15">
            <v>84</v>
          </cell>
          <cell r="G15">
            <v>52</v>
          </cell>
          <cell r="H15">
            <v>21.6</v>
          </cell>
          <cell r="J15">
            <v>36.36</v>
          </cell>
          <cell r="K15">
            <v>0</v>
          </cell>
        </row>
        <row r="16">
          <cell r="B16">
            <v>24.358333333333334</v>
          </cell>
          <cell r="C16">
            <v>29.4</v>
          </cell>
          <cell r="D16">
            <v>22</v>
          </cell>
          <cell r="E16">
            <v>84.541666666666671</v>
          </cell>
          <cell r="F16">
            <v>94</v>
          </cell>
          <cell r="G16">
            <v>62</v>
          </cell>
          <cell r="H16">
            <v>10.8</v>
          </cell>
          <cell r="J16">
            <v>36</v>
          </cell>
          <cell r="K16">
            <v>4.4000000000000004</v>
          </cell>
        </row>
        <row r="17">
          <cell r="B17">
            <v>25.5</v>
          </cell>
          <cell r="C17">
            <v>31.2</v>
          </cell>
          <cell r="D17">
            <v>23</v>
          </cell>
          <cell r="E17">
            <v>82.5</v>
          </cell>
          <cell r="F17">
            <v>93</v>
          </cell>
          <cell r="G17">
            <v>54</v>
          </cell>
          <cell r="H17">
            <v>9</v>
          </cell>
          <cell r="J17">
            <v>37.080000000000005</v>
          </cell>
          <cell r="K17">
            <v>8.4</v>
          </cell>
        </row>
        <row r="18">
          <cell r="B18">
            <v>26.495833333333334</v>
          </cell>
          <cell r="C18">
            <v>32.299999999999997</v>
          </cell>
          <cell r="D18">
            <v>23.2</v>
          </cell>
          <cell r="E18">
            <v>74.791666666666671</v>
          </cell>
          <cell r="F18">
            <v>87</v>
          </cell>
          <cell r="G18">
            <v>51</v>
          </cell>
          <cell r="H18">
            <v>15.48</v>
          </cell>
          <cell r="J18">
            <v>31.319999999999997</v>
          </cell>
          <cell r="K18">
            <v>4.4000000000000004</v>
          </cell>
        </row>
        <row r="19">
          <cell r="B19">
            <v>25.879166666666666</v>
          </cell>
          <cell r="C19">
            <v>29.7</v>
          </cell>
          <cell r="D19">
            <v>23.4</v>
          </cell>
          <cell r="E19">
            <v>76.833333333333329</v>
          </cell>
          <cell r="F19">
            <v>88</v>
          </cell>
          <cell r="G19">
            <v>62</v>
          </cell>
          <cell r="H19">
            <v>17.64</v>
          </cell>
          <cell r="J19">
            <v>36</v>
          </cell>
          <cell r="K19">
            <v>0</v>
          </cell>
        </row>
        <row r="20">
          <cell r="B20">
            <v>27.162499999999998</v>
          </cell>
          <cell r="C20">
            <v>33.299999999999997</v>
          </cell>
          <cell r="D20">
            <v>23</v>
          </cell>
          <cell r="E20">
            <v>69.041666666666671</v>
          </cell>
          <cell r="F20">
            <v>86</v>
          </cell>
          <cell r="G20">
            <v>41</v>
          </cell>
          <cell r="H20">
            <v>16.559999999999999</v>
          </cell>
          <cell r="J20">
            <v>30.240000000000002</v>
          </cell>
          <cell r="K20">
            <v>0</v>
          </cell>
        </row>
        <row r="21">
          <cell r="B21">
            <v>27.1875</v>
          </cell>
          <cell r="C21">
            <v>31.7</v>
          </cell>
          <cell r="D21">
            <v>23.2</v>
          </cell>
          <cell r="E21">
            <v>68.625</v>
          </cell>
          <cell r="F21">
            <v>80</v>
          </cell>
          <cell r="G21">
            <v>47</v>
          </cell>
          <cell r="H21">
            <v>14.04</v>
          </cell>
          <cell r="J21">
            <v>29.880000000000003</v>
          </cell>
          <cell r="K21">
            <v>0</v>
          </cell>
        </row>
        <row r="22">
          <cell r="B22">
            <v>28.304166666666664</v>
          </cell>
          <cell r="C22">
            <v>34.299999999999997</v>
          </cell>
          <cell r="D22">
            <v>23.5</v>
          </cell>
          <cell r="E22">
            <v>66.25</v>
          </cell>
          <cell r="F22">
            <v>86</v>
          </cell>
          <cell r="G22">
            <v>39</v>
          </cell>
          <cell r="H22">
            <v>15.120000000000001</v>
          </cell>
          <cell r="J22">
            <v>29.880000000000003</v>
          </cell>
          <cell r="K22">
            <v>0</v>
          </cell>
        </row>
        <row r="23">
          <cell r="B23">
            <v>28.791666666666661</v>
          </cell>
          <cell r="C23">
            <v>35.1</v>
          </cell>
          <cell r="D23">
            <v>23.7</v>
          </cell>
          <cell r="E23">
            <v>61.541666666666664</v>
          </cell>
          <cell r="F23">
            <v>87</v>
          </cell>
          <cell r="G23">
            <v>32</v>
          </cell>
          <cell r="H23">
            <v>22.68</v>
          </cell>
          <cell r="J23">
            <v>42.12</v>
          </cell>
          <cell r="K23">
            <v>0.2</v>
          </cell>
        </row>
        <row r="24">
          <cell r="B24">
            <v>28.016666666666662</v>
          </cell>
          <cell r="C24">
            <v>33.9</v>
          </cell>
          <cell r="D24">
            <v>23.3</v>
          </cell>
          <cell r="E24">
            <v>63.833333333333336</v>
          </cell>
          <cell r="F24">
            <v>86</v>
          </cell>
          <cell r="G24">
            <v>42</v>
          </cell>
          <cell r="H24">
            <v>14.4</v>
          </cell>
          <cell r="J24">
            <v>33.119999999999997</v>
          </cell>
          <cell r="K24">
            <v>0</v>
          </cell>
        </row>
        <row r="25">
          <cell r="B25">
            <v>26.141666666666666</v>
          </cell>
          <cell r="C25">
            <v>30.9</v>
          </cell>
          <cell r="D25">
            <v>22.3</v>
          </cell>
          <cell r="E25">
            <v>74.416666666666671</v>
          </cell>
          <cell r="F25">
            <v>90</v>
          </cell>
          <cell r="G25">
            <v>52</v>
          </cell>
          <cell r="H25">
            <v>19.8</v>
          </cell>
          <cell r="J25">
            <v>33.840000000000003</v>
          </cell>
          <cell r="K25">
            <v>0.4</v>
          </cell>
        </row>
        <row r="26">
          <cell r="B26">
            <v>24.833333333333329</v>
          </cell>
          <cell r="C26">
            <v>29.1</v>
          </cell>
          <cell r="D26">
            <v>21.5</v>
          </cell>
          <cell r="E26">
            <v>81.083333333333329</v>
          </cell>
          <cell r="F26">
            <v>94</v>
          </cell>
          <cell r="G26">
            <v>63</v>
          </cell>
          <cell r="H26">
            <v>12.6</v>
          </cell>
          <cell r="J26">
            <v>36</v>
          </cell>
          <cell r="K26">
            <v>19.2</v>
          </cell>
        </row>
        <row r="27">
          <cell r="B27">
            <v>23.054166666666671</v>
          </cell>
          <cell r="C27">
            <v>28.2</v>
          </cell>
          <cell r="D27">
            <v>20.6</v>
          </cell>
          <cell r="E27">
            <v>86.791666666666671</v>
          </cell>
          <cell r="F27">
            <v>94</v>
          </cell>
          <cell r="G27">
            <v>62</v>
          </cell>
          <cell r="H27">
            <v>9</v>
          </cell>
          <cell r="J27">
            <v>19.440000000000001</v>
          </cell>
          <cell r="K27">
            <v>10.4</v>
          </cell>
        </row>
        <row r="28">
          <cell r="B28">
            <v>24.945833333333336</v>
          </cell>
          <cell r="C28">
            <v>30.4</v>
          </cell>
          <cell r="D28">
            <v>21.5</v>
          </cell>
          <cell r="E28">
            <v>74</v>
          </cell>
          <cell r="F28">
            <v>91</v>
          </cell>
          <cell r="G28">
            <v>49</v>
          </cell>
          <cell r="H28">
            <v>12.96</v>
          </cell>
          <cell r="J28">
            <v>26.28</v>
          </cell>
          <cell r="K28">
            <v>0.2</v>
          </cell>
        </row>
        <row r="29">
          <cell r="B29">
            <v>25.050000000000008</v>
          </cell>
          <cell r="C29">
            <v>31.3</v>
          </cell>
          <cell r="D29">
            <v>18.8</v>
          </cell>
          <cell r="E29">
            <v>61.958333333333336</v>
          </cell>
          <cell r="F29">
            <v>87</v>
          </cell>
          <cell r="G29">
            <v>33</v>
          </cell>
          <cell r="H29">
            <v>15.120000000000001</v>
          </cell>
          <cell r="J29">
            <v>29.52</v>
          </cell>
          <cell r="K29">
            <v>0</v>
          </cell>
        </row>
        <row r="30">
          <cell r="B30">
            <v>24.987500000000001</v>
          </cell>
          <cell r="C30">
            <v>31.1</v>
          </cell>
          <cell r="D30">
            <v>20</v>
          </cell>
          <cell r="E30">
            <v>55.833333333333336</v>
          </cell>
          <cell r="F30">
            <v>78</v>
          </cell>
          <cell r="G30">
            <v>31</v>
          </cell>
          <cell r="H30">
            <v>19.8</v>
          </cell>
          <cell r="J30">
            <v>35.28</v>
          </cell>
          <cell r="K30">
            <v>0</v>
          </cell>
        </row>
        <row r="31">
          <cell r="B31">
            <v>25.470833333333331</v>
          </cell>
          <cell r="C31">
            <v>31.6</v>
          </cell>
          <cell r="D31">
            <v>20.3</v>
          </cell>
          <cell r="E31">
            <v>51.666666666666664</v>
          </cell>
          <cell r="F31">
            <v>69</v>
          </cell>
          <cell r="G31">
            <v>25</v>
          </cell>
          <cell r="H31">
            <v>19.440000000000001</v>
          </cell>
          <cell r="J31">
            <v>34.200000000000003</v>
          </cell>
          <cell r="K31">
            <v>0</v>
          </cell>
        </row>
        <row r="32">
          <cell r="B32">
            <v>26.320833333333336</v>
          </cell>
          <cell r="C32">
            <v>32.799999999999997</v>
          </cell>
          <cell r="D32">
            <v>19.2</v>
          </cell>
          <cell r="E32">
            <v>50.708333333333336</v>
          </cell>
          <cell r="F32">
            <v>80</v>
          </cell>
          <cell r="G32">
            <v>21</v>
          </cell>
          <cell r="H32">
            <v>12.6</v>
          </cell>
          <cell r="J32">
            <v>24.48</v>
          </cell>
          <cell r="K32">
            <v>0</v>
          </cell>
        </row>
        <row r="33">
          <cell r="B33">
            <v>26.324999999999999</v>
          </cell>
          <cell r="C33">
            <v>34.200000000000003</v>
          </cell>
          <cell r="D33">
            <v>17.899999999999999</v>
          </cell>
          <cell r="E33">
            <v>49.916666666666664</v>
          </cell>
          <cell r="F33">
            <v>80</v>
          </cell>
          <cell r="G33">
            <v>26</v>
          </cell>
          <cell r="H33">
            <v>13.68</v>
          </cell>
          <cell r="J33">
            <v>30.240000000000002</v>
          </cell>
          <cell r="K33">
            <v>0</v>
          </cell>
        </row>
        <row r="34">
          <cell r="B34">
            <v>27.329166666666662</v>
          </cell>
          <cell r="C34">
            <v>34.1</v>
          </cell>
          <cell r="D34">
            <v>21.9</v>
          </cell>
          <cell r="E34">
            <v>61.5</v>
          </cell>
          <cell r="F34">
            <v>82</v>
          </cell>
          <cell r="G34">
            <v>32</v>
          </cell>
          <cell r="H34">
            <v>14.4</v>
          </cell>
          <cell r="J34">
            <v>28.08</v>
          </cell>
          <cell r="K34">
            <v>0</v>
          </cell>
        </row>
        <row r="35">
          <cell r="B35">
            <v>24.929166666666664</v>
          </cell>
          <cell r="C35">
            <v>32.5</v>
          </cell>
          <cell r="D35">
            <v>20</v>
          </cell>
          <cell r="E35">
            <v>69.958333333333329</v>
          </cell>
          <cell r="F35">
            <v>92</v>
          </cell>
          <cell r="G35">
            <v>41</v>
          </cell>
          <cell r="H35">
            <v>16.559999999999999</v>
          </cell>
          <cell r="J35">
            <v>37.440000000000005</v>
          </cell>
          <cell r="K35">
            <v>1.4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I5"/>
        </row>
        <row r="6">
          <cell r="I6"/>
        </row>
        <row r="7">
          <cell r="I7"/>
        </row>
        <row r="8">
          <cell r="I8"/>
        </row>
        <row r="9">
          <cell r="I9"/>
        </row>
        <row r="10">
          <cell r="I10"/>
        </row>
        <row r="11">
          <cell r="I11"/>
        </row>
        <row r="12">
          <cell r="I12"/>
        </row>
        <row r="13">
          <cell r="I13"/>
        </row>
        <row r="14">
          <cell r="I14"/>
        </row>
        <row r="15">
          <cell r="I15"/>
        </row>
        <row r="16">
          <cell r="I16"/>
        </row>
        <row r="17">
          <cell r="I17"/>
        </row>
        <row r="18">
          <cell r="I18"/>
        </row>
        <row r="19">
          <cell r="I19"/>
        </row>
        <row r="20">
          <cell r="I20"/>
        </row>
        <row r="21">
          <cell r="I21"/>
        </row>
        <row r="22">
          <cell r="I22"/>
        </row>
        <row r="23">
          <cell r="I23"/>
        </row>
        <row r="24">
          <cell r="I24"/>
        </row>
        <row r="25">
          <cell r="I25"/>
        </row>
        <row r="26">
          <cell r="I26"/>
        </row>
        <row r="27">
          <cell r="I27"/>
        </row>
        <row r="28">
          <cell r="I28"/>
        </row>
        <row r="29">
          <cell r="I29"/>
        </row>
        <row r="30">
          <cell r="I30"/>
        </row>
        <row r="31">
          <cell r="I31"/>
        </row>
        <row r="32">
          <cell r="I32"/>
        </row>
        <row r="33">
          <cell r="I33"/>
        </row>
        <row r="34">
          <cell r="I34"/>
        </row>
        <row r="35">
          <cell r="I35"/>
        </row>
        <row r="36">
          <cell r="I36" t="str">
            <v>*</v>
          </cell>
        </row>
      </sheetData>
      <sheetData sheetId="10"/>
      <sheetData sheetId="1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24.833333333333332</v>
          </cell>
          <cell r="C5">
            <v>30.5</v>
          </cell>
          <cell r="D5">
            <v>22</v>
          </cell>
          <cell r="E5">
            <v>82.958333333333329</v>
          </cell>
          <cell r="F5">
            <v>95</v>
          </cell>
          <cell r="G5">
            <v>55</v>
          </cell>
          <cell r="H5">
            <v>6.12</v>
          </cell>
          <cell r="J5">
            <v>16.2</v>
          </cell>
          <cell r="K5">
            <v>0.8</v>
          </cell>
        </row>
        <row r="6">
          <cell r="B6">
            <v>26.958333333333339</v>
          </cell>
          <cell r="C6">
            <v>32.6</v>
          </cell>
          <cell r="D6">
            <v>22.4</v>
          </cell>
          <cell r="E6">
            <v>72.416666666666671</v>
          </cell>
          <cell r="F6">
            <v>93</v>
          </cell>
          <cell r="G6">
            <v>47</v>
          </cell>
          <cell r="H6">
            <v>10.44</v>
          </cell>
          <cell r="J6">
            <v>18.36</v>
          </cell>
          <cell r="K6">
            <v>0</v>
          </cell>
        </row>
        <row r="7">
          <cell r="B7">
            <v>26.483333333333334</v>
          </cell>
          <cell r="C7">
            <v>33.4</v>
          </cell>
          <cell r="D7">
            <v>21.6</v>
          </cell>
          <cell r="E7">
            <v>75.166666666666671</v>
          </cell>
          <cell r="F7">
            <v>94</v>
          </cell>
          <cell r="G7">
            <v>46</v>
          </cell>
          <cell r="H7">
            <v>10.08</v>
          </cell>
          <cell r="J7">
            <v>20.88</v>
          </cell>
          <cell r="K7">
            <v>24.4</v>
          </cell>
        </row>
        <row r="8">
          <cell r="B8">
            <v>27.175000000000001</v>
          </cell>
          <cell r="C8">
            <v>32.6</v>
          </cell>
          <cell r="D8">
            <v>22.6</v>
          </cell>
          <cell r="E8">
            <v>72.916666666666671</v>
          </cell>
          <cell r="F8">
            <v>91</v>
          </cell>
          <cell r="G8">
            <v>49</v>
          </cell>
          <cell r="H8">
            <v>12.24</v>
          </cell>
          <cell r="J8">
            <v>21.6</v>
          </cell>
          <cell r="K8">
            <v>0</v>
          </cell>
        </row>
        <row r="9">
          <cell r="C9">
            <v>33.1</v>
          </cell>
          <cell r="D9">
            <v>22.8</v>
          </cell>
          <cell r="E9">
            <v>74.791666666666671</v>
          </cell>
          <cell r="F9">
            <v>91</v>
          </cell>
          <cell r="G9">
            <v>45</v>
          </cell>
          <cell r="H9">
            <v>11.520000000000001</v>
          </cell>
          <cell r="J9">
            <v>37.080000000000005</v>
          </cell>
          <cell r="K9">
            <v>0</v>
          </cell>
        </row>
        <row r="10">
          <cell r="B10">
            <v>27.379166666666674</v>
          </cell>
          <cell r="C10">
            <v>35</v>
          </cell>
          <cell r="D10">
            <v>20.8</v>
          </cell>
          <cell r="E10">
            <v>67.375</v>
          </cell>
          <cell r="F10">
            <v>92</v>
          </cell>
          <cell r="G10">
            <v>35</v>
          </cell>
          <cell r="H10">
            <v>9.3600000000000012</v>
          </cell>
          <cell r="J10">
            <v>20.88</v>
          </cell>
          <cell r="K10">
            <v>0</v>
          </cell>
        </row>
        <row r="11">
          <cell r="B11">
            <v>28.0625</v>
          </cell>
          <cell r="C11">
            <v>35</v>
          </cell>
          <cell r="D11">
            <v>21.9</v>
          </cell>
          <cell r="E11">
            <v>64.375</v>
          </cell>
          <cell r="F11">
            <v>90</v>
          </cell>
          <cell r="G11">
            <v>34</v>
          </cell>
          <cell r="H11">
            <v>11.879999999999999</v>
          </cell>
          <cell r="J11">
            <v>25.2</v>
          </cell>
          <cell r="K11">
            <v>0</v>
          </cell>
        </row>
        <row r="12">
          <cell r="B12">
            <v>28.637499999999999</v>
          </cell>
          <cell r="C12">
            <v>35.6</v>
          </cell>
          <cell r="D12">
            <v>22.8</v>
          </cell>
          <cell r="E12">
            <v>65.083333333333329</v>
          </cell>
          <cell r="F12">
            <v>89</v>
          </cell>
          <cell r="G12">
            <v>39</v>
          </cell>
          <cell r="H12">
            <v>15.120000000000001</v>
          </cell>
          <cell r="J12">
            <v>25.56</v>
          </cell>
          <cell r="K12">
            <v>0</v>
          </cell>
        </row>
        <row r="13">
          <cell r="B13">
            <v>28.095833333333335</v>
          </cell>
          <cell r="C13">
            <v>35.1</v>
          </cell>
          <cell r="D13">
            <v>22.9</v>
          </cell>
          <cell r="E13">
            <v>65.833333333333329</v>
          </cell>
          <cell r="F13">
            <v>88</v>
          </cell>
          <cell r="G13">
            <v>37</v>
          </cell>
          <cell r="H13">
            <v>10.8</v>
          </cell>
          <cell r="J13">
            <v>25.56</v>
          </cell>
          <cell r="K13">
            <v>0</v>
          </cell>
        </row>
        <row r="14">
          <cell r="B14">
            <v>26.024999999999995</v>
          </cell>
          <cell r="C14">
            <v>32.299999999999997</v>
          </cell>
          <cell r="D14">
            <v>22.9</v>
          </cell>
          <cell r="E14">
            <v>77.583333333333329</v>
          </cell>
          <cell r="F14">
            <v>93</v>
          </cell>
          <cell r="G14">
            <v>50</v>
          </cell>
          <cell r="H14">
            <v>16.920000000000002</v>
          </cell>
          <cell r="J14">
            <v>39.24</v>
          </cell>
          <cell r="K14">
            <v>10</v>
          </cell>
        </row>
        <row r="15">
          <cell r="B15">
            <v>25.9375</v>
          </cell>
          <cell r="C15">
            <v>32</v>
          </cell>
          <cell r="D15">
            <v>22.8</v>
          </cell>
          <cell r="E15">
            <v>77.291666666666671</v>
          </cell>
          <cell r="F15">
            <v>94</v>
          </cell>
          <cell r="G15">
            <v>49</v>
          </cell>
          <cell r="H15">
            <v>21.96</v>
          </cell>
          <cell r="J15">
            <v>41.76</v>
          </cell>
          <cell r="K15">
            <v>14.4</v>
          </cell>
        </row>
        <row r="16">
          <cell r="B16">
            <v>26.25</v>
          </cell>
          <cell r="C16">
            <v>31.9</v>
          </cell>
          <cell r="D16">
            <v>22.7</v>
          </cell>
          <cell r="E16">
            <v>77.125</v>
          </cell>
          <cell r="F16">
            <v>93</v>
          </cell>
          <cell r="G16">
            <v>50</v>
          </cell>
          <cell r="H16">
            <v>10.8</v>
          </cell>
          <cell r="J16">
            <v>28.8</v>
          </cell>
          <cell r="K16">
            <v>1.4</v>
          </cell>
        </row>
        <row r="17">
          <cell r="B17">
            <v>25.791666666666668</v>
          </cell>
          <cell r="C17">
            <v>31.9</v>
          </cell>
          <cell r="D17">
            <v>21</v>
          </cell>
          <cell r="E17">
            <v>80.428571428571431</v>
          </cell>
          <cell r="F17">
            <v>99</v>
          </cell>
          <cell r="G17">
            <v>51</v>
          </cell>
          <cell r="H17">
            <v>13.32</v>
          </cell>
          <cell r="J17">
            <v>57.960000000000008</v>
          </cell>
          <cell r="K17">
            <v>9.2000000000000011</v>
          </cell>
        </row>
        <row r="18">
          <cell r="B18">
            <v>26.066666666666666</v>
          </cell>
          <cell r="C18">
            <v>33.9</v>
          </cell>
          <cell r="D18">
            <v>23</v>
          </cell>
          <cell r="E18">
            <v>79.375</v>
          </cell>
          <cell r="F18">
            <v>94</v>
          </cell>
          <cell r="G18">
            <v>46</v>
          </cell>
          <cell r="H18">
            <v>26.28</v>
          </cell>
          <cell r="J18">
            <v>47.519999999999996</v>
          </cell>
          <cell r="K18">
            <v>1.5999999999999999</v>
          </cell>
        </row>
        <row r="19">
          <cell r="B19">
            <v>25.908333333333328</v>
          </cell>
          <cell r="C19">
            <v>31.7</v>
          </cell>
          <cell r="D19">
            <v>22.5</v>
          </cell>
          <cell r="E19">
            <v>73.736842105263165</v>
          </cell>
          <cell r="F19">
            <v>100</v>
          </cell>
          <cell r="G19">
            <v>47</v>
          </cell>
          <cell r="H19">
            <v>12.96</v>
          </cell>
          <cell r="J19">
            <v>23.040000000000003</v>
          </cell>
          <cell r="K19">
            <v>1</v>
          </cell>
        </row>
        <row r="20">
          <cell r="B20">
            <v>26.850000000000005</v>
          </cell>
          <cell r="C20">
            <v>33.299999999999997</v>
          </cell>
          <cell r="D20">
            <v>21.1</v>
          </cell>
          <cell r="E20">
            <v>66</v>
          </cell>
          <cell r="F20">
            <v>100</v>
          </cell>
          <cell r="G20">
            <v>42</v>
          </cell>
          <cell r="H20">
            <v>14.76</v>
          </cell>
          <cell r="J20">
            <v>30.96</v>
          </cell>
          <cell r="K20">
            <v>35.799999999999997</v>
          </cell>
        </row>
        <row r="21">
          <cell r="B21">
            <v>28.549999999999997</v>
          </cell>
          <cell r="C21">
            <v>35.5</v>
          </cell>
          <cell r="D21">
            <v>22.2</v>
          </cell>
          <cell r="E21">
            <v>60.833333333333336</v>
          </cell>
          <cell r="F21">
            <v>100</v>
          </cell>
          <cell r="G21">
            <v>34</v>
          </cell>
          <cell r="H21">
            <v>11.16</v>
          </cell>
          <cell r="J21">
            <v>22.32</v>
          </cell>
          <cell r="K21">
            <v>0</v>
          </cell>
        </row>
        <row r="22">
          <cell r="B22">
            <v>29.254166666666663</v>
          </cell>
          <cell r="C22">
            <v>35.9</v>
          </cell>
          <cell r="D22">
            <v>22.9</v>
          </cell>
          <cell r="E22">
            <v>63.4</v>
          </cell>
          <cell r="F22">
            <v>100</v>
          </cell>
          <cell r="G22">
            <v>35</v>
          </cell>
          <cell r="H22">
            <v>15.840000000000002</v>
          </cell>
          <cell r="J22">
            <v>27.36</v>
          </cell>
          <cell r="K22">
            <v>0</v>
          </cell>
        </row>
        <row r="23">
          <cell r="B23">
            <v>26.854166666666668</v>
          </cell>
          <cell r="C23">
            <v>35.200000000000003</v>
          </cell>
          <cell r="D23">
            <v>23.5</v>
          </cell>
          <cell r="E23">
            <v>75.041666666666671</v>
          </cell>
          <cell r="F23">
            <v>100</v>
          </cell>
          <cell r="G23">
            <v>41</v>
          </cell>
          <cell r="H23">
            <v>21.96</v>
          </cell>
          <cell r="J23">
            <v>44.28</v>
          </cell>
          <cell r="K23">
            <v>3.2</v>
          </cell>
        </row>
        <row r="24">
          <cell r="B24">
            <v>26.066666666666666</v>
          </cell>
          <cell r="C24">
            <v>34.700000000000003</v>
          </cell>
          <cell r="D24">
            <v>22.3</v>
          </cell>
          <cell r="E24">
            <v>68.538461538461533</v>
          </cell>
          <cell r="F24">
            <v>100</v>
          </cell>
          <cell r="G24">
            <v>43</v>
          </cell>
          <cell r="H24">
            <v>25.2</v>
          </cell>
          <cell r="J24">
            <v>51.12</v>
          </cell>
          <cell r="K24">
            <v>18.399999999999999</v>
          </cell>
        </row>
        <row r="25">
          <cell r="B25">
            <v>26.541666666666657</v>
          </cell>
          <cell r="C25">
            <v>34.200000000000003</v>
          </cell>
          <cell r="D25">
            <v>22.5</v>
          </cell>
          <cell r="E25">
            <v>60.833333333333336</v>
          </cell>
          <cell r="F25">
            <v>99</v>
          </cell>
          <cell r="G25">
            <v>41</v>
          </cell>
          <cell r="H25">
            <v>13.32</v>
          </cell>
          <cell r="J25">
            <v>29.880000000000003</v>
          </cell>
          <cell r="K25">
            <v>6.4</v>
          </cell>
        </row>
        <row r="26">
          <cell r="B26">
            <v>25.212500000000002</v>
          </cell>
          <cell r="C26">
            <v>32.799999999999997</v>
          </cell>
          <cell r="D26">
            <v>21.1</v>
          </cell>
          <cell r="E26">
            <v>68.454545454545453</v>
          </cell>
          <cell r="F26">
            <v>100</v>
          </cell>
          <cell r="G26">
            <v>49</v>
          </cell>
          <cell r="H26">
            <v>29.16</v>
          </cell>
          <cell r="J26">
            <v>52.92</v>
          </cell>
          <cell r="K26">
            <v>40.4</v>
          </cell>
        </row>
        <row r="27">
          <cell r="B27">
            <v>25.229166666666661</v>
          </cell>
          <cell r="C27">
            <v>32.9</v>
          </cell>
          <cell r="D27">
            <v>20.9</v>
          </cell>
          <cell r="E27">
            <v>63.5</v>
          </cell>
          <cell r="F27">
            <v>92</v>
          </cell>
          <cell r="G27">
            <v>46</v>
          </cell>
          <cell r="H27">
            <v>12.96</v>
          </cell>
          <cell r="J27">
            <v>29.52</v>
          </cell>
          <cell r="K27">
            <v>0.2</v>
          </cell>
        </row>
        <row r="28">
          <cell r="B28">
            <v>25.279166666666665</v>
          </cell>
          <cell r="C28">
            <v>31.4</v>
          </cell>
          <cell r="D28">
            <v>21.6</v>
          </cell>
          <cell r="E28">
            <v>67.928571428571431</v>
          </cell>
          <cell r="F28">
            <v>100</v>
          </cell>
          <cell r="G28">
            <v>50</v>
          </cell>
          <cell r="H28">
            <v>16.559999999999999</v>
          </cell>
          <cell r="J28">
            <v>29.880000000000003</v>
          </cell>
          <cell r="K28">
            <v>45.600000000000009</v>
          </cell>
        </row>
        <row r="29">
          <cell r="B29">
            <v>24.987499999999997</v>
          </cell>
          <cell r="C29">
            <v>32.1</v>
          </cell>
          <cell r="D29">
            <v>19.2</v>
          </cell>
          <cell r="E29">
            <v>60.9375</v>
          </cell>
          <cell r="F29">
            <v>100</v>
          </cell>
          <cell r="G29">
            <v>38</v>
          </cell>
          <cell r="H29">
            <v>9.7200000000000006</v>
          </cell>
          <cell r="J29">
            <v>23.040000000000003</v>
          </cell>
          <cell r="K29">
            <v>0</v>
          </cell>
        </row>
        <row r="30">
          <cell r="B30">
            <v>24.975000000000005</v>
          </cell>
          <cell r="C30">
            <v>31.7</v>
          </cell>
          <cell r="D30">
            <v>19.3</v>
          </cell>
          <cell r="E30">
            <v>64.375</v>
          </cell>
          <cell r="F30">
            <v>100</v>
          </cell>
          <cell r="G30">
            <v>31</v>
          </cell>
          <cell r="H30">
            <v>12.24</v>
          </cell>
          <cell r="J30">
            <v>27</v>
          </cell>
          <cell r="K30">
            <v>0</v>
          </cell>
        </row>
        <row r="31">
          <cell r="B31">
            <v>24.174999999999997</v>
          </cell>
          <cell r="C31">
            <v>31.7</v>
          </cell>
          <cell r="D31">
            <v>18.899999999999999</v>
          </cell>
          <cell r="E31">
            <v>67.708333333333329</v>
          </cell>
          <cell r="F31">
            <v>100</v>
          </cell>
          <cell r="G31">
            <v>37</v>
          </cell>
          <cell r="H31">
            <v>14.76</v>
          </cell>
          <cell r="J31">
            <v>26.64</v>
          </cell>
          <cell r="K31">
            <v>0</v>
          </cell>
        </row>
        <row r="32">
          <cell r="C32">
            <v>34.700000000000003</v>
          </cell>
          <cell r="D32">
            <v>20</v>
          </cell>
          <cell r="E32">
            <v>61.739130434782609</v>
          </cell>
          <cell r="F32">
            <v>100</v>
          </cell>
          <cell r="G32">
            <v>22</v>
          </cell>
          <cell r="H32">
            <v>15.48</v>
          </cell>
          <cell r="J32">
            <v>39.96</v>
          </cell>
          <cell r="K32">
            <v>0</v>
          </cell>
        </row>
        <row r="33">
          <cell r="B33">
            <v>26.137500000000003</v>
          </cell>
          <cell r="C33">
            <v>35.1</v>
          </cell>
          <cell r="D33">
            <v>17.5</v>
          </cell>
          <cell r="E33">
            <v>55.875</v>
          </cell>
          <cell r="F33">
            <v>92</v>
          </cell>
          <cell r="G33">
            <v>24</v>
          </cell>
          <cell r="H33">
            <v>18</v>
          </cell>
          <cell r="J33">
            <v>39.6</v>
          </cell>
          <cell r="K33">
            <v>0</v>
          </cell>
        </row>
        <row r="34">
          <cell r="B34">
            <v>25.762499999999999</v>
          </cell>
          <cell r="C34">
            <v>33.5</v>
          </cell>
          <cell r="D34">
            <v>20.5</v>
          </cell>
          <cell r="E34">
            <v>63.75</v>
          </cell>
          <cell r="F34">
            <v>85</v>
          </cell>
          <cell r="G34">
            <v>31</v>
          </cell>
          <cell r="H34">
            <v>18.36</v>
          </cell>
          <cell r="J34">
            <v>42.12</v>
          </cell>
          <cell r="K34">
            <v>0</v>
          </cell>
        </row>
        <row r="35">
          <cell r="B35">
            <v>26.808333333333334</v>
          </cell>
          <cell r="C35">
            <v>34.9</v>
          </cell>
          <cell r="D35">
            <v>20.100000000000001</v>
          </cell>
          <cell r="E35">
            <v>60</v>
          </cell>
          <cell r="F35">
            <v>93</v>
          </cell>
          <cell r="G35">
            <v>26</v>
          </cell>
          <cell r="H35">
            <v>12.96</v>
          </cell>
          <cell r="J35">
            <v>31.319999999999997</v>
          </cell>
          <cell r="K35">
            <v>0</v>
          </cell>
        </row>
        <row r="36">
          <cell r="B36">
            <v>26.430779569892472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  <sheetName val="Planilha1"/>
    </sheetNames>
    <sheetDataSet>
      <sheetData sheetId="0">
        <row r="5">
          <cell r="B5">
            <v>23.699999999999996</v>
          </cell>
          <cell r="C5">
            <v>28</v>
          </cell>
          <cell r="D5">
            <v>20.5</v>
          </cell>
          <cell r="E5">
            <v>81.38095238095238</v>
          </cell>
          <cell r="F5">
            <v>95</v>
          </cell>
          <cell r="G5">
            <v>61</v>
          </cell>
          <cell r="H5">
            <v>10.08</v>
          </cell>
          <cell r="J5">
            <v>28.44</v>
          </cell>
          <cell r="K5">
            <v>7</v>
          </cell>
        </row>
        <row r="6">
          <cell r="B6">
            <v>23.708333333333332</v>
          </cell>
          <cell r="C6">
            <v>30.3</v>
          </cell>
          <cell r="D6">
            <v>21</v>
          </cell>
          <cell r="E6">
            <v>80.875</v>
          </cell>
          <cell r="F6">
            <v>94</v>
          </cell>
          <cell r="G6">
            <v>52</v>
          </cell>
          <cell r="H6">
            <v>18</v>
          </cell>
          <cell r="J6">
            <v>32.4</v>
          </cell>
          <cell r="K6">
            <v>0</v>
          </cell>
        </row>
        <row r="7">
          <cell r="B7">
            <v>24.886363636363637</v>
          </cell>
          <cell r="C7">
            <v>31.9</v>
          </cell>
          <cell r="D7">
            <v>20.3</v>
          </cell>
          <cell r="E7">
            <v>76.954545454545453</v>
          </cell>
          <cell r="F7">
            <v>95</v>
          </cell>
          <cell r="G7">
            <v>48</v>
          </cell>
          <cell r="H7">
            <v>10.44</v>
          </cell>
          <cell r="J7">
            <v>26.28</v>
          </cell>
          <cell r="K7">
            <v>0.6</v>
          </cell>
        </row>
        <row r="8">
          <cell r="B8">
            <v>24.947826086956514</v>
          </cell>
          <cell r="C8">
            <v>31.1</v>
          </cell>
          <cell r="D8">
            <v>20.2</v>
          </cell>
          <cell r="E8">
            <v>77.260869565217391</v>
          </cell>
          <cell r="F8">
            <v>94</v>
          </cell>
          <cell r="G8">
            <v>51</v>
          </cell>
          <cell r="H8">
            <v>15.840000000000002</v>
          </cell>
          <cell r="J8">
            <v>32.04</v>
          </cell>
          <cell r="K8">
            <v>6</v>
          </cell>
        </row>
        <row r="9">
          <cell r="B9">
            <v>24.704347826086959</v>
          </cell>
          <cell r="C9">
            <v>31.3</v>
          </cell>
          <cell r="D9">
            <v>21</v>
          </cell>
          <cell r="E9">
            <v>76.652173913043484</v>
          </cell>
          <cell r="F9">
            <v>93</v>
          </cell>
          <cell r="G9">
            <v>43</v>
          </cell>
          <cell r="H9">
            <v>17.28</v>
          </cell>
          <cell r="J9">
            <v>38.159999999999997</v>
          </cell>
          <cell r="K9">
            <v>16.8</v>
          </cell>
        </row>
        <row r="10">
          <cell r="B10">
            <v>24.945454545454549</v>
          </cell>
          <cell r="C10">
            <v>31.3</v>
          </cell>
          <cell r="D10">
            <v>19.7</v>
          </cell>
          <cell r="E10">
            <v>73.409090909090907</v>
          </cell>
          <cell r="F10">
            <v>92</v>
          </cell>
          <cell r="G10">
            <v>49</v>
          </cell>
          <cell r="H10">
            <v>16.2</v>
          </cell>
          <cell r="J10">
            <v>34.56</v>
          </cell>
          <cell r="K10">
            <v>0.2</v>
          </cell>
        </row>
        <row r="11">
          <cell r="B11">
            <v>25.909090909090903</v>
          </cell>
          <cell r="C11">
            <v>32.799999999999997</v>
          </cell>
          <cell r="D11">
            <v>21.8</v>
          </cell>
          <cell r="E11">
            <v>68.045454545454547</v>
          </cell>
          <cell r="F11">
            <v>86</v>
          </cell>
          <cell r="G11">
            <v>39</v>
          </cell>
          <cell r="H11">
            <v>16.920000000000002</v>
          </cell>
          <cell r="J11">
            <v>32.4</v>
          </cell>
          <cell r="K11">
            <v>8</v>
          </cell>
        </row>
        <row r="12">
          <cell r="B12">
            <v>25.247619047619043</v>
          </cell>
          <cell r="C12">
            <v>31.7</v>
          </cell>
          <cell r="D12">
            <v>21.5</v>
          </cell>
          <cell r="E12">
            <v>72.80952380952381</v>
          </cell>
          <cell r="F12">
            <v>86</v>
          </cell>
          <cell r="G12">
            <v>48</v>
          </cell>
          <cell r="H12">
            <v>14.76</v>
          </cell>
          <cell r="J12">
            <v>31.319999999999997</v>
          </cell>
          <cell r="K12">
            <v>0</v>
          </cell>
        </row>
        <row r="13">
          <cell r="B13">
            <v>25.99545454545455</v>
          </cell>
          <cell r="C13">
            <v>32</v>
          </cell>
          <cell r="D13">
            <v>20.7</v>
          </cell>
          <cell r="E13">
            <v>67.909090909090907</v>
          </cell>
          <cell r="F13">
            <v>92</v>
          </cell>
          <cell r="G13">
            <v>44</v>
          </cell>
          <cell r="H13">
            <v>16.2</v>
          </cell>
          <cell r="J13">
            <v>28.44</v>
          </cell>
          <cell r="K13">
            <v>0</v>
          </cell>
        </row>
        <row r="14">
          <cell r="B14">
            <v>24.573913043478264</v>
          </cell>
          <cell r="C14">
            <v>30.8</v>
          </cell>
          <cell r="D14">
            <v>22.1</v>
          </cell>
          <cell r="E14">
            <v>77.130434782608702</v>
          </cell>
          <cell r="F14">
            <v>90</v>
          </cell>
          <cell r="G14">
            <v>53</v>
          </cell>
          <cell r="H14">
            <v>19.079999999999998</v>
          </cell>
          <cell r="J14">
            <v>52.92</v>
          </cell>
          <cell r="K14">
            <v>0.2</v>
          </cell>
        </row>
        <row r="15">
          <cell r="B15">
            <v>23.538095238095238</v>
          </cell>
          <cell r="C15">
            <v>28.6</v>
          </cell>
          <cell r="D15">
            <v>20.8</v>
          </cell>
          <cell r="E15">
            <v>80.61904761904762</v>
          </cell>
          <cell r="F15">
            <v>90</v>
          </cell>
          <cell r="G15">
            <v>61</v>
          </cell>
          <cell r="H15">
            <v>22.68</v>
          </cell>
          <cell r="J15">
            <v>42.84</v>
          </cell>
          <cell r="K15">
            <v>0.4</v>
          </cell>
        </row>
        <row r="16">
          <cell r="B16">
            <v>24.04</v>
          </cell>
          <cell r="C16">
            <v>30</v>
          </cell>
          <cell r="D16">
            <v>20.6</v>
          </cell>
          <cell r="E16">
            <v>78</v>
          </cell>
          <cell r="F16">
            <v>92</v>
          </cell>
          <cell r="G16">
            <v>53</v>
          </cell>
          <cell r="H16">
            <v>15.840000000000002</v>
          </cell>
          <cell r="J16">
            <v>32.4</v>
          </cell>
          <cell r="K16">
            <v>6.6</v>
          </cell>
        </row>
        <row r="17">
          <cell r="B17">
            <v>23.644999999999992</v>
          </cell>
          <cell r="C17">
            <v>27.9</v>
          </cell>
          <cell r="D17">
            <v>21.2</v>
          </cell>
          <cell r="E17">
            <v>84.05</v>
          </cell>
          <cell r="F17">
            <v>94</v>
          </cell>
          <cell r="G17">
            <v>64</v>
          </cell>
          <cell r="H17">
            <v>8.2799999999999994</v>
          </cell>
          <cell r="J17">
            <v>23.759999999999998</v>
          </cell>
          <cell r="K17">
            <v>8.8000000000000007</v>
          </cell>
        </row>
        <row r="18">
          <cell r="B18">
            <v>24.236363636363638</v>
          </cell>
          <cell r="C18">
            <v>30.7</v>
          </cell>
          <cell r="D18">
            <v>21.2</v>
          </cell>
          <cell r="E18">
            <v>79.590909090909093</v>
          </cell>
          <cell r="F18">
            <v>93</v>
          </cell>
          <cell r="G18">
            <v>51</v>
          </cell>
          <cell r="H18">
            <v>21.240000000000002</v>
          </cell>
          <cell r="J18">
            <v>46.080000000000005</v>
          </cell>
          <cell r="K18">
            <v>7.4</v>
          </cell>
        </row>
        <row r="19">
          <cell r="B19">
            <v>23.727272727272727</v>
          </cell>
          <cell r="C19">
            <v>30.2</v>
          </cell>
          <cell r="D19">
            <v>20</v>
          </cell>
          <cell r="E19">
            <v>77.090909090909093</v>
          </cell>
          <cell r="F19">
            <v>93</v>
          </cell>
          <cell r="G19">
            <v>51</v>
          </cell>
          <cell r="H19">
            <v>12.6</v>
          </cell>
          <cell r="J19">
            <v>25.92</v>
          </cell>
          <cell r="K19">
            <v>0.8</v>
          </cell>
        </row>
        <row r="20">
          <cell r="B20">
            <v>24.352380952380958</v>
          </cell>
          <cell r="C20">
            <v>30.5</v>
          </cell>
          <cell r="D20">
            <v>19.899999999999999</v>
          </cell>
          <cell r="E20">
            <v>75.38095238095238</v>
          </cell>
          <cell r="F20">
            <v>95</v>
          </cell>
          <cell r="G20">
            <v>48</v>
          </cell>
          <cell r="H20">
            <v>17.28</v>
          </cell>
          <cell r="J20">
            <v>44.64</v>
          </cell>
          <cell r="K20">
            <v>7.2</v>
          </cell>
        </row>
        <row r="21">
          <cell r="B21">
            <v>25.513636363636373</v>
          </cell>
          <cell r="C21">
            <v>32</v>
          </cell>
          <cell r="D21">
            <v>21.4</v>
          </cell>
          <cell r="E21">
            <v>72.909090909090907</v>
          </cell>
          <cell r="F21">
            <v>89</v>
          </cell>
          <cell r="G21">
            <v>43</v>
          </cell>
          <cell r="H21">
            <v>20.52</v>
          </cell>
          <cell r="J21">
            <v>41.76</v>
          </cell>
          <cell r="K21">
            <v>15.600000000000001</v>
          </cell>
        </row>
        <row r="22">
          <cell r="B22">
            <v>26.142857142857149</v>
          </cell>
          <cell r="C22">
            <v>32.4</v>
          </cell>
          <cell r="D22">
            <v>21.4</v>
          </cell>
          <cell r="E22">
            <v>72.61904761904762</v>
          </cell>
          <cell r="F22">
            <v>90</v>
          </cell>
          <cell r="G22">
            <v>43</v>
          </cell>
          <cell r="H22">
            <v>11.879999999999999</v>
          </cell>
          <cell r="J22">
            <v>38.519999999999996</v>
          </cell>
          <cell r="K22">
            <v>1</v>
          </cell>
        </row>
        <row r="23">
          <cell r="B23">
            <v>26.533333333333331</v>
          </cell>
          <cell r="C23">
            <v>32.9</v>
          </cell>
          <cell r="D23">
            <v>21.9</v>
          </cell>
          <cell r="E23">
            <v>68.714285714285708</v>
          </cell>
          <cell r="F23">
            <v>87</v>
          </cell>
          <cell r="G23">
            <v>41</v>
          </cell>
          <cell r="H23">
            <v>10.44</v>
          </cell>
          <cell r="J23">
            <v>26.64</v>
          </cell>
          <cell r="K23">
            <v>0</v>
          </cell>
        </row>
        <row r="24">
          <cell r="B24">
            <v>25.056521739130432</v>
          </cell>
          <cell r="C24">
            <v>33.299999999999997</v>
          </cell>
          <cell r="D24">
            <v>21.6</v>
          </cell>
          <cell r="E24">
            <v>74.739130434782609</v>
          </cell>
          <cell r="F24">
            <v>91</v>
          </cell>
          <cell r="G24">
            <v>41</v>
          </cell>
          <cell r="H24">
            <v>25.92</v>
          </cell>
          <cell r="J24">
            <v>52.92</v>
          </cell>
          <cell r="K24">
            <v>10</v>
          </cell>
        </row>
        <row r="25">
          <cell r="B25">
            <v>24.886363636363637</v>
          </cell>
          <cell r="C25">
            <v>31.4</v>
          </cell>
          <cell r="D25">
            <v>20.9</v>
          </cell>
          <cell r="E25">
            <v>78.590909090909093</v>
          </cell>
          <cell r="F25">
            <v>95</v>
          </cell>
          <cell r="G25">
            <v>50</v>
          </cell>
          <cell r="H25">
            <v>17.64</v>
          </cell>
          <cell r="J25">
            <v>34.200000000000003</v>
          </cell>
          <cell r="K25">
            <v>1.5999999999999999</v>
          </cell>
        </row>
        <row r="26">
          <cell r="B26">
            <v>24.359090909090909</v>
          </cell>
          <cell r="C26">
            <v>30.5</v>
          </cell>
          <cell r="D26">
            <v>18.8</v>
          </cell>
          <cell r="E26">
            <v>81.181818181818187</v>
          </cell>
          <cell r="F26">
            <v>96</v>
          </cell>
          <cell r="G26">
            <v>52</v>
          </cell>
          <cell r="H26">
            <v>15.48</v>
          </cell>
          <cell r="J26">
            <v>34.56</v>
          </cell>
          <cell r="K26">
            <v>52.199999999999996</v>
          </cell>
        </row>
        <row r="27">
          <cell r="B27">
            <v>23.622727272727275</v>
          </cell>
          <cell r="C27">
            <v>29.9</v>
          </cell>
          <cell r="D27">
            <v>19.7</v>
          </cell>
          <cell r="E27">
            <v>81.181818181818187</v>
          </cell>
          <cell r="F27">
            <v>96</v>
          </cell>
          <cell r="G27">
            <v>58</v>
          </cell>
          <cell r="H27">
            <v>10.08</v>
          </cell>
          <cell r="J27">
            <v>27.720000000000002</v>
          </cell>
          <cell r="K27">
            <v>0.2</v>
          </cell>
        </row>
        <row r="28">
          <cell r="B28">
            <v>23.745454545454546</v>
          </cell>
          <cell r="C28">
            <v>28.6</v>
          </cell>
          <cell r="D28">
            <v>20.7</v>
          </cell>
          <cell r="E28">
            <v>83.36363636363636</v>
          </cell>
          <cell r="F28">
            <v>95</v>
          </cell>
          <cell r="G28">
            <v>62</v>
          </cell>
          <cell r="H28">
            <v>11.879999999999999</v>
          </cell>
          <cell r="J28">
            <v>27.720000000000002</v>
          </cell>
          <cell r="K28">
            <v>6.2000000000000011</v>
          </cell>
        </row>
        <row r="29">
          <cell r="B29">
            <v>22.856521739130432</v>
          </cell>
          <cell r="C29">
            <v>29.4</v>
          </cell>
          <cell r="D29">
            <v>16.5</v>
          </cell>
          <cell r="E29">
            <v>73.304347826086953</v>
          </cell>
          <cell r="F29">
            <v>94</v>
          </cell>
          <cell r="G29">
            <v>34</v>
          </cell>
          <cell r="H29">
            <v>11.520000000000001</v>
          </cell>
          <cell r="J29">
            <v>25.92</v>
          </cell>
          <cell r="K29">
            <v>0</v>
          </cell>
        </row>
        <row r="30">
          <cell r="B30">
            <v>23.143478260869557</v>
          </cell>
          <cell r="C30">
            <v>29.4</v>
          </cell>
          <cell r="D30">
            <v>18.2</v>
          </cell>
          <cell r="E30">
            <v>68.347826086956516</v>
          </cell>
          <cell r="F30">
            <v>88</v>
          </cell>
          <cell r="G30">
            <v>35</v>
          </cell>
          <cell r="H30">
            <v>12.96</v>
          </cell>
          <cell r="J30">
            <v>23.759999999999998</v>
          </cell>
          <cell r="K30">
            <v>0</v>
          </cell>
        </row>
        <row r="31">
          <cell r="B31">
            <v>23.843478260869563</v>
          </cell>
          <cell r="C31">
            <v>29.8</v>
          </cell>
          <cell r="D31">
            <v>18.5</v>
          </cell>
          <cell r="E31">
            <v>59.521739130434781</v>
          </cell>
          <cell r="F31">
            <v>76</v>
          </cell>
          <cell r="G31">
            <v>38</v>
          </cell>
          <cell r="H31">
            <v>11.16</v>
          </cell>
          <cell r="J31">
            <v>31.680000000000003</v>
          </cell>
          <cell r="K31">
            <v>0</v>
          </cell>
        </row>
        <row r="32">
          <cell r="B32">
            <v>25.571428571428573</v>
          </cell>
          <cell r="C32">
            <v>32</v>
          </cell>
          <cell r="D32">
            <v>20.2</v>
          </cell>
          <cell r="E32">
            <v>54</v>
          </cell>
          <cell r="F32">
            <v>81</v>
          </cell>
          <cell r="G32">
            <v>17</v>
          </cell>
          <cell r="H32">
            <v>20.52</v>
          </cell>
          <cell r="J32">
            <v>44.28</v>
          </cell>
          <cell r="K32">
            <v>0</v>
          </cell>
        </row>
        <row r="33">
          <cell r="B33">
            <v>25.813636363636366</v>
          </cell>
          <cell r="C33">
            <v>32.799999999999997</v>
          </cell>
          <cell r="D33">
            <v>19.600000000000001</v>
          </cell>
          <cell r="E33">
            <v>49.454545454545453</v>
          </cell>
          <cell r="F33">
            <v>65</v>
          </cell>
          <cell r="G33">
            <v>28</v>
          </cell>
          <cell r="H33">
            <v>15.120000000000001</v>
          </cell>
          <cell r="J33">
            <v>33.840000000000003</v>
          </cell>
          <cell r="K33">
            <v>0</v>
          </cell>
        </row>
        <row r="34">
          <cell r="B34">
            <v>24.118181818181821</v>
          </cell>
          <cell r="C34">
            <v>32</v>
          </cell>
          <cell r="D34">
            <v>19.2</v>
          </cell>
          <cell r="E34">
            <v>67.409090909090907</v>
          </cell>
          <cell r="F34">
            <v>94</v>
          </cell>
          <cell r="G34">
            <v>33</v>
          </cell>
          <cell r="H34">
            <v>25.92</v>
          </cell>
          <cell r="J34">
            <v>43.56</v>
          </cell>
          <cell r="K34">
            <v>23.2</v>
          </cell>
        </row>
        <row r="35">
          <cell r="B35">
            <v>25.24761904761905</v>
          </cell>
          <cell r="C35">
            <v>32</v>
          </cell>
          <cell r="D35">
            <v>19</v>
          </cell>
          <cell r="E35">
            <v>61.333333333333336</v>
          </cell>
          <cell r="F35">
            <v>84</v>
          </cell>
          <cell r="G35">
            <v>36</v>
          </cell>
          <cell r="H35">
            <v>8.2799999999999994</v>
          </cell>
          <cell r="J35">
            <v>26.64</v>
          </cell>
          <cell r="K35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I5" t="str">
            <v>*</v>
          </cell>
        </row>
        <row r="6">
          <cell r="I6" t="str">
            <v>*</v>
          </cell>
        </row>
        <row r="7">
          <cell r="I7" t="str">
            <v>*</v>
          </cell>
        </row>
        <row r="8">
          <cell r="I8" t="str">
            <v>*</v>
          </cell>
        </row>
        <row r="9">
          <cell r="I9" t="str">
            <v>*</v>
          </cell>
        </row>
        <row r="10">
          <cell r="I10" t="str">
            <v>*</v>
          </cell>
        </row>
        <row r="11">
          <cell r="I11" t="str">
            <v>*</v>
          </cell>
        </row>
        <row r="12">
          <cell r="I12" t="str">
            <v>*</v>
          </cell>
        </row>
        <row r="13">
          <cell r="I13" t="str">
            <v>*</v>
          </cell>
        </row>
        <row r="14">
          <cell r="I14" t="str">
            <v>*</v>
          </cell>
        </row>
        <row r="15">
          <cell r="I15" t="str">
            <v>*</v>
          </cell>
        </row>
        <row r="16">
          <cell r="I16" t="str">
            <v>*</v>
          </cell>
        </row>
        <row r="17">
          <cell r="I17" t="str">
            <v>*</v>
          </cell>
        </row>
        <row r="18">
          <cell r="I18" t="str">
            <v>*</v>
          </cell>
        </row>
        <row r="19">
          <cell r="I19" t="str">
            <v>*</v>
          </cell>
        </row>
        <row r="20">
          <cell r="I20" t="str">
            <v>*</v>
          </cell>
        </row>
        <row r="21">
          <cell r="I21" t="str">
            <v>*</v>
          </cell>
        </row>
        <row r="22">
          <cell r="I22" t="str">
            <v>*</v>
          </cell>
        </row>
        <row r="23">
          <cell r="I23" t="str">
            <v>*</v>
          </cell>
        </row>
        <row r="24">
          <cell r="I24" t="str">
            <v>*</v>
          </cell>
        </row>
        <row r="25">
          <cell r="I25" t="str">
            <v>*</v>
          </cell>
        </row>
        <row r="26">
          <cell r="I26" t="str">
            <v>*</v>
          </cell>
        </row>
        <row r="27">
          <cell r="I27" t="str">
            <v>*</v>
          </cell>
        </row>
        <row r="28">
          <cell r="I28" t="str">
            <v>*</v>
          </cell>
        </row>
        <row r="29">
          <cell r="I29" t="str">
            <v>*</v>
          </cell>
        </row>
        <row r="30">
          <cell r="I30" t="str">
            <v>*</v>
          </cell>
        </row>
        <row r="31">
          <cell r="I31" t="str">
            <v>*</v>
          </cell>
        </row>
        <row r="32">
          <cell r="I32" t="str">
            <v>*</v>
          </cell>
        </row>
        <row r="33">
          <cell r="I33" t="str">
            <v>*</v>
          </cell>
        </row>
        <row r="34">
          <cell r="I34" t="str">
            <v>*</v>
          </cell>
        </row>
        <row r="35">
          <cell r="I35" t="str">
            <v>*</v>
          </cell>
        </row>
        <row r="36">
          <cell r="I36" t="str">
            <v>*</v>
          </cell>
        </row>
      </sheetData>
      <sheetData sheetId="10"/>
      <sheetData sheetId="11"/>
      <sheetData sheetId="12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28.027272727272727</v>
          </cell>
          <cell r="C5">
            <v>30.8</v>
          </cell>
          <cell r="D5">
            <v>25.3</v>
          </cell>
          <cell r="E5">
            <v>76.181818181818187</v>
          </cell>
          <cell r="F5">
            <v>87</v>
          </cell>
          <cell r="G5">
            <v>61</v>
          </cell>
          <cell r="H5">
            <v>11.16</v>
          </cell>
          <cell r="J5">
            <v>23.040000000000003</v>
          </cell>
          <cell r="K5">
            <v>1.6</v>
          </cell>
        </row>
        <row r="6">
          <cell r="B6">
            <v>26.291666666666671</v>
          </cell>
          <cell r="C6">
            <v>32.200000000000003</v>
          </cell>
          <cell r="D6">
            <v>22.3</v>
          </cell>
          <cell r="E6">
            <v>83.25</v>
          </cell>
          <cell r="F6">
            <v>92</v>
          </cell>
          <cell r="G6">
            <v>62</v>
          </cell>
          <cell r="H6">
            <v>18.36</v>
          </cell>
          <cell r="J6">
            <v>48.96</v>
          </cell>
          <cell r="K6">
            <v>141.4</v>
          </cell>
        </row>
        <row r="7">
          <cell r="B7">
            <v>28.540000000000003</v>
          </cell>
          <cell r="C7">
            <v>33.700000000000003</v>
          </cell>
          <cell r="D7">
            <v>24.1</v>
          </cell>
          <cell r="E7">
            <v>73.55</v>
          </cell>
          <cell r="F7">
            <v>90</v>
          </cell>
          <cell r="G7">
            <v>51</v>
          </cell>
          <cell r="H7">
            <v>8.64</v>
          </cell>
          <cell r="J7">
            <v>30.240000000000002</v>
          </cell>
          <cell r="K7">
            <v>0</v>
          </cell>
        </row>
        <row r="8">
          <cell r="B8">
            <v>28.88095238095238</v>
          </cell>
          <cell r="C8">
            <v>34.9</v>
          </cell>
          <cell r="D8">
            <v>24.2</v>
          </cell>
          <cell r="E8">
            <v>72.61904761904762</v>
          </cell>
          <cell r="F8">
            <v>89</v>
          </cell>
          <cell r="G8">
            <v>52</v>
          </cell>
          <cell r="H8">
            <v>6.84</v>
          </cell>
          <cell r="J8">
            <v>19.440000000000001</v>
          </cell>
          <cell r="K8">
            <v>1</v>
          </cell>
        </row>
        <row r="9">
          <cell r="B9">
            <v>30.347826086956527</v>
          </cell>
          <cell r="C9">
            <v>36.1</v>
          </cell>
          <cell r="D9">
            <v>26</v>
          </cell>
          <cell r="E9">
            <v>70.434782608695656</v>
          </cell>
          <cell r="F9">
            <v>90</v>
          </cell>
          <cell r="G9">
            <v>43</v>
          </cell>
          <cell r="H9">
            <v>8.2799999999999994</v>
          </cell>
          <cell r="J9">
            <v>26.28</v>
          </cell>
          <cell r="K9">
            <v>0.4</v>
          </cell>
        </row>
        <row r="10">
          <cell r="B10">
            <v>31.028571428571428</v>
          </cell>
          <cell r="C10">
            <v>36.4</v>
          </cell>
          <cell r="D10">
            <v>26.5</v>
          </cell>
          <cell r="E10">
            <v>64.095238095238102</v>
          </cell>
          <cell r="F10">
            <v>84</v>
          </cell>
          <cell r="G10">
            <v>41</v>
          </cell>
          <cell r="H10">
            <v>6.84</v>
          </cell>
          <cell r="J10">
            <v>19.440000000000001</v>
          </cell>
          <cell r="K10">
            <v>0</v>
          </cell>
        </row>
        <row r="11">
          <cell r="B11">
            <v>31.527272727272724</v>
          </cell>
          <cell r="C11">
            <v>36.9</v>
          </cell>
          <cell r="D11">
            <v>26.4</v>
          </cell>
          <cell r="E11">
            <v>64</v>
          </cell>
          <cell r="F11">
            <v>83</v>
          </cell>
          <cell r="G11">
            <v>44</v>
          </cell>
          <cell r="H11">
            <v>6.12</v>
          </cell>
          <cell r="J11">
            <v>19.440000000000001</v>
          </cell>
          <cell r="K11">
            <v>0</v>
          </cell>
        </row>
        <row r="12">
          <cell r="B12">
            <v>31.695238095238089</v>
          </cell>
          <cell r="C12">
            <v>36.799999999999997</v>
          </cell>
          <cell r="D12">
            <v>27.5</v>
          </cell>
          <cell r="E12">
            <v>63.047619047619051</v>
          </cell>
          <cell r="F12">
            <v>80</v>
          </cell>
          <cell r="G12">
            <v>43</v>
          </cell>
          <cell r="H12">
            <v>7.2</v>
          </cell>
          <cell r="J12">
            <v>21.96</v>
          </cell>
          <cell r="K12">
            <v>0</v>
          </cell>
        </row>
        <row r="13">
          <cell r="B13">
            <v>32.159090909090907</v>
          </cell>
          <cell r="C13">
            <v>37.299999999999997</v>
          </cell>
          <cell r="D13">
            <v>28</v>
          </cell>
          <cell r="E13">
            <v>63.272727272727273</v>
          </cell>
          <cell r="F13">
            <v>80</v>
          </cell>
          <cell r="G13">
            <v>41</v>
          </cell>
          <cell r="H13">
            <v>9.3600000000000012</v>
          </cell>
          <cell r="J13">
            <v>19.440000000000001</v>
          </cell>
          <cell r="K13">
            <v>0</v>
          </cell>
        </row>
        <row r="14">
          <cell r="B14">
            <v>31.868181818181814</v>
          </cell>
          <cell r="C14">
            <v>36.5</v>
          </cell>
          <cell r="D14">
            <v>28.1</v>
          </cell>
          <cell r="E14">
            <v>62.363636363636367</v>
          </cell>
          <cell r="F14">
            <v>81</v>
          </cell>
          <cell r="G14">
            <v>44</v>
          </cell>
          <cell r="H14">
            <v>10.08</v>
          </cell>
          <cell r="J14">
            <v>25.56</v>
          </cell>
          <cell r="K14">
            <v>0</v>
          </cell>
        </row>
        <row r="15">
          <cell r="B15">
            <v>30.161904761904761</v>
          </cell>
          <cell r="C15">
            <v>36</v>
          </cell>
          <cell r="D15">
            <v>25.7</v>
          </cell>
          <cell r="E15">
            <v>65.761904761904759</v>
          </cell>
          <cell r="F15">
            <v>85</v>
          </cell>
          <cell r="G15">
            <v>44</v>
          </cell>
          <cell r="H15">
            <v>15.120000000000001</v>
          </cell>
          <cell r="J15">
            <v>39.24</v>
          </cell>
          <cell r="K15">
            <v>0</v>
          </cell>
        </row>
        <row r="16">
          <cell r="B16">
            <v>27.735000000000003</v>
          </cell>
          <cell r="C16">
            <v>32.9</v>
          </cell>
          <cell r="D16">
            <v>23.2</v>
          </cell>
          <cell r="E16">
            <v>72.7</v>
          </cell>
          <cell r="F16">
            <v>89</v>
          </cell>
          <cell r="G16">
            <v>56</v>
          </cell>
          <cell r="H16">
            <v>8.64</v>
          </cell>
          <cell r="J16">
            <v>24.12</v>
          </cell>
          <cell r="K16">
            <v>0.8</v>
          </cell>
        </row>
        <row r="17">
          <cell r="B17">
            <v>27.830000000000002</v>
          </cell>
          <cell r="C17">
            <v>32.700000000000003</v>
          </cell>
          <cell r="D17">
            <v>24.8</v>
          </cell>
          <cell r="E17">
            <v>78.650000000000006</v>
          </cell>
          <cell r="F17">
            <v>90</v>
          </cell>
          <cell r="G17">
            <v>59</v>
          </cell>
          <cell r="H17">
            <v>13.32</v>
          </cell>
          <cell r="J17">
            <v>31.680000000000003</v>
          </cell>
          <cell r="K17">
            <v>0</v>
          </cell>
        </row>
        <row r="18">
          <cell r="B18">
            <v>30.155000000000008</v>
          </cell>
          <cell r="C18">
            <v>36.299999999999997</v>
          </cell>
          <cell r="D18">
            <v>25.8</v>
          </cell>
          <cell r="E18">
            <v>69.400000000000006</v>
          </cell>
          <cell r="F18">
            <v>87</v>
          </cell>
          <cell r="G18">
            <v>45</v>
          </cell>
          <cell r="H18">
            <v>10.8</v>
          </cell>
          <cell r="J18">
            <v>29.16</v>
          </cell>
          <cell r="K18">
            <v>0</v>
          </cell>
        </row>
        <row r="19">
          <cell r="B19">
            <v>30.638095238095236</v>
          </cell>
          <cell r="C19">
            <v>35.9</v>
          </cell>
          <cell r="D19">
            <v>26.4</v>
          </cell>
          <cell r="E19">
            <v>65.38095238095238</v>
          </cell>
          <cell r="F19">
            <v>83</v>
          </cell>
          <cell r="G19">
            <v>43</v>
          </cell>
          <cell r="H19">
            <v>8.64</v>
          </cell>
          <cell r="J19">
            <v>27.720000000000002</v>
          </cell>
          <cell r="K19">
            <v>0</v>
          </cell>
        </row>
        <row r="20">
          <cell r="B20">
            <v>30.389999999999997</v>
          </cell>
          <cell r="C20">
            <v>36.1</v>
          </cell>
          <cell r="D20">
            <v>25.1</v>
          </cell>
          <cell r="E20">
            <v>66.599999999999994</v>
          </cell>
          <cell r="F20">
            <v>87</v>
          </cell>
          <cell r="G20">
            <v>44</v>
          </cell>
          <cell r="H20">
            <v>11.520000000000001</v>
          </cell>
          <cell r="J20">
            <v>36.72</v>
          </cell>
          <cell r="K20">
            <v>0</v>
          </cell>
        </row>
        <row r="21">
          <cell r="B21">
            <v>30.295454545454547</v>
          </cell>
          <cell r="C21">
            <v>36.200000000000003</v>
          </cell>
          <cell r="D21">
            <v>26.5</v>
          </cell>
          <cell r="E21">
            <v>66</v>
          </cell>
          <cell r="F21">
            <v>80</v>
          </cell>
          <cell r="G21">
            <v>45</v>
          </cell>
          <cell r="H21">
            <v>8.64</v>
          </cell>
          <cell r="J21">
            <v>25.92</v>
          </cell>
          <cell r="K21">
            <v>0</v>
          </cell>
        </row>
        <row r="22">
          <cell r="B22">
            <v>31.45454545454546</v>
          </cell>
          <cell r="C22">
            <v>37.9</v>
          </cell>
          <cell r="D22">
            <v>27.1</v>
          </cell>
          <cell r="E22">
            <v>61.363636363636367</v>
          </cell>
          <cell r="F22">
            <v>80</v>
          </cell>
          <cell r="G22">
            <v>36</v>
          </cell>
          <cell r="H22">
            <v>9.3600000000000012</v>
          </cell>
          <cell r="J22">
            <v>25.2</v>
          </cell>
          <cell r="K22">
            <v>0</v>
          </cell>
        </row>
        <row r="23">
          <cell r="B23">
            <v>31.63636363636363</v>
          </cell>
          <cell r="C23">
            <v>38.299999999999997</v>
          </cell>
          <cell r="D23">
            <v>27.5</v>
          </cell>
          <cell r="E23">
            <v>56.045454545454547</v>
          </cell>
          <cell r="F23">
            <v>69</v>
          </cell>
          <cell r="G23">
            <v>34</v>
          </cell>
          <cell r="H23">
            <v>8.64</v>
          </cell>
          <cell r="J23">
            <v>39.96</v>
          </cell>
          <cell r="K23">
            <v>0</v>
          </cell>
        </row>
        <row r="24">
          <cell r="B24">
            <v>31.645833333333329</v>
          </cell>
          <cell r="C24">
            <v>37.9</v>
          </cell>
          <cell r="D24">
            <v>27.2</v>
          </cell>
          <cell r="E24">
            <v>60.041666666666664</v>
          </cell>
          <cell r="F24">
            <v>78</v>
          </cell>
          <cell r="G24">
            <v>35</v>
          </cell>
          <cell r="H24">
            <v>9.7200000000000006</v>
          </cell>
          <cell r="J24">
            <v>21.96</v>
          </cell>
          <cell r="K24">
            <v>0</v>
          </cell>
        </row>
        <row r="25">
          <cell r="B25">
            <v>31.627272727272729</v>
          </cell>
          <cell r="C25">
            <v>37.5</v>
          </cell>
          <cell r="D25">
            <v>27.8</v>
          </cell>
          <cell r="E25">
            <v>57.409090909090907</v>
          </cell>
          <cell r="F25">
            <v>76</v>
          </cell>
          <cell r="G25">
            <v>38</v>
          </cell>
          <cell r="H25">
            <v>9.7200000000000006</v>
          </cell>
          <cell r="J25">
            <v>34.200000000000003</v>
          </cell>
          <cell r="K25">
            <v>0</v>
          </cell>
        </row>
        <row r="26">
          <cell r="B26">
            <v>27.139130434782604</v>
          </cell>
          <cell r="C26">
            <v>32.200000000000003</v>
          </cell>
          <cell r="D26">
            <v>23.1</v>
          </cell>
          <cell r="E26">
            <v>77.909090909090907</v>
          </cell>
          <cell r="F26">
            <v>91</v>
          </cell>
          <cell r="G26">
            <v>55</v>
          </cell>
          <cell r="H26">
            <v>21.240000000000002</v>
          </cell>
          <cell r="J26">
            <v>43.92</v>
          </cell>
          <cell r="K26">
            <v>61.800000000000004</v>
          </cell>
        </row>
        <row r="27">
          <cell r="B27">
            <v>25.573913043478257</v>
          </cell>
          <cell r="C27">
            <v>31.8</v>
          </cell>
          <cell r="D27">
            <v>23</v>
          </cell>
          <cell r="E27">
            <v>80.347826086956516</v>
          </cell>
          <cell r="F27">
            <v>90</v>
          </cell>
          <cell r="G27">
            <v>54</v>
          </cell>
          <cell r="H27">
            <v>15.120000000000001</v>
          </cell>
          <cell r="J27">
            <v>33.119999999999997</v>
          </cell>
          <cell r="K27">
            <v>1.2</v>
          </cell>
        </row>
        <row r="28">
          <cell r="B28">
            <v>28.831818181818186</v>
          </cell>
          <cell r="C28">
            <v>34.1</v>
          </cell>
          <cell r="D28">
            <v>23.4</v>
          </cell>
          <cell r="E28">
            <v>62.045454545454547</v>
          </cell>
          <cell r="F28">
            <v>88</v>
          </cell>
          <cell r="G28">
            <v>31</v>
          </cell>
          <cell r="H28">
            <v>7.9200000000000008</v>
          </cell>
          <cell r="J28">
            <v>24.12</v>
          </cell>
          <cell r="K28">
            <v>0</v>
          </cell>
        </row>
        <row r="29">
          <cell r="B29">
            <v>30.495454545454546</v>
          </cell>
          <cell r="C29">
            <v>34.799999999999997</v>
          </cell>
          <cell r="D29">
            <v>24.3</v>
          </cell>
          <cell r="E29">
            <v>45.5</v>
          </cell>
          <cell r="F29">
            <v>80</v>
          </cell>
          <cell r="G29">
            <v>28</v>
          </cell>
          <cell r="H29">
            <v>12.6</v>
          </cell>
          <cell r="J29">
            <v>30.240000000000002</v>
          </cell>
          <cell r="K29">
            <v>0</v>
          </cell>
        </row>
        <row r="30">
          <cell r="B30">
            <v>28.574999999999999</v>
          </cell>
          <cell r="C30">
            <v>34.1</v>
          </cell>
          <cell r="D30">
            <v>20.7</v>
          </cell>
          <cell r="E30">
            <v>50.291666666666664</v>
          </cell>
          <cell r="F30">
            <v>86</v>
          </cell>
          <cell r="G30">
            <v>25</v>
          </cell>
          <cell r="H30">
            <v>10.44</v>
          </cell>
          <cell r="J30">
            <v>23.040000000000003</v>
          </cell>
          <cell r="K30">
            <v>0</v>
          </cell>
        </row>
        <row r="31">
          <cell r="B31">
            <v>27.933333333333334</v>
          </cell>
          <cell r="C31">
            <v>34.9</v>
          </cell>
          <cell r="D31">
            <v>19.8</v>
          </cell>
          <cell r="E31">
            <v>54.285714285714285</v>
          </cell>
          <cell r="F31">
            <v>87</v>
          </cell>
          <cell r="G31">
            <v>25</v>
          </cell>
          <cell r="H31">
            <v>10.8</v>
          </cell>
          <cell r="J31">
            <v>19.8</v>
          </cell>
          <cell r="K31">
            <v>0</v>
          </cell>
        </row>
        <row r="32">
          <cell r="B32">
            <v>29.742857142857144</v>
          </cell>
          <cell r="C32">
            <v>37.200000000000003</v>
          </cell>
          <cell r="D32">
            <v>20.9</v>
          </cell>
          <cell r="E32">
            <v>48.571428571428569</v>
          </cell>
          <cell r="F32">
            <v>81</v>
          </cell>
          <cell r="G32">
            <v>22</v>
          </cell>
          <cell r="H32">
            <v>10.08</v>
          </cell>
          <cell r="J32">
            <v>20.88</v>
          </cell>
          <cell r="K32">
            <v>0</v>
          </cell>
        </row>
        <row r="33">
          <cell r="B33">
            <v>29.347619047619052</v>
          </cell>
          <cell r="C33">
            <v>37.1</v>
          </cell>
          <cell r="D33">
            <v>25.3</v>
          </cell>
          <cell r="E33">
            <v>62.333333333333336</v>
          </cell>
          <cell r="F33">
            <v>85</v>
          </cell>
          <cell r="G33">
            <v>35</v>
          </cell>
          <cell r="H33">
            <v>19.8</v>
          </cell>
          <cell r="J33">
            <v>46.440000000000005</v>
          </cell>
          <cell r="K33">
            <v>0.6</v>
          </cell>
        </row>
        <row r="34">
          <cell r="B34">
            <v>28.486956521739138</v>
          </cell>
          <cell r="C34">
            <v>36.4</v>
          </cell>
          <cell r="D34">
            <v>24.1</v>
          </cell>
          <cell r="E34">
            <v>68.086956521739125</v>
          </cell>
          <cell r="F34">
            <v>86</v>
          </cell>
          <cell r="G34">
            <v>41</v>
          </cell>
          <cell r="H34">
            <v>15.120000000000001</v>
          </cell>
          <cell r="J34">
            <v>44.64</v>
          </cell>
          <cell r="K34">
            <v>0</v>
          </cell>
        </row>
        <row r="35">
          <cell r="B35">
            <v>29.490909090909078</v>
          </cell>
          <cell r="C35">
            <v>36.200000000000003</v>
          </cell>
          <cell r="D35">
            <v>24.4</v>
          </cell>
          <cell r="E35">
            <v>62.5</v>
          </cell>
          <cell r="F35">
            <v>80</v>
          </cell>
          <cell r="G35">
            <v>38</v>
          </cell>
          <cell r="H35">
            <v>11.879999999999999</v>
          </cell>
          <cell r="J35">
            <v>25.2</v>
          </cell>
          <cell r="K35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I5" t="str">
            <v>*</v>
          </cell>
        </row>
        <row r="6">
          <cell r="I6" t="str">
            <v>*</v>
          </cell>
        </row>
        <row r="7">
          <cell r="I7" t="str">
            <v>*</v>
          </cell>
        </row>
        <row r="8">
          <cell r="I8" t="str">
            <v>*</v>
          </cell>
        </row>
        <row r="9">
          <cell r="I9" t="str">
            <v>*</v>
          </cell>
        </row>
        <row r="10">
          <cell r="I10" t="str">
            <v>*</v>
          </cell>
        </row>
        <row r="11">
          <cell r="I11" t="str">
            <v>*</v>
          </cell>
        </row>
        <row r="12">
          <cell r="I12" t="str">
            <v>*</v>
          </cell>
        </row>
        <row r="13">
          <cell r="I13" t="str">
            <v>*</v>
          </cell>
        </row>
        <row r="14">
          <cell r="I14" t="str">
            <v>*</v>
          </cell>
        </row>
        <row r="15">
          <cell r="I15" t="str">
            <v>*</v>
          </cell>
        </row>
        <row r="16">
          <cell r="I16" t="str">
            <v>*</v>
          </cell>
        </row>
        <row r="17">
          <cell r="I17" t="str">
            <v>*</v>
          </cell>
        </row>
        <row r="18">
          <cell r="I18" t="str">
            <v>*</v>
          </cell>
        </row>
        <row r="19">
          <cell r="I19" t="str">
            <v>*</v>
          </cell>
        </row>
        <row r="20">
          <cell r="I20" t="str">
            <v>*</v>
          </cell>
        </row>
        <row r="21">
          <cell r="I21" t="str">
            <v>*</v>
          </cell>
        </row>
        <row r="22">
          <cell r="I22" t="str">
            <v>*</v>
          </cell>
        </row>
        <row r="23">
          <cell r="I23" t="str">
            <v>*</v>
          </cell>
        </row>
        <row r="24">
          <cell r="I24" t="str">
            <v>*</v>
          </cell>
        </row>
        <row r="25">
          <cell r="I25" t="str">
            <v>*</v>
          </cell>
        </row>
        <row r="26">
          <cell r="I26" t="str">
            <v>*</v>
          </cell>
        </row>
        <row r="27">
          <cell r="I27" t="str">
            <v>*</v>
          </cell>
        </row>
        <row r="28">
          <cell r="I28" t="str">
            <v>*</v>
          </cell>
        </row>
        <row r="29">
          <cell r="I29" t="str">
            <v>*</v>
          </cell>
        </row>
        <row r="30">
          <cell r="I30" t="str">
            <v>*</v>
          </cell>
        </row>
        <row r="31">
          <cell r="I31" t="str">
            <v>*</v>
          </cell>
        </row>
        <row r="32">
          <cell r="I32" t="str">
            <v>*</v>
          </cell>
        </row>
        <row r="33">
          <cell r="I33" t="str">
            <v>*</v>
          </cell>
        </row>
        <row r="34">
          <cell r="I34" t="str">
            <v>*</v>
          </cell>
        </row>
        <row r="35">
          <cell r="I35" t="str">
            <v>*</v>
          </cell>
        </row>
        <row r="36">
          <cell r="I36" t="str">
            <v>*</v>
          </cell>
        </row>
      </sheetData>
      <sheetData sheetId="10"/>
      <sheetData sheetId="1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23.441666666666674</v>
          </cell>
          <cell r="C5">
            <v>30.7</v>
          </cell>
          <cell r="D5">
            <v>21</v>
          </cell>
          <cell r="E5">
            <v>92.041666666666671</v>
          </cell>
          <cell r="F5">
            <v>100</v>
          </cell>
          <cell r="G5">
            <v>53</v>
          </cell>
          <cell r="H5">
            <v>23.040000000000003</v>
          </cell>
          <cell r="J5">
            <v>37.800000000000004</v>
          </cell>
          <cell r="K5">
            <v>17.399999999999999</v>
          </cell>
        </row>
        <row r="6">
          <cell r="B6">
            <v>24.587500000000002</v>
          </cell>
          <cell r="C6">
            <v>30.4</v>
          </cell>
          <cell r="D6">
            <v>21.1</v>
          </cell>
          <cell r="E6">
            <v>85.416666666666671</v>
          </cell>
          <cell r="F6">
            <v>100</v>
          </cell>
          <cell r="G6">
            <v>55</v>
          </cell>
          <cell r="H6">
            <v>21.96</v>
          </cell>
          <cell r="J6">
            <v>33.840000000000003</v>
          </cell>
          <cell r="K6">
            <v>3.8000000000000003</v>
          </cell>
        </row>
        <row r="7">
          <cell r="B7">
            <v>25.212500000000002</v>
          </cell>
          <cell r="C7">
            <v>31.5</v>
          </cell>
          <cell r="D7">
            <v>21.4</v>
          </cell>
          <cell r="E7">
            <v>84.166666666666671</v>
          </cell>
          <cell r="F7">
            <v>100</v>
          </cell>
          <cell r="G7">
            <v>53</v>
          </cell>
          <cell r="H7">
            <v>19.079999999999998</v>
          </cell>
          <cell r="J7">
            <v>28.8</v>
          </cell>
          <cell r="K7">
            <v>0.2</v>
          </cell>
        </row>
        <row r="8">
          <cell r="B8">
            <v>24.42916666666666</v>
          </cell>
          <cell r="C8">
            <v>31.8</v>
          </cell>
          <cell r="D8">
            <v>20</v>
          </cell>
          <cell r="E8">
            <v>85.041666666666671</v>
          </cell>
          <cell r="F8">
            <v>100</v>
          </cell>
          <cell r="G8">
            <v>57</v>
          </cell>
          <cell r="H8">
            <v>25.56</v>
          </cell>
          <cell r="J8">
            <v>42.12</v>
          </cell>
          <cell r="K8">
            <v>36.4</v>
          </cell>
        </row>
        <row r="9">
          <cell r="B9">
            <v>24.987499999999997</v>
          </cell>
          <cell r="C9">
            <v>32.6</v>
          </cell>
          <cell r="D9">
            <v>20.2</v>
          </cell>
          <cell r="E9">
            <v>78.458333333333329</v>
          </cell>
          <cell r="F9">
            <v>100</v>
          </cell>
          <cell r="G9">
            <v>42</v>
          </cell>
          <cell r="H9">
            <v>16.559999999999999</v>
          </cell>
          <cell r="J9">
            <v>88.56</v>
          </cell>
          <cell r="K9">
            <v>1.2</v>
          </cell>
        </row>
        <row r="10">
          <cell r="B10">
            <v>25.191666666666666</v>
          </cell>
          <cell r="C10">
            <v>32.799999999999997</v>
          </cell>
          <cell r="D10">
            <v>19.7</v>
          </cell>
          <cell r="E10">
            <v>76.541666666666671</v>
          </cell>
          <cell r="F10">
            <v>97</v>
          </cell>
          <cell r="G10">
            <v>48</v>
          </cell>
          <cell r="H10">
            <v>31.680000000000003</v>
          </cell>
          <cell r="J10">
            <v>47.519999999999996</v>
          </cell>
          <cell r="K10">
            <v>0</v>
          </cell>
        </row>
        <row r="11">
          <cell r="B11">
            <v>25.858333333333338</v>
          </cell>
          <cell r="C11">
            <v>33.5</v>
          </cell>
          <cell r="D11">
            <v>20.7</v>
          </cell>
          <cell r="E11">
            <v>72.791666666666671</v>
          </cell>
          <cell r="F11">
            <v>92</v>
          </cell>
          <cell r="G11">
            <v>39</v>
          </cell>
          <cell r="H11">
            <v>14.4</v>
          </cell>
          <cell r="J11">
            <v>26.28</v>
          </cell>
          <cell r="K11">
            <v>0</v>
          </cell>
        </row>
        <row r="12">
          <cell r="B12">
            <v>25.029166666666665</v>
          </cell>
          <cell r="C12">
            <v>33</v>
          </cell>
          <cell r="D12">
            <v>19.5</v>
          </cell>
          <cell r="E12">
            <v>76.916666666666671</v>
          </cell>
          <cell r="F12">
            <v>94</v>
          </cell>
          <cell r="G12">
            <v>51</v>
          </cell>
          <cell r="H12">
            <v>16.920000000000002</v>
          </cell>
          <cell r="J12">
            <v>68.760000000000005</v>
          </cell>
          <cell r="K12">
            <v>20.6</v>
          </cell>
        </row>
        <row r="13">
          <cell r="B13">
            <v>25.85217391304348</v>
          </cell>
          <cell r="C13">
            <v>33.1</v>
          </cell>
          <cell r="D13">
            <v>20.3</v>
          </cell>
          <cell r="E13">
            <v>73.869565217391298</v>
          </cell>
          <cell r="F13">
            <v>100</v>
          </cell>
          <cell r="G13">
            <v>41</v>
          </cell>
          <cell r="H13">
            <v>18.720000000000002</v>
          </cell>
          <cell r="J13">
            <v>27.36</v>
          </cell>
          <cell r="K13">
            <v>0</v>
          </cell>
        </row>
        <row r="14">
          <cell r="B14">
            <v>24.258333333333336</v>
          </cell>
          <cell r="C14">
            <v>29.8</v>
          </cell>
          <cell r="D14">
            <v>21.5</v>
          </cell>
          <cell r="E14">
            <v>84.208333333333329</v>
          </cell>
          <cell r="F14">
            <v>99</v>
          </cell>
          <cell r="G14">
            <v>59</v>
          </cell>
          <cell r="H14">
            <v>23.040000000000003</v>
          </cell>
          <cell r="J14">
            <v>35.64</v>
          </cell>
          <cell r="K14">
            <v>18</v>
          </cell>
        </row>
        <row r="15">
          <cell r="B15">
            <v>23.287500000000005</v>
          </cell>
          <cell r="C15">
            <v>29.8</v>
          </cell>
          <cell r="D15">
            <v>20.6</v>
          </cell>
          <cell r="E15">
            <v>86.958333333333329</v>
          </cell>
          <cell r="F15">
            <v>98</v>
          </cell>
          <cell r="G15">
            <v>58</v>
          </cell>
          <cell r="H15">
            <v>21.96</v>
          </cell>
          <cell r="J15">
            <v>39.96</v>
          </cell>
          <cell r="K15">
            <v>0.8</v>
          </cell>
        </row>
        <row r="16">
          <cell r="B16">
            <v>23.791666666666668</v>
          </cell>
          <cell r="C16">
            <v>31</v>
          </cell>
          <cell r="D16">
            <v>20.6</v>
          </cell>
          <cell r="E16">
            <v>86.875</v>
          </cell>
          <cell r="F16">
            <v>100</v>
          </cell>
          <cell r="G16">
            <v>54</v>
          </cell>
          <cell r="H16">
            <v>21.6</v>
          </cell>
          <cell r="J16">
            <v>46.080000000000005</v>
          </cell>
          <cell r="K16">
            <v>20.8</v>
          </cell>
        </row>
        <row r="17">
          <cell r="B17">
            <v>23.099999999999994</v>
          </cell>
          <cell r="C17">
            <v>28.4</v>
          </cell>
          <cell r="D17">
            <v>20.5</v>
          </cell>
          <cell r="E17">
            <v>92.708333333333329</v>
          </cell>
          <cell r="F17">
            <v>100</v>
          </cell>
          <cell r="G17">
            <v>65</v>
          </cell>
          <cell r="H17">
            <v>11.16</v>
          </cell>
          <cell r="J17">
            <v>34.92</v>
          </cell>
          <cell r="K17">
            <v>10</v>
          </cell>
        </row>
        <row r="18">
          <cell r="B18">
            <v>24.316666666666666</v>
          </cell>
          <cell r="C18">
            <v>32</v>
          </cell>
          <cell r="D18">
            <v>21.3</v>
          </cell>
          <cell r="E18">
            <v>86.625</v>
          </cell>
          <cell r="F18">
            <v>100</v>
          </cell>
          <cell r="G18">
            <v>55</v>
          </cell>
          <cell r="H18">
            <v>21.6</v>
          </cell>
          <cell r="J18">
            <v>45</v>
          </cell>
          <cell r="K18">
            <v>9.1999999999999993</v>
          </cell>
        </row>
        <row r="19">
          <cell r="B19">
            <v>24.091666666666665</v>
          </cell>
          <cell r="C19">
            <v>31.1</v>
          </cell>
          <cell r="D19">
            <v>20.399999999999999</v>
          </cell>
          <cell r="E19">
            <v>81.625</v>
          </cell>
          <cell r="F19">
            <v>100</v>
          </cell>
          <cell r="G19">
            <v>48</v>
          </cell>
          <cell r="H19">
            <v>23.400000000000002</v>
          </cell>
          <cell r="J19">
            <v>38.880000000000003</v>
          </cell>
          <cell r="K19">
            <v>2.2000000000000002</v>
          </cell>
        </row>
        <row r="20">
          <cell r="B20">
            <v>24.033333333333331</v>
          </cell>
          <cell r="C20">
            <v>31</v>
          </cell>
          <cell r="D20">
            <v>20.3</v>
          </cell>
          <cell r="E20">
            <v>85.291666666666671</v>
          </cell>
          <cell r="F20">
            <v>100</v>
          </cell>
          <cell r="G20">
            <v>50</v>
          </cell>
          <cell r="H20">
            <v>17.64</v>
          </cell>
          <cell r="J20">
            <v>34.200000000000003</v>
          </cell>
          <cell r="K20">
            <v>25.000000000000004</v>
          </cell>
        </row>
        <row r="21">
          <cell r="B21">
            <v>25.720833333333331</v>
          </cell>
          <cell r="C21">
            <v>32.200000000000003</v>
          </cell>
          <cell r="D21">
            <v>20.8</v>
          </cell>
          <cell r="E21">
            <v>76.75</v>
          </cell>
          <cell r="F21">
            <v>96</v>
          </cell>
          <cell r="G21">
            <v>44</v>
          </cell>
          <cell r="H21">
            <v>18.720000000000002</v>
          </cell>
          <cell r="J21">
            <v>38.519999999999996</v>
          </cell>
          <cell r="K21">
            <v>0</v>
          </cell>
        </row>
        <row r="22">
          <cell r="B22">
            <v>25.583333333333339</v>
          </cell>
          <cell r="C22">
            <v>34.4</v>
          </cell>
          <cell r="D22">
            <v>20.8</v>
          </cell>
          <cell r="E22">
            <v>79.916666666666671</v>
          </cell>
          <cell r="F22">
            <v>100</v>
          </cell>
          <cell r="G22">
            <v>37</v>
          </cell>
          <cell r="H22">
            <v>37.080000000000005</v>
          </cell>
          <cell r="J22">
            <v>57.960000000000008</v>
          </cell>
          <cell r="K22">
            <v>7.4</v>
          </cell>
        </row>
        <row r="23">
          <cell r="B23">
            <v>26.583333333333329</v>
          </cell>
          <cell r="C23">
            <v>33.700000000000003</v>
          </cell>
          <cell r="D23">
            <v>20.9</v>
          </cell>
          <cell r="E23">
            <v>73.666666666666671</v>
          </cell>
          <cell r="F23">
            <v>100</v>
          </cell>
          <cell r="G23">
            <v>44</v>
          </cell>
          <cell r="H23">
            <v>15.48</v>
          </cell>
          <cell r="J23">
            <v>31.680000000000003</v>
          </cell>
          <cell r="K23">
            <v>0</v>
          </cell>
        </row>
        <row r="24">
          <cell r="B24">
            <v>25.295833333333334</v>
          </cell>
          <cell r="C24">
            <v>33.299999999999997</v>
          </cell>
          <cell r="D24">
            <v>21.2</v>
          </cell>
          <cell r="E24">
            <v>75.291666666666671</v>
          </cell>
          <cell r="F24">
            <v>90</v>
          </cell>
          <cell r="G24">
            <v>44</v>
          </cell>
          <cell r="H24">
            <v>32.76</v>
          </cell>
          <cell r="J24">
            <v>48.6</v>
          </cell>
          <cell r="K24">
            <v>0</v>
          </cell>
        </row>
        <row r="25">
          <cell r="B25">
            <v>24.979166666666661</v>
          </cell>
          <cell r="C25">
            <v>31.4</v>
          </cell>
          <cell r="D25">
            <v>20.7</v>
          </cell>
          <cell r="E25">
            <v>81.875</v>
          </cell>
          <cell r="F25">
            <v>100</v>
          </cell>
          <cell r="G25">
            <v>54</v>
          </cell>
          <cell r="H25">
            <v>18.36</v>
          </cell>
          <cell r="J25">
            <v>31.319999999999997</v>
          </cell>
          <cell r="K25">
            <v>10.4</v>
          </cell>
        </row>
        <row r="26">
          <cell r="B26">
            <v>24.095833333333331</v>
          </cell>
          <cell r="C26">
            <v>30.4</v>
          </cell>
          <cell r="D26">
            <v>21.1</v>
          </cell>
          <cell r="E26">
            <v>88.166666666666671</v>
          </cell>
          <cell r="F26">
            <v>100</v>
          </cell>
          <cell r="G26">
            <v>61</v>
          </cell>
          <cell r="H26">
            <v>25.2</v>
          </cell>
          <cell r="J26">
            <v>42.480000000000004</v>
          </cell>
          <cell r="K26">
            <v>5.4</v>
          </cell>
        </row>
        <row r="27">
          <cell r="B27">
            <v>23.554166666666664</v>
          </cell>
          <cell r="C27">
            <v>29.2</v>
          </cell>
          <cell r="D27">
            <v>20.3</v>
          </cell>
          <cell r="E27">
            <v>88.333333333333329</v>
          </cell>
          <cell r="F27">
            <v>100</v>
          </cell>
          <cell r="G27">
            <v>61</v>
          </cell>
          <cell r="H27">
            <v>18.36</v>
          </cell>
          <cell r="J27">
            <v>32.04</v>
          </cell>
          <cell r="K27">
            <v>1.6</v>
          </cell>
        </row>
        <row r="28">
          <cell r="B28">
            <v>24.599999999999998</v>
          </cell>
          <cell r="C28">
            <v>30.5</v>
          </cell>
          <cell r="D28">
            <v>21.3</v>
          </cell>
          <cell r="E28">
            <v>84.125</v>
          </cell>
          <cell r="F28">
            <v>100</v>
          </cell>
          <cell r="G28">
            <v>56</v>
          </cell>
          <cell r="H28">
            <v>15.48</v>
          </cell>
          <cell r="J28">
            <v>28.44</v>
          </cell>
          <cell r="K28">
            <v>17.000000000000004</v>
          </cell>
        </row>
        <row r="29">
          <cell r="B29">
            <v>24.512499999999999</v>
          </cell>
          <cell r="C29">
            <v>30.9</v>
          </cell>
          <cell r="D29">
            <v>18.399999999999999</v>
          </cell>
          <cell r="E29">
            <v>68.75</v>
          </cell>
          <cell r="F29">
            <v>100</v>
          </cell>
          <cell r="G29">
            <v>31</v>
          </cell>
          <cell r="H29">
            <v>14.04</v>
          </cell>
          <cell r="J29">
            <v>27.36</v>
          </cell>
          <cell r="K29">
            <v>0</v>
          </cell>
        </row>
        <row r="30">
          <cell r="B30">
            <v>24.425000000000001</v>
          </cell>
          <cell r="C30">
            <v>31.3</v>
          </cell>
          <cell r="D30">
            <v>18.600000000000001</v>
          </cell>
          <cell r="E30">
            <v>64.791666666666671</v>
          </cell>
          <cell r="F30">
            <v>92</v>
          </cell>
          <cell r="G30">
            <v>33</v>
          </cell>
          <cell r="H30">
            <v>16.559999999999999</v>
          </cell>
          <cell r="J30">
            <v>27.36</v>
          </cell>
          <cell r="K30">
            <v>0</v>
          </cell>
        </row>
        <row r="31">
          <cell r="B31">
            <v>24.345833333333335</v>
          </cell>
          <cell r="C31">
            <v>32.200000000000003</v>
          </cell>
          <cell r="D31">
            <v>16.600000000000001</v>
          </cell>
          <cell r="E31">
            <v>61</v>
          </cell>
          <cell r="F31">
            <v>91</v>
          </cell>
          <cell r="G31">
            <v>31</v>
          </cell>
          <cell r="H31">
            <v>17.28</v>
          </cell>
          <cell r="J31">
            <v>26.64</v>
          </cell>
          <cell r="K31">
            <v>0</v>
          </cell>
        </row>
        <row r="32">
          <cell r="B32">
            <v>25.670833333333331</v>
          </cell>
          <cell r="C32">
            <v>32.9</v>
          </cell>
          <cell r="D32">
            <v>18.5</v>
          </cell>
          <cell r="E32">
            <v>56.708333333333336</v>
          </cell>
          <cell r="F32">
            <v>91</v>
          </cell>
          <cell r="G32">
            <v>20</v>
          </cell>
          <cell r="H32">
            <v>21.6</v>
          </cell>
          <cell r="J32">
            <v>40.680000000000007</v>
          </cell>
          <cell r="K32">
            <v>0</v>
          </cell>
        </row>
        <row r="33">
          <cell r="B33">
            <v>25.008333333333336</v>
          </cell>
          <cell r="C33">
            <v>32.700000000000003</v>
          </cell>
          <cell r="D33">
            <v>17.8</v>
          </cell>
          <cell r="E33">
            <v>55.25</v>
          </cell>
          <cell r="F33">
            <v>76</v>
          </cell>
          <cell r="G33">
            <v>31</v>
          </cell>
          <cell r="H33">
            <v>20.52</v>
          </cell>
          <cell r="J33">
            <v>40.32</v>
          </cell>
          <cell r="K33">
            <v>0</v>
          </cell>
        </row>
        <row r="34">
          <cell r="B34">
            <v>23.816666666666674</v>
          </cell>
          <cell r="C34">
            <v>31.2</v>
          </cell>
          <cell r="D34">
            <v>19.899999999999999</v>
          </cell>
          <cell r="E34">
            <v>72.75</v>
          </cell>
          <cell r="F34">
            <v>100</v>
          </cell>
          <cell r="G34">
            <v>49</v>
          </cell>
          <cell r="H34">
            <v>24.12</v>
          </cell>
          <cell r="J34">
            <v>47.88</v>
          </cell>
          <cell r="K34">
            <v>7.3999999999999995</v>
          </cell>
        </row>
        <row r="35">
          <cell r="B35">
            <v>24.637499999999999</v>
          </cell>
          <cell r="C35">
            <v>31.9</v>
          </cell>
          <cell r="D35">
            <v>18.100000000000001</v>
          </cell>
          <cell r="E35">
            <v>70.708333333333329</v>
          </cell>
          <cell r="F35">
            <v>100</v>
          </cell>
          <cell r="G35">
            <v>38</v>
          </cell>
          <cell r="H35">
            <v>16.2</v>
          </cell>
          <cell r="J35">
            <v>27.720000000000002</v>
          </cell>
          <cell r="K35">
            <v>0.6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I5" t="str">
            <v>*</v>
          </cell>
        </row>
        <row r="6">
          <cell r="I6" t="str">
            <v>*</v>
          </cell>
        </row>
        <row r="7">
          <cell r="I7" t="str">
            <v>*</v>
          </cell>
        </row>
        <row r="8">
          <cell r="I8" t="str">
            <v>*</v>
          </cell>
        </row>
        <row r="9">
          <cell r="I9" t="str">
            <v>*</v>
          </cell>
        </row>
        <row r="10">
          <cell r="I10" t="str">
            <v>*</v>
          </cell>
        </row>
        <row r="11">
          <cell r="I11" t="str">
            <v>*</v>
          </cell>
        </row>
        <row r="12">
          <cell r="I12" t="str">
            <v>*</v>
          </cell>
        </row>
        <row r="13">
          <cell r="I13" t="str">
            <v>*</v>
          </cell>
        </row>
        <row r="14">
          <cell r="I14" t="str">
            <v>*</v>
          </cell>
        </row>
        <row r="15">
          <cell r="I15" t="str">
            <v>*</v>
          </cell>
        </row>
        <row r="16">
          <cell r="I16" t="str">
            <v>*</v>
          </cell>
        </row>
        <row r="17">
          <cell r="I17" t="str">
            <v>*</v>
          </cell>
        </row>
        <row r="18">
          <cell r="I18" t="str">
            <v>*</v>
          </cell>
        </row>
        <row r="19">
          <cell r="I19" t="str">
            <v>*</v>
          </cell>
        </row>
        <row r="20">
          <cell r="I20" t="str">
            <v>*</v>
          </cell>
        </row>
        <row r="21">
          <cell r="I21" t="str">
            <v>*</v>
          </cell>
        </row>
        <row r="22">
          <cell r="I22" t="str">
            <v>*</v>
          </cell>
        </row>
        <row r="23">
          <cell r="I23" t="str">
            <v>*</v>
          </cell>
        </row>
        <row r="24">
          <cell r="I24" t="str">
            <v>*</v>
          </cell>
        </row>
        <row r="25">
          <cell r="I25" t="str">
            <v>*</v>
          </cell>
        </row>
        <row r="26">
          <cell r="I26" t="str">
            <v>*</v>
          </cell>
        </row>
        <row r="27">
          <cell r="I27" t="str">
            <v>*</v>
          </cell>
        </row>
        <row r="28">
          <cell r="I28" t="str">
            <v>*</v>
          </cell>
        </row>
        <row r="29">
          <cell r="I29" t="str">
            <v>*</v>
          </cell>
        </row>
        <row r="30">
          <cell r="I30" t="str">
            <v>*</v>
          </cell>
        </row>
        <row r="31">
          <cell r="I31" t="str">
            <v>*</v>
          </cell>
        </row>
        <row r="32">
          <cell r="I32" t="str">
            <v>*</v>
          </cell>
        </row>
        <row r="33">
          <cell r="I33" t="str">
            <v>*</v>
          </cell>
        </row>
        <row r="34">
          <cell r="I34" t="str">
            <v>*</v>
          </cell>
        </row>
        <row r="35">
          <cell r="I35" t="str">
            <v>*</v>
          </cell>
        </row>
        <row r="36">
          <cell r="I36" t="str">
            <v>*</v>
          </cell>
        </row>
      </sheetData>
      <sheetData sheetId="10"/>
      <sheetData sheetId="1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26.33636363636364</v>
          </cell>
          <cell r="C5">
            <v>34.700000000000003</v>
          </cell>
          <cell r="D5">
            <v>22.8</v>
          </cell>
          <cell r="E5">
            <v>82.909090909090907</v>
          </cell>
          <cell r="F5">
            <v>98</v>
          </cell>
          <cell r="G5">
            <v>44</v>
          </cell>
          <cell r="H5">
            <v>11.16</v>
          </cell>
          <cell r="J5">
            <v>39.24</v>
          </cell>
          <cell r="K5">
            <v>0.60000000000000009</v>
          </cell>
        </row>
        <row r="6">
          <cell r="B6">
            <v>26.599999999999998</v>
          </cell>
          <cell r="C6">
            <v>31</v>
          </cell>
          <cell r="D6">
            <v>23.5</v>
          </cell>
          <cell r="E6">
            <v>82.958333333333329</v>
          </cell>
          <cell r="F6">
            <v>98</v>
          </cell>
          <cell r="G6">
            <v>62</v>
          </cell>
          <cell r="H6">
            <v>12.96</v>
          </cell>
          <cell r="J6">
            <v>25.92</v>
          </cell>
          <cell r="K6">
            <v>0</v>
          </cell>
        </row>
        <row r="7">
          <cell r="B7">
            <v>28.120000000000005</v>
          </cell>
          <cell r="C7">
            <v>33.5</v>
          </cell>
          <cell r="D7">
            <v>23.3</v>
          </cell>
          <cell r="E7">
            <v>74.75</v>
          </cell>
          <cell r="F7">
            <v>97</v>
          </cell>
          <cell r="G7">
            <v>47</v>
          </cell>
          <cell r="H7">
            <v>14.76</v>
          </cell>
          <cell r="J7">
            <v>27.36</v>
          </cell>
          <cell r="K7">
            <v>0</v>
          </cell>
        </row>
        <row r="8">
          <cell r="B8">
            <v>28.063636363636363</v>
          </cell>
          <cell r="C8">
            <v>34.799999999999997</v>
          </cell>
          <cell r="D8">
            <v>24.6</v>
          </cell>
          <cell r="E8">
            <v>75.545454545454547</v>
          </cell>
          <cell r="F8">
            <v>93</v>
          </cell>
          <cell r="G8">
            <v>44</v>
          </cell>
          <cell r="H8">
            <v>10.08</v>
          </cell>
          <cell r="J8">
            <v>32.76</v>
          </cell>
          <cell r="K8">
            <v>0.8</v>
          </cell>
        </row>
        <row r="9">
          <cell r="B9">
            <v>28.352380952380958</v>
          </cell>
          <cell r="C9">
            <v>36.5</v>
          </cell>
          <cell r="D9">
            <v>22.3</v>
          </cell>
          <cell r="E9">
            <v>72.333333333333329</v>
          </cell>
          <cell r="F9">
            <v>98</v>
          </cell>
          <cell r="G9">
            <v>36</v>
          </cell>
          <cell r="H9">
            <v>11.16</v>
          </cell>
          <cell r="J9">
            <v>28.08</v>
          </cell>
          <cell r="K9">
            <v>0.4</v>
          </cell>
        </row>
        <row r="10">
          <cell r="B10">
            <v>27.931818181818191</v>
          </cell>
          <cell r="C10">
            <v>36</v>
          </cell>
          <cell r="D10">
            <v>22.4</v>
          </cell>
          <cell r="E10">
            <v>74.454545454545453</v>
          </cell>
          <cell r="F10">
            <v>98</v>
          </cell>
          <cell r="G10">
            <v>39</v>
          </cell>
          <cell r="H10">
            <v>17.28</v>
          </cell>
          <cell r="J10">
            <v>39.96</v>
          </cell>
          <cell r="K10">
            <v>0.60000000000000009</v>
          </cell>
        </row>
        <row r="11">
          <cell r="B11">
            <v>29.113043478260867</v>
          </cell>
          <cell r="C11">
            <v>37.6</v>
          </cell>
          <cell r="D11">
            <v>22.4</v>
          </cell>
          <cell r="E11">
            <v>70.043478260869563</v>
          </cell>
          <cell r="F11">
            <v>98</v>
          </cell>
          <cell r="G11">
            <v>35</v>
          </cell>
          <cell r="H11">
            <v>10.08</v>
          </cell>
          <cell r="J11">
            <v>25.2</v>
          </cell>
          <cell r="K11">
            <v>0</v>
          </cell>
        </row>
        <row r="12">
          <cell r="B12">
            <v>29.640909090909091</v>
          </cell>
          <cell r="C12">
            <v>37.4</v>
          </cell>
          <cell r="D12">
            <v>22.1</v>
          </cell>
          <cell r="E12">
            <v>69.13636363636364</v>
          </cell>
          <cell r="F12">
            <v>93</v>
          </cell>
          <cell r="G12">
            <v>34</v>
          </cell>
          <cell r="H12">
            <v>12.96</v>
          </cell>
          <cell r="J12">
            <v>69.12</v>
          </cell>
          <cell r="K12">
            <v>2.4</v>
          </cell>
        </row>
        <row r="13">
          <cell r="B13">
            <v>29.165000000000003</v>
          </cell>
          <cell r="C13">
            <v>36.9</v>
          </cell>
          <cell r="D13">
            <v>22</v>
          </cell>
          <cell r="E13">
            <v>67.3</v>
          </cell>
          <cell r="F13">
            <v>96</v>
          </cell>
          <cell r="G13">
            <v>34</v>
          </cell>
          <cell r="H13">
            <v>7.5600000000000005</v>
          </cell>
          <cell r="J13">
            <v>27.720000000000002</v>
          </cell>
          <cell r="K13">
            <v>0</v>
          </cell>
        </row>
        <row r="14">
          <cell r="B14">
            <v>29.530434782608701</v>
          </cell>
          <cell r="C14">
            <v>36.1</v>
          </cell>
          <cell r="D14">
            <v>24.1</v>
          </cell>
          <cell r="E14">
            <v>67.043478260869563</v>
          </cell>
          <cell r="F14">
            <v>91</v>
          </cell>
          <cell r="G14">
            <v>39</v>
          </cell>
          <cell r="H14">
            <v>12.96</v>
          </cell>
          <cell r="J14">
            <v>31.319999999999997</v>
          </cell>
          <cell r="K14">
            <v>2.2000000000000002</v>
          </cell>
        </row>
        <row r="15">
          <cell r="B15">
            <v>25.25454545454545</v>
          </cell>
          <cell r="C15">
            <v>30.5</v>
          </cell>
          <cell r="D15">
            <v>22.6</v>
          </cell>
          <cell r="E15">
            <v>88.181818181818187</v>
          </cell>
          <cell r="F15">
            <v>98</v>
          </cell>
          <cell r="G15">
            <v>62</v>
          </cell>
          <cell r="H15">
            <v>15.48</v>
          </cell>
          <cell r="J15">
            <v>39.96</v>
          </cell>
          <cell r="K15">
            <v>17.600000000000001</v>
          </cell>
        </row>
        <row r="16">
          <cell r="B16">
            <v>25.859999999999996</v>
          </cell>
          <cell r="C16">
            <v>32.1</v>
          </cell>
          <cell r="D16">
            <v>23</v>
          </cell>
          <cell r="E16">
            <v>85.4</v>
          </cell>
          <cell r="F16">
            <v>98</v>
          </cell>
          <cell r="G16">
            <v>54</v>
          </cell>
          <cell r="H16">
            <v>14.76</v>
          </cell>
          <cell r="J16">
            <v>33.840000000000003</v>
          </cell>
          <cell r="K16">
            <v>2.8000000000000003</v>
          </cell>
        </row>
        <row r="17">
          <cell r="B17">
            <v>27.080952380952379</v>
          </cell>
          <cell r="C17">
            <v>32.9</v>
          </cell>
          <cell r="D17">
            <v>23.3</v>
          </cell>
          <cell r="E17">
            <v>82.238095238095241</v>
          </cell>
          <cell r="F17">
            <v>98</v>
          </cell>
          <cell r="G17">
            <v>54</v>
          </cell>
          <cell r="H17">
            <v>9.7200000000000006</v>
          </cell>
          <cell r="J17">
            <v>24.12</v>
          </cell>
          <cell r="K17">
            <v>0.8</v>
          </cell>
        </row>
        <row r="18">
          <cell r="B18">
            <v>27.900000000000002</v>
          </cell>
          <cell r="C18">
            <v>35</v>
          </cell>
          <cell r="D18">
            <v>23.1</v>
          </cell>
          <cell r="E18">
            <v>76.227272727272734</v>
          </cell>
          <cell r="F18">
            <v>98</v>
          </cell>
          <cell r="G18">
            <v>44</v>
          </cell>
          <cell r="H18">
            <v>14.4</v>
          </cell>
          <cell r="J18">
            <v>32.04</v>
          </cell>
          <cell r="K18">
            <v>0</v>
          </cell>
        </row>
        <row r="19">
          <cell r="B19">
            <v>26.752380952380957</v>
          </cell>
          <cell r="C19">
            <v>33.4</v>
          </cell>
          <cell r="D19">
            <v>23.5</v>
          </cell>
          <cell r="E19">
            <v>82.523809523809518</v>
          </cell>
          <cell r="F19">
            <v>97</v>
          </cell>
          <cell r="G19">
            <v>50</v>
          </cell>
          <cell r="H19">
            <v>14.76</v>
          </cell>
          <cell r="J19">
            <v>33.840000000000003</v>
          </cell>
          <cell r="K19">
            <v>27</v>
          </cell>
        </row>
        <row r="20">
          <cell r="B20">
            <v>27.785714285714292</v>
          </cell>
          <cell r="C20">
            <v>34.1</v>
          </cell>
          <cell r="D20">
            <v>23</v>
          </cell>
          <cell r="E20">
            <v>74.904761904761898</v>
          </cell>
          <cell r="F20">
            <v>97</v>
          </cell>
          <cell r="G20">
            <v>42</v>
          </cell>
          <cell r="H20">
            <v>8.64</v>
          </cell>
          <cell r="J20">
            <v>29.52</v>
          </cell>
          <cell r="K20">
            <v>0.2</v>
          </cell>
        </row>
        <row r="21">
          <cell r="B21">
            <v>27.50454545454545</v>
          </cell>
          <cell r="C21">
            <v>33.299999999999997</v>
          </cell>
          <cell r="D21">
            <v>24.3</v>
          </cell>
          <cell r="E21">
            <v>80.409090909090907</v>
          </cell>
          <cell r="F21">
            <v>95</v>
          </cell>
          <cell r="G21">
            <v>54</v>
          </cell>
          <cell r="H21">
            <v>8.2799999999999994</v>
          </cell>
          <cell r="J21">
            <v>27</v>
          </cell>
          <cell r="K21">
            <v>1</v>
          </cell>
        </row>
        <row r="22">
          <cell r="B22">
            <v>28.791304347826085</v>
          </cell>
          <cell r="C22">
            <v>36.4</v>
          </cell>
          <cell r="D22">
            <v>23.2</v>
          </cell>
          <cell r="E22">
            <v>73.260869565217391</v>
          </cell>
          <cell r="F22">
            <v>98</v>
          </cell>
          <cell r="G22">
            <v>41</v>
          </cell>
          <cell r="H22">
            <v>16.559999999999999</v>
          </cell>
          <cell r="J22">
            <v>44.28</v>
          </cell>
          <cell r="K22">
            <v>0</v>
          </cell>
        </row>
        <row r="23">
          <cell r="B23">
            <v>28.354545454545448</v>
          </cell>
          <cell r="C23">
            <v>36.200000000000003</v>
          </cell>
          <cell r="D23">
            <v>22.6</v>
          </cell>
          <cell r="E23">
            <v>72.318181818181813</v>
          </cell>
          <cell r="F23">
            <v>97</v>
          </cell>
          <cell r="G23">
            <v>35</v>
          </cell>
          <cell r="H23">
            <v>16.920000000000002</v>
          </cell>
          <cell r="J23">
            <v>32.04</v>
          </cell>
          <cell r="K23">
            <v>0</v>
          </cell>
        </row>
        <row r="24">
          <cell r="B24">
            <v>29.35217391304348</v>
          </cell>
          <cell r="C24">
            <v>36.200000000000003</v>
          </cell>
          <cell r="D24">
            <v>23.5</v>
          </cell>
          <cell r="E24">
            <v>69.521739130434781</v>
          </cell>
          <cell r="F24">
            <v>96</v>
          </cell>
          <cell r="G24">
            <v>34</v>
          </cell>
          <cell r="H24">
            <v>14.04</v>
          </cell>
          <cell r="J24">
            <v>30.240000000000002</v>
          </cell>
          <cell r="K24">
            <v>0</v>
          </cell>
        </row>
        <row r="25">
          <cell r="B25">
            <v>27.678260869565218</v>
          </cell>
          <cell r="C25">
            <v>35.200000000000003</v>
          </cell>
          <cell r="D25">
            <v>23.5</v>
          </cell>
          <cell r="E25">
            <v>75.043478260869563</v>
          </cell>
          <cell r="F25">
            <v>93</v>
          </cell>
          <cell r="G25">
            <v>45</v>
          </cell>
          <cell r="H25">
            <v>16.2</v>
          </cell>
          <cell r="J25">
            <v>62.639999999999993</v>
          </cell>
          <cell r="K25">
            <v>15.4</v>
          </cell>
        </row>
        <row r="26">
          <cell r="B26">
            <v>25.518181818181823</v>
          </cell>
          <cell r="C26">
            <v>29.2</v>
          </cell>
          <cell r="D26">
            <v>24.2</v>
          </cell>
          <cell r="E26">
            <v>90.772727272727266</v>
          </cell>
          <cell r="F26">
            <v>98</v>
          </cell>
          <cell r="G26">
            <v>74</v>
          </cell>
          <cell r="H26">
            <v>17.28</v>
          </cell>
          <cell r="J26">
            <v>37.440000000000005</v>
          </cell>
          <cell r="K26">
            <v>39.199999999999996</v>
          </cell>
        </row>
        <row r="27">
          <cell r="B27">
            <v>26.445454545454538</v>
          </cell>
          <cell r="C27">
            <v>31.6</v>
          </cell>
          <cell r="D27">
            <v>23.4</v>
          </cell>
          <cell r="E27">
            <v>80.272727272727266</v>
          </cell>
          <cell r="F27">
            <v>98</v>
          </cell>
          <cell r="G27">
            <v>54</v>
          </cell>
          <cell r="H27">
            <v>11.879999999999999</v>
          </cell>
          <cell r="J27">
            <v>23.400000000000002</v>
          </cell>
          <cell r="K27">
            <v>0.2</v>
          </cell>
        </row>
        <row r="28">
          <cell r="B28">
            <v>28.090909090909086</v>
          </cell>
          <cell r="C28">
            <v>34.1</v>
          </cell>
          <cell r="D28">
            <v>23.1</v>
          </cell>
          <cell r="E28">
            <v>73.727272727272734</v>
          </cell>
          <cell r="F28">
            <v>96</v>
          </cell>
          <cell r="G28">
            <v>43</v>
          </cell>
          <cell r="H28">
            <v>11.16</v>
          </cell>
          <cell r="J28">
            <v>23.400000000000002</v>
          </cell>
          <cell r="K28">
            <v>0</v>
          </cell>
        </row>
        <row r="29">
          <cell r="B29">
            <v>27.980952380952377</v>
          </cell>
          <cell r="C29">
            <v>34.700000000000003</v>
          </cell>
          <cell r="D29">
            <v>21.2</v>
          </cell>
          <cell r="E29">
            <v>62.523809523809526</v>
          </cell>
          <cell r="F29">
            <v>94</v>
          </cell>
          <cell r="G29">
            <v>26</v>
          </cell>
          <cell r="H29">
            <v>9.7200000000000006</v>
          </cell>
          <cell r="J29">
            <v>33.840000000000003</v>
          </cell>
          <cell r="K29">
            <v>0</v>
          </cell>
        </row>
        <row r="30">
          <cell r="B30">
            <v>27</v>
          </cell>
          <cell r="C30">
            <v>33.9</v>
          </cell>
          <cell r="D30">
            <v>21.1</v>
          </cell>
          <cell r="E30">
            <v>61.75</v>
          </cell>
          <cell r="F30">
            <v>89</v>
          </cell>
          <cell r="G30">
            <v>30</v>
          </cell>
          <cell r="H30">
            <v>8.64</v>
          </cell>
          <cell r="J30">
            <v>23.400000000000002</v>
          </cell>
          <cell r="K30">
            <v>0</v>
          </cell>
        </row>
        <row r="31">
          <cell r="B31">
            <v>26.422727272727272</v>
          </cell>
          <cell r="C31">
            <v>35.200000000000003</v>
          </cell>
          <cell r="D31">
            <v>18.7</v>
          </cell>
          <cell r="E31">
            <v>62.363636363636367</v>
          </cell>
          <cell r="F31">
            <v>92</v>
          </cell>
          <cell r="G31">
            <v>28</v>
          </cell>
          <cell r="H31">
            <v>8.2799999999999994</v>
          </cell>
          <cell r="J31">
            <v>20.16</v>
          </cell>
          <cell r="K31">
            <v>0</v>
          </cell>
        </row>
        <row r="32">
          <cell r="B32">
            <v>27.847619047619052</v>
          </cell>
          <cell r="C32">
            <v>36.799999999999997</v>
          </cell>
          <cell r="D32">
            <v>18.7</v>
          </cell>
          <cell r="E32">
            <v>55.38095238095238</v>
          </cell>
          <cell r="F32">
            <v>94</v>
          </cell>
          <cell r="G32">
            <v>20</v>
          </cell>
          <cell r="H32">
            <v>15.48</v>
          </cell>
          <cell r="J32">
            <v>37.440000000000005</v>
          </cell>
          <cell r="K32">
            <v>0</v>
          </cell>
        </row>
        <row r="33">
          <cell r="B33">
            <v>26.861904761904764</v>
          </cell>
          <cell r="C33">
            <v>35.700000000000003</v>
          </cell>
          <cell r="D33">
            <v>17.7</v>
          </cell>
          <cell r="E33">
            <v>60</v>
          </cell>
          <cell r="F33">
            <v>94</v>
          </cell>
          <cell r="G33">
            <v>30</v>
          </cell>
          <cell r="H33">
            <v>12.6</v>
          </cell>
          <cell r="J33">
            <v>30.240000000000002</v>
          </cell>
          <cell r="K33">
            <v>0</v>
          </cell>
        </row>
        <row r="34">
          <cell r="B34">
            <v>26.72608695652174</v>
          </cell>
          <cell r="C34">
            <v>34.9</v>
          </cell>
          <cell r="D34">
            <v>22.4</v>
          </cell>
          <cell r="E34">
            <v>73.347826086956516</v>
          </cell>
          <cell r="F34">
            <v>96</v>
          </cell>
          <cell r="G34">
            <v>42</v>
          </cell>
          <cell r="H34">
            <v>17.64</v>
          </cell>
          <cell r="J34">
            <v>42.480000000000004</v>
          </cell>
          <cell r="K34">
            <v>20.8</v>
          </cell>
        </row>
        <row r="35">
          <cell r="B35">
            <v>26.145454545454541</v>
          </cell>
          <cell r="C35">
            <v>35.1</v>
          </cell>
          <cell r="D35">
            <v>19.399999999999999</v>
          </cell>
          <cell r="E35">
            <v>75.13636363636364</v>
          </cell>
          <cell r="F35">
            <v>99</v>
          </cell>
          <cell r="G35">
            <v>36</v>
          </cell>
          <cell r="H35">
            <v>10.08</v>
          </cell>
          <cell r="J35">
            <v>21.240000000000002</v>
          </cell>
          <cell r="K35">
            <v>0.2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I5" t="str">
            <v>*</v>
          </cell>
        </row>
        <row r="6">
          <cell r="I6" t="str">
            <v>*</v>
          </cell>
        </row>
        <row r="7">
          <cell r="I7" t="str">
            <v>*</v>
          </cell>
        </row>
        <row r="8">
          <cell r="I8" t="str">
            <v>*</v>
          </cell>
        </row>
        <row r="9">
          <cell r="I9" t="str">
            <v>*</v>
          </cell>
        </row>
        <row r="10">
          <cell r="I10" t="str">
            <v>*</v>
          </cell>
        </row>
        <row r="11">
          <cell r="I11" t="str">
            <v>*</v>
          </cell>
        </row>
        <row r="12">
          <cell r="I12" t="str">
            <v>*</v>
          </cell>
        </row>
        <row r="13">
          <cell r="I13" t="str">
            <v>*</v>
          </cell>
        </row>
        <row r="14">
          <cell r="I14" t="str">
            <v>*</v>
          </cell>
        </row>
        <row r="15">
          <cell r="I15" t="str">
            <v>*</v>
          </cell>
        </row>
        <row r="16">
          <cell r="I16" t="str">
            <v>*</v>
          </cell>
        </row>
        <row r="17">
          <cell r="I17" t="str">
            <v>*</v>
          </cell>
        </row>
        <row r="18">
          <cell r="I18" t="str">
            <v>*</v>
          </cell>
        </row>
        <row r="19">
          <cell r="I19" t="str">
            <v>*</v>
          </cell>
        </row>
        <row r="20">
          <cell r="I20" t="str">
            <v>*</v>
          </cell>
        </row>
        <row r="21">
          <cell r="I21" t="str">
            <v>*</v>
          </cell>
        </row>
        <row r="22">
          <cell r="I22" t="str">
            <v>*</v>
          </cell>
        </row>
        <row r="23">
          <cell r="I23" t="str">
            <v>*</v>
          </cell>
        </row>
        <row r="24">
          <cell r="I24" t="str">
            <v>*</v>
          </cell>
        </row>
        <row r="25">
          <cell r="I25" t="str">
            <v>*</v>
          </cell>
        </row>
        <row r="26">
          <cell r="I26" t="str">
            <v>*</v>
          </cell>
        </row>
        <row r="27">
          <cell r="I27" t="str">
            <v>*</v>
          </cell>
        </row>
        <row r="28">
          <cell r="I28" t="str">
            <v>*</v>
          </cell>
        </row>
        <row r="29">
          <cell r="I29" t="str">
            <v>*</v>
          </cell>
        </row>
        <row r="30">
          <cell r="I30" t="str">
            <v>*</v>
          </cell>
        </row>
        <row r="31">
          <cell r="I31" t="str">
            <v>*</v>
          </cell>
        </row>
        <row r="32">
          <cell r="I32" t="str">
            <v>*</v>
          </cell>
        </row>
        <row r="33">
          <cell r="I33" t="str">
            <v>*</v>
          </cell>
        </row>
        <row r="34">
          <cell r="I34" t="str">
            <v>*</v>
          </cell>
        </row>
        <row r="35">
          <cell r="I35" t="str">
            <v>*</v>
          </cell>
        </row>
        <row r="36">
          <cell r="I36" t="str">
            <v>*</v>
          </cell>
        </row>
      </sheetData>
      <sheetData sheetId="10"/>
      <sheetData sheetId="1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26.541666666666661</v>
          </cell>
          <cell r="C5">
            <v>32.5</v>
          </cell>
          <cell r="D5">
            <v>22.3</v>
          </cell>
          <cell r="E5">
            <v>75.708333333333329</v>
          </cell>
          <cell r="F5">
            <v>94</v>
          </cell>
          <cell r="G5">
            <v>51</v>
          </cell>
          <cell r="H5">
            <v>12.24</v>
          </cell>
          <cell r="J5">
            <v>27.720000000000002</v>
          </cell>
          <cell r="K5">
            <v>0</v>
          </cell>
        </row>
        <row r="6">
          <cell r="B6">
            <v>24.191666666666666</v>
          </cell>
          <cell r="C6">
            <v>29.8</v>
          </cell>
          <cell r="D6">
            <v>20.5</v>
          </cell>
          <cell r="E6">
            <v>85.208333333333329</v>
          </cell>
          <cell r="F6">
            <v>98</v>
          </cell>
          <cell r="G6">
            <v>65</v>
          </cell>
          <cell r="H6">
            <v>19.079999999999998</v>
          </cell>
          <cell r="J6">
            <v>35.28</v>
          </cell>
          <cell r="K6">
            <v>28.999999999999996</v>
          </cell>
        </row>
        <row r="7">
          <cell r="B7">
            <v>26.675000000000001</v>
          </cell>
          <cell r="C7">
            <v>32.9</v>
          </cell>
          <cell r="D7">
            <v>21.9</v>
          </cell>
          <cell r="E7">
            <v>78.75</v>
          </cell>
          <cell r="F7">
            <v>99</v>
          </cell>
          <cell r="G7">
            <v>50</v>
          </cell>
          <cell r="H7">
            <v>6.48</v>
          </cell>
          <cell r="J7">
            <v>17.28</v>
          </cell>
          <cell r="K7">
            <v>0</v>
          </cell>
        </row>
        <row r="8">
          <cell r="B8">
            <v>27.933333333333337</v>
          </cell>
          <cell r="C8">
            <v>34.299999999999997</v>
          </cell>
          <cell r="D8">
            <v>22.9</v>
          </cell>
          <cell r="E8">
            <v>73.25</v>
          </cell>
          <cell r="F8">
            <v>92</v>
          </cell>
          <cell r="G8">
            <v>45</v>
          </cell>
          <cell r="H8">
            <v>12.6</v>
          </cell>
          <cell r="J8">
            <v>23.759999999999998</v>
          </cell>
          <cell r="K8">
            <v>0</v>
          </cell>
        </row>
        <row r="9">
          <cell r="B9">
            <v>27.804166666666671</v>
          </cell>
          <cell r="C9">
            <v>34.4</v>
          </cell>
          <cell r="D9">
            <v>22.2</v>
          </cell>
          <cell r="E9">
            <v>68.375</v>
          </cell>
          <cell r="F9">
            <v>94</v>
          </cell>
          <cell r="G9">
            <v>36</v>
          </cell>
          <cell r="H9">
            <v>11.16</v>
          </cell>
          <cell r="J9">
            <v>26.64</v>
          </cell>
          <cell r="K9">
            <v>0</v>
          </cell>
        </row>
        <row r="10">
          <cell r="B10">
            <v>28.487499999999994</v>
          </cell>
          <cell r="C10">
            <v>34.799999999999997</v>
          </cell>
          <cell r="D10">
            <v>21.3</v>
          </cell>
          <cell r="E10">
            <v>61.416666666666664</v>
          </cell>
          <cell r="F10">
            <v>86</v>
          </cell>
          <cell r="G10">
            <v>37</v>
          </cell>
          <cell r="H10">
            <v>11.520000000000001</v>
          </cell>
          <cell r="J10">
            <v>23.759999999999998</v>
          </cell>
          <cell r="K10">
            <v>0</v>
          </cell>
        </row>
        <row r="11">
          <cell r="B11">
            <v>29.029166666666665</v>
          </cell>
          <cell r="C11">
            <v>35.6</v>
          </cell>
          <cell r="D11">
            <v>23.3</v>
          </cell>
          <cell r="E11">
            <v>62.583333333333336</v>
          </cell>
          <cell r="F11">
            <v>86</v>
          </cell>
          <cell r="G11">
            <v>40</v>
          </cell>
          <cell r="H11">
            <v>12.24</v>
          </cell>
          <cell r="J11">
            <v>35.64</v>
          </cell>
          <cell r="K11">
            <v>0</v>
          </cell>
        </row>
        <row r="12">
          <cell r="B12">
            <v>28.595833333333331</v>
          </cell>
          <cell r="C12">
            <v>35.6</v>
          </cell>
          <cell r="D12">
            <v>23</v>
          </cell>
          <cell r="E12">
            <v>66.583333333333329</v>
          </cell>
          <cell r="F12">
            <v>86</v>
          </cell>
          <cell r="G12">
            <v>35</v>
          </cell>
          <cell r="H12">
            <v>10.8</v>
          </cell>
          <cell r="J12">
            <v>29.16</v>
          </cell>
          <cell r="K12">
            <v>0</v>
          </cell>
        </row>
        <row r="13">
          <cell r="B13">
            <v>29.762499999999992</v>
          </cell>
          <cell r="C13">
            <v>35.799999999999997</v>
          </cell>
          <cell r="D13">
            <v>24.2</v>
          </cell>
          <cell r="E13">
            <v>66.166666666666671</v>
          </cell>
          <cell r="F13">
            <v>92</v>
          </cell>
          <cell r="G13">
            <v>43</v>
          </cell>
          <cell r="H13">
            <v>11.879999999999999</v>
          </cell>
          <cell r="J13">
            <v>41.4</v>
          </cell>
          <cell r="K13">
            <v>0</v>
          </cell>
        </row>
        <row r="14">
          <cell r="B14">
            <v>27.320833333333329</v>
          </cell>
          <cell r="C14">
            <v>34.6</v>
          </cell>
          <cell r="D14">
            <v>21.1</v>
          </cell>
          <cell r="E14">
            <v>67.833333333333329</v>
          </cell>
          <cell r="F14">
            <v>87</v>
          </cell>
          <cell r="G14">
            <v>48</v>
          </cell>
          <cell r="H14">
            <v>28.08</v>
          </cell>
          <cell r="J14">
            <v>56.519999999999996</v>
          </cell>
          <cell r="K14">
            <v>0</v>
          </cell>
        </row>
        <row r="15">
          <cell r="B15">
            <v>26.074999999999992</v>
          </cell>
          <cell r="C15">
            <v>33.5</v>
          </cell>
          <cell r="D15">
            <v>22</v>
          </cell>
          <cell r="E15">
            <v>81.541666666666671</v>
          </cell>
          <cell r="F15">
            <v>97</v>
          </cell>
          <cell r="G15">
            <v>53</v>
          </cell>
          <cell r="H15">
            <v>17.64</v>
          </cell>
          <cell r="J15">
            <v>42.84</v>
          </cell>
          <cell r="K15">
            <v>23</v>
          </cell>
        </row>
        <row r="16">
          <cell r="B16">
            <v>25.595833333333335</v>
          </cell>
          <cell r="C16">
            <v>32.799999999999997</v>
          </cell>
          <cell r="D16">
            <v>22.6</v>
          </cell>
          <cell r="E16">
            <v>84.958333333333329</v>
          </cell>
          <cell r="F16">
            <v>97</v>
          </cell>
          <cell r="G16">
            <v>55</v>
          </cell>
          <cell r="H16">
            <v>9</v>
          </cell>
          <cell r="J16">
            <v>22.68</v>
          </cell>
          <cell r="K16">
            <v>1</v>
          </cell>
        </row>
        <row r="17">
          <cell r="B17">
            <v>26.629166666666666</v>
          </cell>
          <cell r="C17">
            <v>32.799999999999997</v>
          </cell>
          <cell r="D17">
            <v>23.1</v>
          </cell>
          <cell r="E17">
            <v>79.416666666666671</v>
          </cell>
          <cell r="F17">
            <v>98</v>
          </cell>
          <cell r="G17">
            <v>49</v>
          </cell>
          <cell r="H17">
            <v>12.6</v>
          </cell>
          <cell r="J17">
            <v>25.92</v>
          </cell>
          <cell r="K17">
            <v>0</v>
          </cell>
        </row>
        <row r="18">
          <cell r="B18">
            <v>27.666666666666668</v>
          </cell>
          <cell r="C18">
            <v>33.9</v>
          </cell>
          <cell r="D18">
            <v>23.2</v>
          </cell>
          <cell r="E18">
            <v>75.583333333333329</v>
          </cell>
          <cell r="F18">
            <v>93</v>
          </cell>
          <cell r="G18">
            <v>50</v>
          </cell>
          <cell r="H18">
            <v>13.68</v>
          </cell>
          <cell r="J18">
            <v>29.16</v>
          </cell>
          <cell r="K18">
            <v>0</v>
          </cell>
        </row>
        <row r="19">
          <cell r="B19">
            <v>25.57083333333334</v>
          </cell>
          <cell r="C19">
            <v>32</v>
          </cell>
          <cell r="D19">
            <v>22.8</v>
          </cell>
          <cell r="E19">
            <v>86</v>
          </cell>
          <cell r="F19">
            <v>96</v>
          </cell>
          <cell r="G19">
            <v>61</v>
          </cell>
          <cell r="H19">
            <v>18.36</v>
          </cell>
          <cell r="J19">
            <v>34.200000000000003</v>
          </cell>
          <cell r="K19">
            <v>6.2</v>
          </cell>
        </row>
        <row r="20">
          <cell r="B20">
            <v>27.270833333333339</v>
          </cell>
          <cell r="C20">
            <v>33.799999999999997</v>
          </cell>
          <cell r="D20">
            <v>22.6</v>
          </cell>
          <cell r="E20">
            <v>80.208333333333329</v>
          </cell>
          <cell r="F20">
            <v>98</v>
          </cell>
          <cell r="G20">
            <v>50</v>
          </cell>
          <cell r="H20">
            <v>16.559999999999999</v>
          </cell>
          <cell r="J20">
            <v>38.880000000000003</v>
          </cell>
          <cell r="K20">
            <v>0</v>
          </cell>
        </row>
        <row r="21">
          <cell r="B21">
            <v>27.608333333333334</v>
          </cell>
          <cell r="C21">
            <v>32.6</v>
          </cell>
          <cell r="D21">
            <v>23.8</v>
          </cell>
          <cell r="E21">
            <v>76.333333333333329</v>
          </cell>
          <cell r="F21">
            <v>90</v>
          </cell>
          <cell r="G21">
            <v>57</v>
          </cell>
          <cell r="H21">
            <v>18.36</v>
          </cell>
          <cell r="J21">
            <v>37.440000000000005</v>
          </cell>
          <cell r="K21">
            <v>1.7999999999999998</v>
          </cell>
        </row>
        <row r="22">
          <cell r="B22">
            <v>28.558333333333337</v>
          </cell>
          <cell r="C22">
            <v>35.299999999999997</v>
          </cell>
          <cell r="D22">
            <v>23.3</v>
          </cell>
          <cell r="E22">
            <v>71.125</v>
          </cell>
          <cell r="F22">
            <v>92</v>
          </cell>
          <cell r="G22">
            <v>42</v>
          </cell>
          <cell r="H22">
            <v>18.720000000000002</v>
          </cell>
          <cell r="J22">
            <v>37.080000000000005</v>
          </cell>
          <cell r="K22">
            <v>0</v>
          </cell>
        </row>
        <row r="23">
          <cell r="B23">
            <v>29.787499999999998</v>
          </cell>
          <cell r="C23">
            <v>35.799999999999997</v>
          </cell>
          <cell r="D23">
            <v>25.4</v>
          </cell>
          <cell r="E23">
            <v>61.541666666666664</v>
          </cell>
          <cell r="F23">
            <v>78</v>
          </cell>
          <cell r="G23">
            <v>36</v>
          </cell>
          <cell r="H23">
            <v>24.12</v>
          </cell>
          <cell r="J23">
            <v>42.84</v>
          </cell>
          <cell r="K23">
            <v>0</v>
          </cell>
        </row>
        <row r="24">
          <cell r="B24">
            <v>26.849999999999998</v>
          </cell>
          <cell r="C24">
            <v>33.9</v>
          </cell>
          <cell r="D24">
            <v>22.9</v>
          </cell>
          <cell r="E24">
            <v>77</v>
          </cell>
          <cell r="F24">
            <v>94</v>
          </cell>
          <cell r="G24">
            <v>51</v>
          </cell>
          <cell r="H24">
            <v>21.6</v>
          </cell>
          <cell r="J24">
            <v>38.519999999999996</v>
          </cell>
          <cell r="K24">
            <v>2.2000000000000002</v>
          </cell>
        </row>
        <row r="25">
          <cell r="B25">
            <v>25.037499999999998</v>
          </cell>
          <cell r="C25">
            <v>31.2</v>
          </cell>
          <cell r="D25">
            <v>21.3</v>
          </cell>
          <cell r="E25">
            <v>86.458333333333329</v>
          </cell>
          <cell r="F25">
            <v>98</v>
          </cell>
          <cell r="G25">
            <v>63</v>
          </cell>
          <cell r="H25">
            <v>23.040000000000003</v>
          </cell>
          <cell r="J25">
            <v>47.88</v>
          </cell>
          <cell r="K25">
            <v>19.2</v>
          </cell>
        </row>
        <row r="26">
          <cell r="B26">
            <v>24.470833333333342</v>
          </cell>
          <cell r="C26">
            <v>28.4</v>
          </cell>
          <cell r="D26">
            <v>21.4</v>
          </cell>
          <cell r="E26">
            <v>85.625</v>
          </cell>
          <cell r="F26">
            <v>97</v>
          </cell>
          <cell r="G26">
            <v>70</v>
          </cell>
          <cell r="H26">
            <v>23.400000000000002</v>
          </cell>
          <cell r="J26">
            <v>40.32</v>
          </cell>
          <cell r="K26">
            <v>1</v>
          </cell>
        </row>
        <row r="27">
          <cell r="B27">
            <v>22.908333333333331</v>
          </cell>
          <cell r="C27">
            <v>27.7</v>
          </cell>
          <cell r="D27">
            <v>19.8</v>
          </cell>
          <cell r="E27">
            <v>88.5</v>
          </cell>
          <cell r="F27">
            <v>99</v>
          </cell>
          <cell r="G27">
            <v>68</v>
          </cell>
          <cell r="H27">
            <v>15.120000000000001</v>
          </cell>
          <cell r="J27">
            <v>32.4</v>
          </cell>
          <cell r="K27">
            <v>0</v>
          </cell>
        </row>
        <row r="28">
          <cell r="B28">
            <v>23.574999999999999</v>
          </cell>
          <cell r="C28">
            <v>28.9</v>
          </cell>
          <cell r="D28">
            <v>20.8</v>
          </cell>
          <cell r="E28">
            <v>76.583333333333329</v>
          </cell>
          <cell r="F28">
            <v>93</v>
          </cell>
          <cell r="G28">
            <v>51</v>
          </cell>
          <cell r="H28">
            <v>13.68</v>
          </cell>
          <cell r="J28">
            <v>28.08</v>
          </cell>
          <cell r="K28">
            <v>0</v>
          </cell>
        </row>
        <row r="29">
          <cell r="B29">
            <v>23.983333333333331</v>
          </cell>
          <cell r="C29">
            <v>30.2</v>
          </cell>
          <cell r="D29">
            <v>18.2</v>
          </cell>
          <cell r="E29">
            <v>67.791666666666671</v>
          </cell>
          <cell r="F29">
            <v>95</v>
          </cell>
          <cell r="G29">
            <v>31</v>
          </cell>
          <cell r="H29">
            <v>13.32</v>
          </cell>
          <cell r="J29">
            <v>24.48</v>
          </cell>
          <cell r="K29">
            <v>0</v>
          </cell>
        </row>
        <row r="30">
          <cell r="B30">
            <v>23.408333333333335</v>
          </cell>
          <cell r="C30">
            <v>29.5</v>
          </cell>
          <cell r="D30">
            <v>18.899999999999999</v>
          </cell>
          <cell r="E30">
            <v>64.458333333333329</v>
          </cell>
          <cell r="F30">
            <v>86</v>
          </cell>
          <cell r="G30">
            <v>37</v>
          </cell>
          <cell r="H30">
            <v>17.28</v>
          </cell>
          <cell r="J30">
            <v>30.96</v>
          </cell>
          <cell r="K30">
            <v>0</v>
          </cell>
        </row>
        <row r="31">
          <cell r="B31">
            <v>24.404166666666669</v>
          </cell>
          <cell r="C31">
            <v>30.9</v>
          </cell>
          <cell r="D31">
            <v>19</v>
          </cell>
          <cell r="E31">
            <v>58.208333333333336</v>
          </cell>
          <cell r="F31">
            <v>79</v>
          </cell>
          <cell r="G31">
            <v>28</v>
          </cell>
          <cell r="H31">
            <v>12.6</v>
          </cell>
          <cell r="J31">
            <v>26.28</v>
          </cell>
          <cell r="K31">
            <v>0</v>
          </cell>
        </row>
        <row r="32">
          <cell r="B32">
            <v>25.737500000000008</v>
          </cell>
          <cell r="C32">
            <v>34</v>
          </cell>
          <cell r="D32">
            <v>18.2</v>
          </cell>
          <cell r="E32">
            <v>54.916666666666664</v>
          </cell>
          <cell r="F32">
            <v>87</v>
          </cell>
          <cell r="G32">
            <v>23</v>
          </cell>
          <cell r="H32">
            <v>10.8</v>
          </cell>
          <cell r="J32">
            <v>30.240000000000002</v>
          </cell>
          <cell r="K32">
            <v>0</v>
          </cell>
        </row>
        <row r="33">
          <cell r="B33">
            <v>27.237499999999997</v>
          </cell>
          <cell r="C33">
            <v>36.299999999999997</v>
          </cell>
          <cell r="D33">
            <v>19</v>
          </cell>
          <cell r="E33">
            <v>46.5</v>
          </cell>
          <cell r="F33">
            <v>78</v>
          </cell>
          <cell r="G33">
            <v>16</v>
          </cell>
          <cell r="H33">
            <v>15.48</v>
          </cell>
          <cell r="J33">
            <v>36</v>
          </cell>
          <cell r="K33">
            <v>0</v>
          </cell>
        </row>
        <row r="34">
          <cell r="B34">
            <v>28.299999999999997</v>
          </cell>
          <cell r="C34">
            <v>37</v>
          </cell>
          <cell r="D34">
            <v>20.9</v>
          </cell>
          <cell r="E34">
            <v>46.75</v>
          </cell>
          <cell r="F34">
            <v>71</v>
          </cell>
          <cell r="G34">
            <v>24</v>
          </cell>
          <cell r="H34">
            <v>12.6</v>
          </cell>
          <cell r="J34">
            <v>29.16</v>
          </cell>
          <cell r="K34">
            <v>0.2</v>
          </cell>
        </row>
        <row r="35">
          <cell r="B35">
            <v>24.820833333333336</v>
          </cell>
          <cell r="C35">
            <v>35</v>
          </cell>
          <cell r="D35">
            <v>20</v>
          </cell>
          <cell r="E35">
            <v>69.5</v>
          </cell>
          <cell r="F35">
            <v>90</v>
          </cell>
          <cell r="G35">
            <v>31</v>
          </cell>
          <cell r="H35">
            <v>21.6</v>
          </cell>
          <cell r="J35">
            <v>69.84</v>
          </cell>
          <cell r="K35">
            <v>0.8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I5" t="str">
            <v>*</v>
          </cell>
        </row>
        <row r="6">
          <cell r="I6" t="str">
            <v>*</v>
          </cell>
        </row>
        <row r="7">
          <cell r="I7" t="str">
            <v>*</v>
          </cell>
        </row>
        <row r="8">
          <cell r="I8" t="str">
            <v>*</v>
          </cell>
        </row>
        <row r="9">
          <cell r="I9" t="str">
            <v>*</v>
          </cell>
        </row>
        <row r="10">
          <cell r="I10" t="str">
            <v>*</v>
          </cell>
        </row>
        <row r="11">
          <cell r="I11" t="str">
            <v>*</v>
          </cell>
        </row>
        <row r="12">
          <cell r="I12" t="str">
            <v>*</v>
          </cell>
        </row>
        <row r="13">
          <cell r="I13" t="str">
            <v>*</v>
          </cell>
        </row>
        <row r="14">
          <cell r="I14" t="str">
            <v>*</v>
          </cell>
        </row>
        <row r="15">
          <cell r="I15" t="str">
            <v>*</v>
          </cell>
        </row>
        <row r="16">
          <cell r="I16" t="str">
            <v>*</v>
          </cell>
        </row>
        <row r="17">
          <cell r="I17" t="str">
            <v>*</v>
          </cell>
        </row>
        <row r="18">
          <cell r="I18" t="str">
            <v>*</v>
          </cell>
        </row>
        <row r="19">
          <cell r="I19" t="str">
            <v>*</v>
          </cell>
        </row>
        <row r="20">
          <cell r="I20" t="str">
            <v>*</v>
          </cell>
        </row>
        <row r="21">
          <cell r="I21" t="str">
            <v>*</v>
          </cell>
        </row>
        <row r="22">
          <cell r="I22" t="str">
            <v>*</v>
          </cell>
        </row>
        <row r="23">
          <cell r="I23" t="str">
            <v>*</v>
          </cell>
        </row>
        <row r="24">
          <cell r="I24" t="str">
            <v>*</v>
          </cell>
        </row>
        <row r="25">
          <cell r="I25" t="str">
            <v>*</v>
          </cell>
        </row>
        <row r="26">
          <cell r="I26" t="str">
            <v>*</v>
          </cell>
        </row>
        <row r="27">
          <cell r="I27" t="str">
            <v>*</v>
          </cell>
        </row>
        <row r="28">
          <cell r="I28" t="str">
            <v>*</v>
          </cell>
        </row>
        <row r="29">
          <cell r="I29" t="str">
            <v>*</v>
          </cell>
        </row>
        <row r="30">
          <cell r="I30" t="str">
            <v>*</v>
          </cell>
        </row>
        <row r="31">
          <cell r="I31" t="str">
            <v>*</v>
          </cell>
        </row>
        <row r="32">
          <cell r="I32" t="str">
            <v>*</v>
          </cell>
        </row>
        <row r="33">
          <cell r="I33" t="str">
            <v>*</v>
          </cell>
        </row>
        <row r="34">
          <cell r="I34" t="str">
            <v>*</v>
          </cell>
        </row>
        <row r="35">
          <cell r="I35" t="str">
            <v>*</v>
          </cell>
        </row>
        <row r="36">
          <cell r="I36" t="str">
            <v>*</v>
          </cell>
        </row>
      </sheetData>
      <sheetData sheetId="10"/>
      <sheetData sheetId="1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  <sheetName val="Planilha1"/>
    </sheetNames>
    <sheetDataSet>
      <sheetData sheetId="0">
        <row r="5">
          <cell r="B5">
            <v>27.012499999999999</v>
          </cell>
          <cell r="C5">
            <v>34.1</v>
          </cell>
          <cell r="D5">
            <v>23.2</v>
          </cell>
          <cell r="E5">
            <v>82.708333333333329</v>
          </cell>
          <cell r="F5">
            <v>100</v>
          </cell>
          <cell r="G5">
            <v>49</v>
          </cell>
          <cell r="H5">
            <v>21.240000000000002</v>
          </cell>
          <cell r="J5">
            <v>37.800000000000004</v>
          </cell>
          <cell r="K5">
            <v>10.4</v>
          </cell>
        </row>
        <row r="6">
          <cell r="B6">
            <v>25.591666666666669</v>
          </cell>
          <cell r="C6">
            <v>32.6</v>
          </cell>
          <cell r="D6">
            <v>21.1</v>
          </cell>
          <cell r="E6">
            <v>85.25</v>
          </cell>
          <cell r="F6">
            <v>100</v>
          </cell>
          <cell r="G6">
            <v>57</v>
          </cell>
          <cell r="H6">
            <v>23.040000000000003</v>
          </cell>
          <cell r="J6">
            <v>37.080000000000005</v>
          </cell>
          <cell r="K6">
            <v>16.599999999999998</v>
          </cell>
        </row>
        <row r="7">
          <cell r="B7">
            <v>27.558333333333334</v>
          </cell>
          <cell r="C7">
            <v>34.200000000000003</v>
          </cell>
          <cell r="D7">
            <v>22.4</v>
          </cell>
          <cell r="E7">
            <v>81.375</v>
          </cell>
          <cell r="F7">
            <v>100</v>
          </cell>
          <cell r="G7">
            <v>48</v>
          </cell>
          <cell r="H7">
            <v>9</v>
          </cell>
          <cell r="J7">
            <v>19.8</v>
          </cell>
          <cell r="K7">
            <v>0</v>
          </cell>
        </row>
        <row r="8">
          <cell r="B8">
            <v>28.0695652173913</v>
          </cell>
          <cell r="C8">
            <v>34.700000000000003</v>
          </cell>
          <cell r="D8">
            <v>24</v>
          </cell>
          <cell r="E8">
            <v>78.826086956521735</v>
          </cell>
          <cell r="F8">
            <v>100</v>
          </cell>
          <cell r="G8">
            <v>48</v>
          </cell>
          <cell r="H8">
            <v>15.840000000000002</v>
          </cell>
          <cell r="J8">
            <v>41.4</v>
          </cell>
          <cell r="K8">
            <v>0</v>
          </cell>
        </row>
        <row r="9">
          <cell r="B9">
            <v>27.795833333333334</v>
          </cell>
          <cell r="C9">
            <v>35</v>
          </cell>
          <cell r="D9">
            <v>21.9</v>
          </cell>
          <cell r="E9">
            <v>77.833333333333329</v>
          </cell>
          <cell r="F9">
            <v>100</v>
          </cell>
          <cell r="G9">
            <v>40</v>
          </cell>
          <cell r="H9">
            <v>15.120000000000001</v>
          </cell>
          <cell r="J9">
            <v>26.28</v>
          </cell>
          <cell r="K9">
            <v>0.2</v>
          </cell>
        </row>
        <row r="10">
          <cell r="B10">
            <v>28.633333333333336</v>
          </cell>
          <cell r="C10">
            <v>36.6</v>
          </cell>
          <cell r="D10">
            <v>22.2</v>
          </cell>
          <cell r="E10">
            <v>68.833333333333329</v>
          </cell>
          <cell r="F10">
            <v>98</v>
          </cell>
          <cell r="G10">
            <v>25</v>
          </cell>
          <cell r="H10">
            <v>14.04</v>
          </cell>
          <cell r="J10">
            <v>25.2</v>
          </cell>
          <cell r="K10">
            <v>0</v>
          </cell>
        </row>
        <row r="11">
          <cell r="B11">
            <v>28.358333333333331</v>
          </cell>
          <cell r="C11">
            <v>37.299999999999997</v>
          </cell>
          <cell r="D11">
            <v>21.5</v>
          </cell>
          <cell r="E11">
            <v>71.125</v>
          </cell>
          <cell r="F11">
            <v>98</v>
          </cell>
          <cell r="G11">
            <v>38</v>
          </cell>
          <cell r="H11">
            <v>29.16</v>
          </cell>
          <cell r="J11">
            <v>47.88</v>
          </cell>
          <cell r="K11">
            <v>0</v>
          </cell>
        </row>
        <row r="12">
          <cell r="B12">
            <v>28.691304347826087</v>
          </cell>
          <cell r="C12">
            <v>37.4</v>
          </cell>
          <cell r="D12">
            <v>21.3</v>
          </cell>
          <cell r="E12">
            <v>72.086956521739125</v>
          </cell>
          <cell r="F12">
            <v>100</v>
          </cell>
          <cell r="G12">
            <v>40</v>
          </cell>
          <cell r="H12">
            <v>18.720000000000002</v>
          </cell>
          <cell r="J12">
            <v>39.24</v>
          </cell>
          <cell r="K12">
            <v>0</v>
          </cell>
        </row>
        <row r="13">
          <cell r="B13">
            <v>29.791666666666661</v>
          </cell>
          <cell r="C13">
            <v>37.4</v>
          </cell>
          <cell r="D13">
            <v>24</v>
          </cell>
          <cell r="E13">
            <v>71.5</v>
          </cell>
          <cell r="F13">
            <v>100</v>
          </cell>
          <cell r="G13">
            <v>40</v>
          </cell>
          <cell r="H13">
            <v>36.36</v>
          </cell>
          <cell r="J13">
            <v>58.32</v>
          </cell>
          <cell r="K13">
            <v>0</v>
          </cell>
        </row>
        <row r="14">
          <cell r="B14">
            <v>27.204166666666666</v>
          </cell>
          <cell r="C14">
            <v>35.700000000000003</v>
          </cell>
          <cell r="D14">
            <v>22</v>
          </cell>
          <cell r="E14">
            <v>76.739130434782609</v>
          </cell>
          <cell r="F14">
            <v>100</v>
          </cell>
          <cell r="G14">
            <v>49</v>
          </cell>
          <cell r="H14">
            <v>26.64</v>
          </cell>
          <cell r="J14">
            <v>68.400000000000006</v>
          </cell>
          <cell r="K14">
            <v>9.7999999999999989</v>
          </cell>
        </row>
        <row r="15">
          <cell r="B15">
            <v>27.320833333333326</v>
          </cell>
          <cell r="C15">
            <v>33.4</v>
          </cell>
          <cell r="D15">
            <v>23.5</v>
          </cell>
          <cell r="E15">
            <v>85.666666666666671</v>
          </cell>
          <cell r="F15">
            <v>100</v>
          </cell>
          <cell r="G15">
            <v>61</v>
          </cell>
          <cell r="H15">
            <v>19.8</v>
          </cell>
          <cell r="J15">
            <v>34.92</v>
          </cell>
          <cell r="K15">
            <v>0</v>
          </cell>
        </row>
        <row r="16">
          <cell r="B16">
            <v>27.137500000000006</v>
          </cell>
          <cell r="C16">
            <v>34.5</v>
          </cell>
          <cell r="D16">
            <v>23.4</v>
          </cell>
          <cell r="E16">
            <v>84.458333333333329</v>
          </cell>
          <cell r="F16">
            <v>100</v>
          </cell>
          <cell r="G16">
            <v>51</v>
          </cell>
          <cell r="H16">
            <v>11.16</v>
          </cell>
          <cell r="J16">
            <v>32.04</v>
          </cell>
          <cell r="K16">
            <v>12</v>
          </cell>
        </row>
        <row r="17">
          <cell r="B17">
            <v>27.26956521739131</v>
          </cell>
          <cell r="C17">
            <v>33.200000000000003</v>
          </cell>
          <cell r="D17">
            <v>23.7</v>
          </cell>
          <cell r="E17">
            <v>85</v>
          </cell>
          <cell r="F17">
            <v>100</v>
          </cell>
          <cell r="G17">
            <v>54</v>
          </cell>
          <cell r="H17">
            <v>17.28</v>
          </cell>
          <cell r="J17">
            <v>29.16</v>
          </cell>
          <cell r="K17">
            <v>0.6</v>
          </cell>
        </row>
        <row r="18">
          <cell r="B18">
            <v>28.008333333333329</v>
          </cell>
          <cell r="C18">
            <v>35.1</v>
          </cell>
          <cell r="D18">
            <v>23.4</v>
          </cell>
          <cell r="E18">
            <v>84.083333333333329</v>
          </cell>
          <cell r="F18">
            <v>100</v>
          </cell>
          <cell r="G18">
            <v>51</v>
          </cell>
          <cell r="H18">
            <v>23.759999999999998</v>
          </cell>
          <cell r="J18">
            <v>39.96</v>
          </cell>
          <cell r="K18">
            <v>2.4000000000000004</v>
          </cell>
        </row>
        <row r="19">
          <cell r="B19">
            <v>26.420833333333334</v>
          </cell>
          <cell r="C19">
            <v>30.2</v>
          </cell>
          <cell r="D19">
            <v>24.2</v>
          </cell>
          <cell r="E19">
            <v>91.083333333333329</v>
          </cell>
          <cell r="F19">
            <v>100</v>
          </cell>
          <cell r="G19">
            <v>73</v>
          </cell>
          <cell r="H19">
            <v>26.64</v>
          </cell>
          <cell r="J19">
            <v>41.04</v>
          </cell>
          <cell r="K19">
            <v>0</v>
          </cell>
        </row>
        <row r="20">
          <cell r="B20">
            <v>28.260869565217391</v>
          </cell>
          <cell r="C20">
            <v>35.6</v>
          </cell>
          <cell r="D20">
            <v>23.7</v>
          </cell>
          <cell r="E20">
            <v>80.826086956521735</v>
          </cell>
          <cell r="F20">
            <v>100</v>
          </cell>
          <cell r="G20">
            <v>48</v>
          </cell>
          <cell r="H20">
            <v>29.16</v>
          </cell>
          <cell r="J20">
            <v>42.84</v>
          </cell>
          <cell r="K20">
            <v>0</v>
          </cell>
        </row>
        <row r="21">
          <cell r="B21">
            <v>28.287499999999994</v>
          </cell>
          <cell r="C21">
            <v>36</v>
          </cell>
          <cell r="D21">
            <v>23.9</v>
          </cell>
          <cell r="E21">
            <v>80.541666666666671</v>
          </cell>
          <cell r="F21">
            <v>100</v>
          </cell>
          <cell r="G21">
            <v>49</v>
          </cell>
          <cell r="H21">
            <v>28.8</v>
          </cell>
          <cell r="J21">
            <v>47.88</v>
          </cell>
          <cell r="K21">
            <v>0</v>
          </cell>
        </row>
        <row r="22">
          <cell r="B22">
            <v>29.608333333333334</v>
          </cell>
          <cell r="C22">
            <v>37.799999999999997</v>
          </cell>
          <cell r="D22">
            <v>23.8</v>
          </cell>
          <cell r="E22">
            <v>76</v>
          </cell>
          <cell r="F22">
            <v>100</v>
          </cell>
          <cell r="G22">
            <v>40</v>
          </cell>
          <cell r="H22">
            <v>25.92</v>
          </cell>
          <cell r="J22">
            <v>42.84</v>
          </cell>
          <cell r="K22">
            <v>0</v>
          </cell>
        </row>
        <row r="23">
          <cell r="B23">
            <v>28.687499999999996</v>
          </cell>
          <cell r="C23">
            <v>37.200000000000003</v>
          </cell>
          <cell r="D23">
            <v>24.2</v>
          </cell>
          <cell r="E23">
            <v>75.416666666666671</v>
          </cell>
          <cell r="F23">
            <v>99</v>
          </cell>
          <cell r="G23">
            <v>44</v>
          </cell>
          <cell r="H23">
            <v>27.720000000000002</v>
          </cell>
          <cell r="J23">
            <v>43.92</v>
          </cell>
          <cell r="K23">
            <v>0</v>
          </cell>
        </row>
        <row r="24">
          <cell r="B24">
            <v>25.566666666666666</v>
          </cell>
          <cell r="C24">
            <v>31</v>
          </cell>
          <cell r="D24">
            <v>22.6</v>
          </cell>
          <cell r="E24">
            <v>89.583333333333329</v>
          </cell>
          <cell r="F24">
            <v>100</v>
          </cell>
          <cell r="G24">
            <v>69</v>
          </cell>
          <cell r="H24">
            <v>18.720000000000002</v>
          </cell>
          <cell r="J24">
            <v>55.800000000000004</v>
          </cell>
          <cell r="K24">
            <v>10.4</v>
          </cell>
        </row>
        <row r="25">
          <cell r="B25">
            <v>26.460869565217394</v>
          </cell>
          <cell r="C25">
            <v>33.200000000000003</v>
          </cell>
          <cell r="D25">
            <v>22</v>
          </cell>
          <cell r="E25">
            <v>86.173913043478265</v>
          </cell>
          <cell r="F25">
            <v>100</v>
          </cell>
          <cell r="G25">
            <v>61</v>
          </cell>
          <cell r="H25">
            <v>19.8</v>
          </cell>
          <cell r="J25">
            <v>40.680000000000007</v>
          </cell>
          <cell r="K25">
            <v>2</v>
          </cell>
        </row>
        <row r="26">
          <cell r="B26">
            <v>24.358333333333334</v>
          </cell>
          <cell r="C26">
            <v>28.9</v>
          </cell>
          <cell r="D26">
            <v>22.2</v>
          </cell>
          <cell r="E26">
            <v>94.958333333333329</v>
          </cell>
          <cell r="F26">
            <v>100</v>
          </cell>
          <cell r="G26">
            <v>75</v>
          </cell>
          <cell r="J26">
            <v>43.92</v>
          </cell>
          <cell r="K26">
            <v>67.400000000000006</v>
          </cell>
        </row>
        <row r="27">
          <cell r="B27">
            <v>23.008333333333336</v>
          </cell>
          <cell r="C27">
            <v>27.3</v>
          </cell>
          <cell r="D27">
            <v>20.8</v>
          </cell>
          <cell r="E27">
            <v>93.541666666666671</v>
          </cell>
          <cell r="F27">
            <v>100</v>
          </cell>
          <cell r="G27">
            <v>74</v>
          </cell>
          <cell r="H27">
            <v>19.079999999999998</v>
          </cell>
          <cell r="J27">
            <v>32.04</v>
          </cell>
        </row>
        <row r="28">
          <cell r="B28">
            <v>23.858333333333334</v>
          </cell>
          <cell r="C28">
            <v>29.7</v>
          </cell>
          <cell r="D28">
            <v>20.5</v>
          </cell>
          <cell r="E28">
            <v>81.083333333333329</v>
          </cell>
          <cell r="F28">
            <v>100</v>
          </cell>
          <cell r="G28">
            <v>54</v>
          </cell>
          <cell r="H28">
            <v>17.64</v>
          </cell>
          <cell r="J28">
            <v>29.52</v>
          </cell>
        </row>
        <row r="29">
          <cell r="B29">
            <v>24.158333333333331</v>
          </cell>
          <cell r="C29">
            <v>31.3</v>
          </cell>
          <cell r="D29">
            <v>19</v>
          </cell>
          <cell r="E29">
            <v>74.166666666666671</v>
          </cell>
          <cell r="F29">
            <v>100</v>
          </cell>
          <cell r="G29">
            <v>39</v>
          </cell>
          <cell r="H29">
            <v>14.04</v>
          </cell>
          <cell r="J29">
            <v>25.56</v>
          </cell>
        </row>
        <row r="30">
          <cell r="B30">
            <v>23.699999999999992</v>
          </cell>
          <cell r="C30">
            <v>30.8</v>
          </cell>
          <cell r="D30">
            <v>18.100000000000001</v>
          </cell>
          <cell r="E30">
            <v>68.375</v>
          </cell>
          <cell r="F30">
            <v>97</v>
          </cell>
          <cell r="G30">
            <v>40</v>
          </cell>
          <cell r="H30">
            <v>19.8</v>
          </cell>
          <cell r="J30">
            <v>36</v>
          </cell>
        </row>
        <row r="31">
          <cell r="B31">
            <v>24.020833333333332</v>
          </cell>
          <cell r="C31">
            <v>32.299999999999997</v>
          </cell>
          <cell r="D31">
            <v>17.600000000000001</v>
          </cell>
          <cell r="E31">
            <v>67.833333333333329</v>
          </cell>
          <cell r="F31">
            <v>98</v>
          </cell>
          <cell r="G31">
            <v>32</v>
          </cell>
          <cell r="H31">
            <v>17.28</v>
          </cell>
          <cell r="J31">
            <v>25.56</v>
          </cell>
        </row>
        <row r="32">
          <cell r="B32">
            <v>25.795833333333331</v>
          </cell>
          <cell r="C32">
            <v>34.4</v>
          </cell>
          <cell r="D32">
            <v>17.899999999999999</v>
          </cell>
          <cell r="E32">
            <v>63.541666666666664</v>
          </cell>
          <cell r="F32">
            <v>98</v>
          </cell>
          <cell r="G32">
            <v>25</v>
          </cell>
          <cell r="H32">
            <v>14.04</v>
          </cell>
          <cell r="J32">
            <v>29.16</v>
          </cell>
        </row>
        <row r="33">
          <cell r="B33">
            <v>26.612499999999994</v>
          </cell>
          <cell r="C33">
            <v>36.299999999999997</v>
          </cell>
          <cell r="D33">
            <v>18.100000000000001</v>
          </cell>
          <cell r="E33">
            <v>64</v>
          </cell>
          <cell r="F33">
            <v>100</v>
          </cell>
          <cell r="G33">
            <v>26</v>
          </cell>
          <cell r="H33">
            <v>15.840000000000002</v>
          </cell>
          <cell r="J33">
            <v>32.4</v>
          </cell>
        </row>
        <row r="34">
          <cell r="B34">
            <v>28.091304347826082</v>
          </cell>
          <cell r="C34">
            <v>37.6</v>
          </cell>
          <cell r="D34">
            <v>18.899999999999999</v>
          </cell>
          <cell r="E34">
            <v>57.739130434782609</v>
          </cell>
          <cell r="F34">
            <v>98</v>
          </cell>
          <cell r="G34">
            <v>25</v>
          </cell>
          <cell r="H34">
            <v>11.16</v>
          </cell>
          <cell r="J34">
            <v>24.12</v>
          </cell>
        </row>
        <row r="35">
          <cell r="B35">
            <v>25.762499999999999</v>
          </cell>
          <cell r="C35">
            <v>36</v>
          </cell>
          <cell r="D35">
            <v>19.8</v>
          </cell>
          <cell r="E35">
            <v>72.875</v>
          </cell>
          <cell r="F35">
            <v>98</v>
          </cell>
          <cell r="G35">
            <v>31</v>
          </cell>
          <cell r="H35">
            <v>23.400000000000002</v>
          </cell>
          <cell r="J35">
            <v>51.480000000000004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I5" t="str">
            <v>*</v>
          </cell>
        </row>
        <row r="6">
          <cell r="I6" t="str">
            <v>*</v>
          </cell>
        </row>
        <row r="7">
          <cell r="I7" t="str">
            <v>*</v>
          </cell>
        </row>
        <row r="8">
          <cell r="I8" t="str">
            <v>*</v>
          </cell>
        </row>
        <row r="9">
          <cell r="I9" t="str">
            <v>*</v>
          </cell>
        </row>
        <row r="10">
          <cell r="I10" t="str">
            <v>*</v>
          </cell>
        </row>
        <row r="11">
          <cell r="I11" t="str">
            <v>*</v>
          </cell>
        </row>
        <row r="12">
          <cell r="I12" t="str">
            <v>*</v>
          </cell>
        </row>
        <row r="13">
          <cell r="I13" t="str">
            <v>*</v>
          </cell>
        </row>
        <row r="14">
          <cell r="I14" t="str">
            <v>*</v>
          </cell>
        </row>
        <row r="15">
          <cell r="I15" t="str">
            <v>*</v>
          </cell>
        </row>
        <row r="16">
          <cell r="I16" t="str">
            <v>*</v>
          </cell>
        </row>
        <row r="17">
          <cell r="I17" t="str">
            <v>*</v>
          </cell>
        </row>
        <row r="18">
          <cell r="I18" t="str">
            <v>*</v>
          </cell>
        </row>
        <row r="19">
          <cell r="I19" t="str">
            <v>*</v>
          </cell>
        </row>
        <row r="20">
          <cell r="I20" t="str">
            <v>*</v>
          </cell>
        </row>
        <row r="21">
          <cell r="I21" t="str">
            <v>*</v>
          </cell>
        </row>
        <row r="22">
          <cell r="I22" t="str">
            <v>*</v>
          </cell>
        </row>
        <row r="23">
          <cell r="I23" t="str">
            <v>*</v>
          </cell>
        </row>
        <row r="24">
          <cell r="I24" t="str">
            <v>*</v>
          </cell>
        </row>
        <row r="25">
          <cell r="I25" t="str">
            <v>*</v>
          </cell>
        </row>
        <row r="26">
          <cell r="I26" t="str">
            <v>*</v>
          </cell>
        </row>
        <row r="27">
          <cell r="I27" t="str">
            <v>*</v>
          </cell>
        </row>
        <row r="28">
          <cell r="I28" t="str">
            <v>*</v>
          </cell>
        </row>
        <row r="29">
          <cell r="I29" t="str">
            <v>*</v>
          </cell>
        </row>
        <row r="30">
          <cell r="I30" t="str">
            <v>*</v>
          </cell>
        </row>
        <row r="31">
          <cell r="I31" t="str">
            <v>*</v>
          </cell>
        </row>
        <row r="32">
          <cell r="I32" t="str">
            <v>*</v>
          </cell>
        </row>
        <row r="33">
          <cell r="I33" t="str">
            <v>*</v>
          </cell>
        </row>
        <row r="34">
          <cell r="I34" t="str">
            <v>*</v>
          </cell>
        </row>
        <row r="35">
          <cell r="I35" t="str">
            <v>*</v>
          </cell>
        </row>
        <row r="36">
          <cell r="I36" t="str">
            <v>*</v>
          </cell>
        </row>
      </sheetData>
      <sheetData sheetId="10"/>
      <sheetData sheetId="11"/>
      <sheetData sheetId="12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25.325000000000003</v>
          </cell>
          <cell r="C5">
            <v>34</v>
          </cell>
          <cell r="D5">
            <v>20.9</v>
          </cell>
          <cell r="E5">
            <v>83.25</v>
          </cell>
          <cell r="F5">
            <v>97</v>
          </cell>
          <cell r="G5">
            <v>55</v>
          </cell>
          <cell r="H5">
            <v>19.079999999999998</v>
          </cell>
          <cell r="J5">
            <v>34.56</v>
          </cell>
          <cell r="K5">
            <v>14.6</v>
          </cell>
        </row>
        <row r="6">
          <cell r="B6">
            <v>25.604166666666661</v>
          </cell>
          <cell r="C6">
            <v>31.5</v>
          </cell>
          <cell r="D6">
            <v>21.8</v>
          </cell>
          <cell r="E6">
            <v>81.75</v>
          </cell>
          <cell r="F6">
            <v>97</v>
          </cell>
          <cell r="G6">
            <v>56</v>
          </cell>
          <cell r="H6">
            <v>21.96</v>
          </cell>
          <cell r="J6">
            <v>43.92</v>
          </cell>
          <cell r="K6">
            <v>22.4</v>
          </cell>
        </row>
        <row r="7">
          <cell r="B7">
            <v>27.129166666666666</v>
          </cell>
          <cell r="C7">
            <v>34.4</v>
          </cell>
          <cell r="D7">
            <v>20.8</v>
          </cell>
          <cell r="E7">
            <v>77.625</v>
          </cell>
          <cell r="F7">
            <v>98</v>
          </cell>
          <cell r="G7">
            <v>47</v>
          </cell>
          <cell r="H7">
            <v>11.16</v>
          </cell>
          <cell r="J7">
            <v>21.6</v>
          </cell>
          <cell r="K7">
            <v>0.2</v>
          </cell>
        </row>
        <row r="8">
          <cell r="B8">
            <v>28.11666666666666</v>
          </cell>
          <cell r="C8">
            <v>34.799999999999997</v>
          </cell>
          <cell r="D8">
            <v>21.7</v>
          </cell>
          <cell r="E8">
            <v>70.333333333333329</v>
          </cell>
          <cell r="F8">
            <v>97</v>
          </cell>
          <cell r="G8">
            <v>40</v>
          </cell>
          <cell r="H8">
            <v>24.840000000000003</v>
          </cell>
          <cell r="J8">
            <v>35.64</v>
          </cell>
          <cell r="K8">
            <v>0</v>
          </cell>
        </row>
        <row r="9">
          <cell r="B9">
            <v>27.270833333333332</v>
          </cell>
          <cell r="C9">
            <v>34.6</v>
          </cell>
          <cell r="D9">
            <v>19.899999999999999</v>
          </cell>
          <cell r="E9">
            <v>69.333333333333329</v>
          </cell>
          <cell r="F9">
            <v>96</v>
          </cell>
          <cell r="G9">
            <v>36</v>
          </cell>
          <cell r="H9">
            <v>11.16</v>
          </cell>
          <cell r="J9">
            <v>28.08</v>
          </cell>
          <cell r="K9">
            <v>0</v>
          </cell>
        </row>
        <row r="10">
          <cell r="B10">
            <v>27.939130434782609</v>
          </cell>
          <cell r="C10">
            <v>36.4</v>
          </cell>
          <cell r="D10">
            <v>20.100000000000001</v>
          </cell>
          <cell r="E10">
            <v>65.608695652173907</v>
          </cell>
          <cell r="F10">
            <v>95</v>
          </cell>
          <cell r="G10">
            <v>31</v>
          </cell>
          <cell r="H10">
            <v>16.920000000000002</v>
          </cell>
          <cell r="J10">
            <v>29.52</v>
          </cell>
          <cell r="K10">
            <v>0</v>
          </cell>
        </row>
        <row r="11">
          <cell r="B11">
            <v>29.566666666666666</v>
          </cell>
          <cell r="C11">
            <v>38.4</v>
          </cell>
          <cell r="D11">
            <v>21.3</v>
          </cell>
          <cell r="E11">
            <v>63.208333333333336</v>
          </cell>
          <cell r="F11">
            <v>93</v>
          </cell>
          <cell r="G11">
            <v>28</v>
          </cell>
          <cell r="H11">
            <v>14.4</v>
          </cell>
          <cell r="J11">
            <v>28.8</v>
          </cell>
          <cell r="K11">
            <v>0</v>
          </cell>
        </row>
        <row r="12">
          <cell r="B12">
            <v>29.762499999999999</v>
          </cell>
          <cell r="C12">
            <v>38.4</v>
          </cell>
          <cell r="D12">
            <v>21</v>
          </cell>
          <cell r="E12">
            <v>63.416666666666664</v>
          </cell>
          <cell r="F12">
            <v>91</v>
          </cell>
          <cell r="G12">
            <v>36</v>
          </cell>
          <cell r="H12">
            <v>15.120000000000001</v>
          </cell>
          <cell r="J12">
            <v>24.840000000000003</v>
          </cell>
          <cell r="K12">
            <v>0</v>
          </cell>
        </row>
        <row r="13">
          <cell r="B13">
            <v>30.691304347826087</v>
          </cell>
          <cell r="C13">
            <v>39.5</v>
          </cell>
          <cell r="D13">
            <v>23.3</v>
          </cell>
          <cell r="E13">
            <v>65.217391304347828</v>
          </cell>
          <cell r="F13">
            <v>94</v>
          </cell>
          <cell r="G13">
            <v>32</v>
          </cell>
          <cell r="H13">
            <v>32.4</v>
          </cell>
          <cell r="J13">
            <v>51.480000000000004</v>
          </cell>
          <cell r="K13">
            <v>0.2</v>
          </cell>
        </row>
        <row r="14">
          <cell r="B14">
            <v>27.791666666666668</v>
          </cell>
          <cell r="C14">
            <v>35.200000000000003</v>
          </cell>
          <cell r="D14">
            <v>21.1</v>
          </cell>
          <cell r="E14">
            <v>70.25</v>
          </cell>
          <cell r="F14">
            <v>97</v>
          </cell>
          <cell r="G14">
            <v>50</v>
          </cell>
          <cell r="H14">
            <v>42.480000000000004</v>
          </cell>
          <cell r="J14">
            <v>76.680000000000007</v>
          </cell>
          <cell r="K14">
            <v>53</v>
          </cell>
        </row>
        <row r="15">
          <cell r="B15">
            <v>26.721739130434788</v>
          </cell>
          <cell r="C15">
            <v>30.3</v>
          </cell>
          <cell r="D15">
            <v>23.7</v>
          </cell>
          <cell r="E15">
            <v>80.826086956521735</v>
          </cell>
          <cell r="F15">
            <v>94</v>
          </cell>
          <cell r="G15">
            <v>64</v>
          </cell>
          <cell r="H15">
            <v>14.04</v>
          </cell>
          <cell r="J15">
            <v>32.76</v>
          </cell>
          <cell r="K15">
            <v>0</v>
          </cell>
        </row>
        <row r="16">
          <cell r="B16">
            <v>26.070833333333326</v>
          </cell>
          <cell r="C16">
            <v>34.1</v>
          </cell>
          <cell r="D16">
            <v>20.9</v>
          </cell>
          <cell r="E16">
            <v>81.083333333333329</v>
          </cell>
          <cell r="F16">
            <v>97</v>
          </cell>
          <cell r="G16">
            <v>50</v>
          </cell>
          <cell r="H16">
            <v>18.720000000000002</v>
          </cell>
          <cell r="J16">
            <v>34.200000000000003</v>
          </cell>
          <cell r="K16">
            <v>38.799999999999997</v>
          </cell>
        </row>
        <row r="17">
          <cell r="B17">
            <v>26.900000000000002</v>
          </cell>
          <cell r="C17">
            <v>33.200000000000003</v>
          </cell>
          <cell r="D17">
            <v>22.9</v>
          </cell>
          <cell r="E17">
            <v>81.958333333333329</v>
          </cell>
          <cell r="F17">
            <v>97</v>
          </cell>
          <cell r="G17">
            <v>56</v>
          </cell>
          <cell r="H17">
            <v>25.56</v>
          </cell>
          <cell r="J17">
            <v>38.519999999999996</v>
          </cell>
          <cell r="K17">
            <v>0</v>
          </cell>
        </row>
        <row r="18">
          <cell r="B18">
            <v>28.995833333333334</v>
          </cell>
          <cell r="C18">
            <v>35.299999999999997</v>
          </cell>
          <cell r="D18">
            <v>23.9</v>
          </cell>
          <cell r="E18">
            <v>73.541666666666671</v>
          </cell>
          <cell r="F18">
            <v>92</v>
          </cell>
          <cell r="G18">
            <v>46</v>
          </cell>
          <cell r="H18">
            <v>24.12</v>
          </cell>
          <cell r="J18">
            <v>37.440000000000005</v>
          </cell>
          <cell r="K18">
            <v>0</v>
          </cell>
        </row>
        <row r="19">
          <cell r="B19">
            <v>26.683333333333334</v>
          </cell>
          <cell r="C19">
            <v>32.9</v>
          </cell>
          <cell r="D19">
            <v>23.1</v>
          </cell>
          <cell r="E19">
            <v>85.041666666666671</v>
          </cell>
          <cell r="F19">
            <v>97</v>
          </cell>
          <cell r="G19">
            <v>60</v>
          </cell>
          <cell r="H19">
            <v>20.16</v>
          </cell>
          <cell r="J19">
            <v>37.800000000000004</v>
          </cell>
          <cell r="K19">
            <v>39.6</v>
          </cell>
        </row>
        <row r="20">
          <cell r="B20">
            <v>28.258333333333336</v>
          </cell>
          <cell r="C20">
            <v>35.5</v>
          </cell>
          <cell r="D20">
            <v>23.4</v>
          </cell>
          <cell r="E20">
            <v>77.458333333333329</v>
          </cell>
          <cell r="F20">
            <v>96</v>
          </cell>
          <cell r="G20">
            <v>48</v>
          </cell>
          <cell r="H20">
            <v>23.040000000000003</v>
          </cell>
          <cell r="J20">
            <v>38.159999999999997</v>
          </cell>
          <cell r="K20">
            <v>0</v>
          </cell>
        </row>
        <row r="21">
          <cell r="B21">
            <v>28.862499999999997</v>
          </cell>
          <cell r="C21">
            <v>35.5</v>
          </cell>
          <cell r="D21">
            <v>24.5</v>
          </cell>
          <cell r="F21">
            <v>93</v>
          </cell>
          <cell r="G21">
            <v>48</v>
          </cell>
          <cell r="H21">
            <v>19.079999999999998</v>
          </cell>
          <cell r="J21">
            <v>39.6</v>
          </cell>
          <cell r="K21">
            <v>0</v>
          </cell>
        </row>
        <row r="22">
          <cell r="B22">
            <v>28.204166666666669</v>
          </cell>
          <cell r="C22">
            <v>35.5</v>
          </cell>
          <cell r="D22">
            <v>23.9</v>
          </cell>
          <cell r="E22">
            <v>78.958333333333329</v>
          </cell>
          <cell r="F22">
            <v>95</v>
          </cell>
          <cell r="G22">
            <v>50</v>
          </cell>
          <cell r="H22">
            <v>18.36</v>
          </cell>
          <cell r="J22">
            <v>52.56</v>
          </cell>
          <cell r="K22">
            <v>6.8</v>
          </cell>
        </row>
        <row r="23">
          <cell r="B23">
            <v>26.891666666666662</v>
          </cell>
          <cell r="C23">
            <v>32</v>
          </cell>
          <cell r="D23">
            <v>24.8</v>
          </cell>
          <cell r="E23">
            <v>84.875</v>
          </cell>
          <cell r="F23">
            <v>95</v>
          </cell>
          <cell r="G23">
            <v>64</v>
          </cell>
          <cell r="H23">
            <v>12.6</v>
          </cell>
          <cell r="J23">
            <v>36.36</v>
          </cell>
          <cell r="K23">
            <v>23.4</v>
          </cell>
        </row>
        <row r="24">
          <cell r="B24">
            <v>26.129166666666659</v>
          </cell>
          <cell r="C24">
            <v>30.4</v>
          </cell>
          <cell r="D24">
            <v>22.9</v>
          </cell>
          <cell r="E24">
            <v>84.166666666666671</v>
          </cell>
          <cell r="F24">
            <v>96</v>
          </cell>
          <cell r="G24">
            <v>65</v>
          </cell>
          <cell r="H24">
            <v>27.36</v>
          </cell>
          <cell r="J24">
            <v>42.84</v>
          </cell>
          <cell r="K24">
            <v>0.8</v>
          </cell>
        </row>
        <row r="25">
          <cell r="B25">
            <v>25.979166666666668</v>
          </cell>
          <cell r="C25">
            <v>32.4</v>
          </cell>
          <cell r="D25">
            <v>22.1</v>
          </cell>
          <cell r="E25">
            <v>84.208333333333329</v>
          </cell>
          <cell r="F25">
            <v>97</v>
          </cell>
          <cell r="G25">
            <v>62</v>
          </cell>
          <cell r="H25">
            <v>11.16</v>
          </cell>
          <cell r="J25">
            <v>41.4</v>
          </cell>
          <cell r="K25">
            <v>0</v>
          </cell>
        </row>
        <row r="26">
          <cell r="B26">
            <v>24.079166666666662</v>
          </cell>
          <cell r="C26">
            <v>27.1</v>
          </cell>
          <cell r="D26">
            <v>22</v>
          </cell>
          <cell r="E26">
            <v>88.291666666666671</v>
          </cell>
          <cell r="F26">
            <v>95</v>
          </cell>
          <cell r="G26">
            <v>71</v>
          </cell>
          <cell r="H26">
            <v>24.48</v>
          </cell>
          <cell r="J26">
            <v>41.76</v>
          </cell>
          <cell r="K26">
            <v>2.2000000000000002</v>
          </cell>
        </row>
        <row r="27">
          <cell r="B27">
            <v>22.558333333333334</v>
          </cell>
          <cell r="C27">
            <v>26</v>
          </cell>
          <cell r="D27">
            <v>20</v>
          </cell>
          <cell r="E27">
            <v>86.75</v>
          </cell>
          <cell r="F27">
            <v>96</v>
          </cell>
          <cell r="G27">
            <v>68</v>
          </cell>
          <cell r="H27">
            <v>20.52</v>
          </cell>
          <cell r="J27">
            <v>32.04</v>
          </cell>
        </row>
        <row r="28">
          <cell r="B28">
            <v>23.591666666666669</v>
          </cell>
          <cell r="C28">
            <v>29.5</v>
          </cell>
          <cell r="D28">
            <v>18</v>
          </cell>
          <cell r="E28">
            <v>78.833333333333329</v>
          </cell>
          <cell r="F28">
            <v>97</v>
          </cell>
          <cell r="G28">
            <v>50</v>
          </cell>
          <cell r="H28">
            <v>14.4</v>
          </cell>
          <cell r="J28">
            <v>24.840000000000003</v>
          </cell>
        </row>
        <row r="29">
          <cell r="B29">
            <v>23.474999999999994</v>
          </cell>
          <cell r="C29">
            <v>29.5</v>
          </cell>
          <cell r="D29">
            <v>15.9</v>
          </cell>
          <cell r="E29">
            <v>71</v>
          </cell>
          <cell r="F29">
            <v>97</v>
          </cell>
          <cell r="G29">
            <v>44</v>
          </cell>
          <cell r="H29">
            <v>16.920000000000002</v>
          </cell>
          <cell r="J29">
            <v>34.200000000000003</v>
          </cell>
        </row>
        <row r="30">
          <cell r="B30">
            <v>22.717391304347824</v>
          </cell>
          <cell r="C30">
            <v>29.3</v>
          </cell>
          <cell r="D30">
            <v>15</v>
          </cell>
          <cell r="E30">
            <v>69.956521739130437</v>
          </cell>
          <cell r="F30">
            <v>97</v>
          </cell>
          <cell r="G30">
            <v>40</v>
          </cell>
          <cell r="H30">
            <v>13.32</v>
          </cell>
          <cell r="J30">
            <v>34.200000000000003</v>
          </cell>
        </row>
        <row r="31">
          <cell r="B31">
            <v>22.345833333333331</v>
          </cell>
          <cell r="C31">
            <v>31.3</v>
          </cell>
          <cell r="D31">
            <v>15.1</v>
          </cell>
          <cell r="E31">
            <v>70.583333333333329</v>
          </cell>
          <cell r="F31">
            <v>96</v>
          </cell>
          <cell r="G31">
            <v>34</v>
          </cell>
          <cell r="H31">
            <v>25.2</v>
          </cell>
          <cell r="J31">
            <v>37.800000000000004</v>
          </cell>
        </row>
        <row r="32">
          <cell r="B32">
            <v>23.683333333333341</v>
          </cell>
          <cell r="C32">
            <v>33.1</v>
          </cell>
          <cell r="D32">
            <v>14.8</v>
          </cell>
          <cell r="E32">
            <v>68.041666666666671</v>
          </cell>
          <cell r="F32">
            <v>97</v>
          </cell>
          <cell r="G32">
            <v>31</v>
          </cell>
          <cell r="H32">
            <v>10.44</v>
          </cell>
          <cell r="J32">
            <v>25.2</v>
          </cell>
        </row>
        <row r="33">
          <cell r="B33">
            <v>25.754166666666666</v>
          </cell>
          <cell r="C33">
            <v>34.9</v>
          </cell>
          <cell r="D33">
            <v>16.600000000000001</v>
          </cell>
          <cell r="E33">
            <v>63.875</v>
          </cell>
          <cell r="F33">
            <v>96</v>
          </cell>
          <cell r="G33">
            <v>29</v>
          </cell>
          <cell r="H33">
            <v>10.08</v>
          </cell>
          <cell r="J33">
            <v>23.040000000000003</v>
          </cell>
        </row>
        <row r="34">
          <cell r="B34">
            <v>25.670833333333338</v>
          </cell>
          <cell r="C34">
            <v>35.799999999999997</v>
          </cell>
          <cell r="D34">
            <v>16</v>
          </cell>
          <cell r="E34">
            <v>61.958333333333336</v>
          </cell>
          <cell r="F34">
            <v>93</v>
          </cell>
          <cell r="G34">
            <v>28</v>
          </cell>
          <cell r="H34">
            <v>13.68</v>
          </cell>
          <cell r="J34">
            <v>30.240000000000002</v>
          </cell>
        </row>
        <row r="35">
          <cell r="B35">
            <v>25.970833333333335</v>
          </cell>
          <cell r="C35">
            <v>35.9</v>
          </cell>
          <cell r="D35">
            <v>17.600000000000001</v>
          </cell>
          <cell r="E35">
            <v>65.833333333333329</v>
          </cell>
          <cell r="F35">
            <v>93</v>
          </cell>
          <cell r="G35">
            <v>36</v>
          </cell>
          <cell r="H35">
            <v>22.68</v>
          </cell>
          <cell r="J35">
            <v>44.28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I5"/>
        </row>
        <row r="6">
          <cell r="I6"/>
        </row>
        <row r="7">
          <cell r="I7"/>
        </row>
        <row r="8">
          <cell r="I8"/>
        </row>
        <row r="9">
          <cell r="I9"/>
        </row>
        <row r="10">
          <cell r="I10"/>
        </row>
        <row r="11">
          <cell r="I11"/>
        </row>
        <row r="12">
          <cell r="I12"/>
        </row>
        <row r="13">
          <cell r="I13"/>
        </row>
        <row r="14">
          <cell r="I14"/>
        </row>
        <row r="15">
          <cell r="I15"/>
        </row>
        <row r="16">
          <cell r="I16"/>
        </row>
        <row r="17">
          <cell r="I17"/>
        </row>
        <row r="18">
          <cell r="I18"/>
        </row>
        <row r="19">
          <cell r="I19"/>
        </row>
        <row r="20">
          <cell r="I20"/>
        </row>
        <row r="21">
          <cell r="I21"/>
        </row>
        <row r="22">
          <cell r="I22"/>
        </row>
        <row r="24">
          <cell r="I24"/>
        </row>
        <row r="25">
          <cell r="I25"/>
        </row>
        <row r="26">
          <cell r="I26"/>
        </row>
        <row r="27">
          <cell r="I27"/>
        </row>
        <row r="28">
          <cell r="I28"/>
        </row>
        <row r="29">
          <cell r="I29"/>
        </row>
        <row r="30">
          <cell r="I30"/>
        </row>
        <row r="31">
          <cell r="I31"/>
        </row>
        <row r="32">
          <cell r="I32"/>
        </row>
        <row r="33">
          <cell r="I33"/>
        </row>
        <row r="34">
          <cell r="I34"/>
        </row>
        <row r="35">
          <cell r="I35"/>
        </row>
        <row r="36">
          <cell r="I36" t="str">
            <v>*</v>
          </cell>
        </row>
      </sheetData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  <sheetName val="Planilha1"/>
    </sheetNames>
    <sheetDataSet>
      <sheetData sheetId="0">
        <row r="5">
          <cell r="B5">
            <v>26.329166666666666</v>
          </cell>
          <cell r="C5">
            <v>35</v>
          </cell>
          <cell r="D5">
            <v>22.5</v>
          </cell>
          <cell r="E5">
            <v>74.041666666666671</v>
          </cell>
          <cell r="F5">
            <v>93</v>
          </cell>
          <cell r="G5">
            <v>33</v>
          </cell>
          <cell r="H5" t="str">
            <v>*</v>
          </cell>
          <cell r="J5">
            <v>24.840000000000003</v>
          </cell>
          <cell r="K5">
            <v>12.600000000000001</v>
          </cell>
        </row>
        <row r="6">
          <cell r="B6">
            <v>25.216666666666669</v>
          </cell>
          <cell r="C6">
            <v>32.299999999999997</v>
          </cell>
          <cell r="D6">
            <v>20.7</v>
          </cell>
          <cell r="E6">
            <v>82.958333333333329</v>
          </cell>
          <cell r="F6">
            <v>100</v>
          </cell>
          <cell r="G6">
            <v>53</v>
          </cell>
          <cell r="H6" t="str">
            <v>*</v>
          </cell>
          <cell r="J6">
            <v>23.400000000000002</v>
          </cell>
          <cell r="K6">
            <v>19.799999999999997</v>
          </cell>
        </row>
        <row r="7">
          <cell r="B7">
            <v>26.412499999999994</v>
          </cell>
          <cell r="C7">
            <v>34.6</v>
          </cell>
          <cell r="D7">
            <v>20.5</v>
          </cell>
          <cell r="E7">
            <v>78.416666666666671</v>
          </cell>
          <cell r="F7">
            <v>100</v>
          </cell>
          <cell r="G7">
            <v>39</v>
          </cell>
          <cell r="H7" t="str">
            <v>*</v>
          </cell>
          <cell r="J7">
            <v>12.96</v>
          </cell>
          <cell r="K7">
            <v>0</v>
          </cell>
        </row>
        <row r="8">
          <cell r="B8">
            <v>27.254166666666674</v>
          </cell>
          <cell r="C8">
            <v>35.1</v>
          </cell>
          <cell r="D8">
            <v>21.4</v>
          </cell>
          <cell r="E8">
            <v>70.416666666666671</v>
          </cell>
          <cell r="F8">
            <v>99</v>
          </cell>
          <cell r="G8">
            <v>35</v>
          </cell>
          <cell r="H8" t="str">
            <v>*</v>
          </cell>
          <cell r="J8">
            <v>17.64</v>
          </cell>
          <cell r="K8">
            <v>0</v>
          </cell>
        </row>
        <row r="9">
          <cell r="B9">
            <v>26.320833333333336</v>
          </cell>
          <cell r="C9">
            <v>35.5</v>
          </cell>
          <cell r="D9">
            <v>18.8</v>
          </cell>
          <cell r="E9">
            <v>64.541666666666671</v>
          </cell>
          <cell r="F9">
            <v>92</v>
          </cell>
          <cell r="G9">
            <v>25</v>
          </cell>
          <cell r="H9" t="str">
            <v>*</v>
          </cell>
          <cell r="J9">
            <v>17.64</v>
          </cell>
          <cell r="K9">
            <v>0</v>
          </cell>
        </row>
        <row r="10">
          <cell r="B10">
            <v>26.916666666666661</v>
          </cell>
          <cell r="C10">
            <v>36.6</v>
          </cell>
          <cell r="D10">
            <v>18.8</v>
          </cell>
          <cell r="E10">
            <v>61.541666666666664</v>
          </cell>
          <cell r="F10">
            <v>91</v>
          </cell>
          <cell r="G10">
            <v>20</v>
          </cell>
          <cell r="H10" t="str">
            <v>*</v>
          </cell>
          <cell r="J10">
            <v>20.16</v>
          </cell>
          <cell r="K10">
            <v>0</v>
          </cell>
        </row>
        <row r="11">
          <cell r="B11">
            <v>28.095833333333331</v>
          </cell>
          <cell r="C11">
            <v>37.6</v>
          </cell>
          <cell r="D11">
            <v>20</v>
          </cell>
          <cell r="E11">
            <v>61.041666666666664</v>
          </cell>
          <cell r="F11">
            <v>90</v>
          </cell>
          <cell r="G11">
            <v>26</v>
          </cell>
          <cell r="H11" t="str">
            <v>*</v>
          </cell>
          <cell r="J11">
            <v>24.12</v>
          </cell>
          <cell r="K11">
            <v>0</v>
          </cell>
        </row>
        <row r="12">
          <cell r="B12">
            <v>28.858333333333331</v>
          </cell>
          <cell r="C12">
            <v>37.1</v>
          </cell>
          <cell r="D12">
            <v>20.399999999999999</v>
          </cell>
          <cell r="E12">
            <v>62.583333333333336</v>
          </cell>
          <cell r="F12">
            <v>91</v>
          </cell>
          <cell r="G12">
            <v>32</v>
          </cell>
          <cell r="H12" t="str">
            <v>*</v>
          </cell>
          <cell r="J12">
            <v>19.8</v>
          </cell>
          <cell r="K12">
            <v>0</v>
          </cell>
        </row>
        <row r="13">
          <cell r="B13">
            <v>29.516666666666669</v>
          </cell>
          <cell r="C13">
            <v>37.799999999999997</v>
          </cell>
          <cell r="D13">
            <v>22.3</v>
          </cell>
          <cell r="E13">
            <v>64.916666666666671</v>
          </cell>
          <cell r="F13">
            <v>91</v>
          </cell>
          <cell r="G13">
            <v>32</v>
          </cell>
          <cell r="H13" t="str">
            <v>*</v>
          </cell>
          <cell r="J13">
            <v>27</v>
          </cell>
          <cell r="K13">
            <v>0</v>
          </cell>
        </row>
        <row r="14">
          <cell r="B14">
            <v>27.295833333333338</v>
          </cell>
          <cell r="C14">
            <v>35.9</v>
          </cell>
          <cell r="D14">
            <v>19.399999999999999</v>
          </cell>
          <cell r="E14">
            <v>66.208333333333329</v>
          </cell>
          <cell r="F14">
            <v>95</v>
          </cell>
          <cell r="G14">
            <v>39</v>
          </cell>
          <cell r="H14" t="str">
            <v>*</v>
          </cell>
          <cell r="J14">
            <v>50.76</v>
          </cell>
          <cell r="K14">
            <v>0.8</v>
          </cell>
        </row>
        <row r="15">
          <cell r="B15">
            <v>25.341666666666665</v>
          </cell>
          <cell r="C15">
            <v>32.6</v>
          </cell>
          <cell r="D15">
            <v>22.2</v>
          </cell>
          <cell r="E15">
            <v>83.666666666666671</v>
          </cell>
          <cell r="F15">
            <v>95</v>
          </cell>
          <cell r="G15">
            <v>55</v>
          </cell>
          <cell r="H15" t="str">
            <v>*</v>
          </cell>
          <cell r="J15">
            <v>23.040000000000003</v>
          </cell>
          <cell r="K15">
            <v>6.8000000000000007</v>
          </cell>
        </row>
        <row r="16">
          <cell r="B16">
            <v>26.404166666666665</v>
          </cell>
          <cell r="C16">
            <v>34.200000000000003</v>
          </cell>
          <cell r="D16">
            <v>21.2</v>
          </cell>
          <cell r="E16">
            <v>76.708333333333329</v>
          </cell>
          <cell r="F16">
            <v>100</v>
          </cell>
          <cell r="G16">
            <v>46</v>
          </cell>
          <cell r="H16" t="str">
            <v>*</v>
          </cell>
          <cell r="J16">
            <v>24.48</v>
          </cell>
          <cell r="K16">
            <v>0.2</v>
          </cell>
        </row>
        <row r="17">
          <cell r="B17">
            <v>26.666666666666668</v>
          </cell>
          <cell r="C17">
            <v>34.5</v>
          </cell>
          <cell r="D17">
            <v>21.5</v>
          </cell>
          <cell r="E17">
            <v>78.041666666666671</v>
          </cell>
          <cell r="F17">
            <v>100</v>
          </cell>
          <cell r="G17">
            <v>40</v>
          </cell>
          <cell r="H17" t="str">
            <v>*</v>
          </cell>
          <cell r="J17">
            <v>29.52</v>
          </cell>
          <cell r="K17">
            <v>0</v>
          </cell>
        </row>
        <row r="18">
          <cell r="B18">
            <v>28.137499999999999</v>
          </cell>
          <cell r="C18">
            <v>36.200000000000003</v>
          </cell>
          <cell r="D18">
            <v>22.5</v>
          </cell>
          <cell r="E18">
            <v>71.125</v>
          </cell>
          <cell r="F18">
            <v>100</v>
          </cell>
          <cell r="G18">
            <v>37</v>
          </cell>
          <cell r="H18" t="str">
            <v>*</v>
          </cell>
          <cell r="J18">
            <v>26.28</v>
          </cell>
          <cell r="K18">
            <v>0</v>
          </cell>
        </row>
        <row r="19">
          <cell r="B19">
            <v>25.966666666666658</v>
          </cell>
          <cell r="C19">
            <v>34</v>
          </cell>
          <cell r="D19">
            <v>22.2</v>
          </cell>
          <cell r="E19">
            <v>81.166666666666671</v>
          </cell>
          <cell r="F19">
            <v>100</v>
          </cell>
          <cell r="G19">
            <v>52</v>
          </cell>
          <cell r="H19" t="str">
            <v>*</v>
          </cell>
          <cell r="J19">
            <v>41.04</v>
          </cell>
          <cell r="K19">
            <v>68.399999999999991</v>
          </cell>
        </row>
        <row r="20">
          <cell r="B20">
            <v>27.762500000000003</v>
          </cell>
          <cell r="C20">
            <v>35.4</v>
          </cell>
          <cell r="D20">
            <v>22.5</v>
          </cell>
          <cell r="E20">
            <v>76.875</v>
          </cell>
          <cell r="F20">
            <v>100</v>
          </cell>
          <cell r="G20">
            <v>40</v>
          </cell>
          <cell r="H20" t="str">
            <v>*</v>
          </cell>
          <cell r="J20">
            <v>31.680000000000003</v>
          </cell>
          <cell r="K20">
            <v>0.8</v>
          </cell>
        </row>
        <row r="21">
          <cell r="B21">
            <v>28.791666666666661</v>
          </cell>
          <cell r="C21">
            <v>36</v>
          </cell>
          <cell r="D21">
            <v>23.4</v>
          </cell>
          <cell r="E21">
            <v>68.541666666666671</v>
          </cell>
          <cell r="F21">
            <v>88</v>
          </cell>
          <cell r="G21">
            <v>41</v>
          </cell>
          <cell r="H21" t="str">
            <v>*</v>
          </cell>
          <cell r="J21">
            <v>30.240000000000002</v>
          </cell>
          <cell r="K21">
            <v>0</v>
          </cell>
        </row>
        <row r="22">
          <cell r="B22">
            <v>29.158333333333331</v>
          </cell>
          <cell r="C22">
            <v>36</v>
          </cell>
          <cell r="D22">
            <v>22.9</v>
          </cell>
          <cell r="E22">
            <v>65.125</v>
          </cell>
          <cell r="F22">
            <v>88</v>
          </cell>
          <cell r="G22">
            <v>37</v>
          </cell>
          <cell r="H22" t="str">
            <v>*</v>
          </cell>
          <cell r="J22">
            <v>38.880000000000003</v>
          </cell>
          <cell r="K22">
            <v>0</v>
          </cell>
        </row>
        <row r="23">
          <cell r="B23">
            <v>29.687499999999996</v>
          </cell>
          <cell r="C23">
            <v>35.799999999999997</v>
          </cell>
          <cell r="D23">
            <v>24</v>
          </cell>
          <cell r="E23">
            <v>62.5</v>
          </cell>
          <cell r="F23">
            <v>85</v>
          </cell>
          <cell r="G23">
            <v>40</v>
          </cell>
          <cell r="H23" t="str">
            <v>*</v>
          </cell>
          <cell r="J23">
            <v>34.92</v>
          </cell>
          <cell r="K23">
            <v>0</v>
          </cell>
        </row>
        <row r="24">
          <cell r="B24">
            <v>25.662500000000005</v>
          </cell>
          <cell r="C24">
            <v>31.7</v>
          </cell>
          <cell r="D24">
            <v>21.5</v>
          </cell>
          <cell r="E24">
            <v>81.708333333333329</v>
          </cell>
          <cell r="F24">
            <v>92</v>
          </cell>
          <cell r="G24">
            <v>58</v>
          </cell>
          <cell r="H24" t="str">
            <v>*</v>
          </cell>
          <cell r="J24">
            <v>32.04</v>
          </cell>
          <cell r="K24">
            <v>11</v>
          </cell>
        </row>
        <row r="25">
          <cell r="B25">
            <v>25.083333333333329</v>
          </cell>
          <cell r="C25">
            <v>34.200000000000003</v>
          </cell>
          <cell r="D25">
            <v>22</v>
          </cell>
          <cell r="E25">
            <v>84.791666666666671</v>
          </cell>
          <cell r="F25">
            <v>100</v>
          </cell>
          <cell r="G25">
            <v>46</v>
          </cell>
          <cell r="H25" t="str">
            <v>*</v>
          </cell>
          <cell r="J25">
            <v>43.2</v>
          </cell>
          <cell r="K25">
            <v>5.6000000000000014</v>
          </cell>
        </row>
        <row r="26">
          <cell r="B26">
            <v>23.741666666666664</v>
          </cell>
          <cell r="C26">
            <v>30.9</v>
          </cell>
          <cell r="D26">
            <v>20.6</v>
          </cell>
          <cell r="E26">
            <v>88.041666666666671</v>
          </cell>
          <cell r="F26">
            <v>100</v>
          </cell>
          <cell r="G26">
            <v>58</v>
          </cell>
          <cell r="H26" t="str">
            <v>*</v>
          </cell>
          <cell r="J26">
            <v>17.64</v>
          </cell>
          <cell r="K26">
            <v>0.60000000000000009</v>
          </cell>
        </row>
        <row r="27">
          <cell r="B27">
            <v>23.05</v>
          </cell>
          <cell r="C27">
            <v>29.3</v>
          </cell>
          <cell r="D27">
            <v>20.100000000000001</v>
          </cell>
          <cell r="E27">
            <v>86.208333333333329</v>
          </cell>
          <cell r="F27">
            <v>100</v>
          </cell>
          <cell r="G27">
            <v>60</v>
          </cell>
          <cell r="H27" t="str">
            <v>*</v>
          </cell>
          <cell r="J27">
            <v>22.32</v>
          </cell>
          <cell r="K27">
            <v>0.2</v>
          </cell>
        </row>
        <row r="28">
          <cell r="B28">
            <v>23.391666666666666</v>
          </cell>
          <cell r="C28">
            <v>31.3</v>
          </cell>
          <cell r="D28">
            <v>18.899999999999999</v>
          </cell>
          <cell r="E28">
            <v>78.208333333333329</v>
          </cell>
          <cell r="F28">
            <v>100</v>
          </cell>
          <cell r="G28">
            <v>38</v>
          </cell>
          <cell r="H28" t="str">
            <v>*</v>
          </cell>
          <cell r="J28">
            <v>23.759999999999998</v>
          </cell>
          <cell r="K28">
            <v>0</v>
          </cell>
        </row>
        <row r="29">
          <cell r="B29">
            <v>23.275000000000002</v>
          </cell>
          <cell r="C29">
            <v>31.7</v>
          </cell>
          <cell r="D29">
            <v>16.7</v>
          </cell>
          <cell r="E29">
            <v>68.416666666666671</v>
          </cell>
          <cell r="F29">
            <v>95</v>
          </cell>
          <cell r="G29">
            <v>27</v>
          </cell>
          <cell r="H29" t="str">
            <v>*</v>
          </cell>
          <cell r="J29">
            <v>20.52</v>
          </cell>
          <cell r="K29">
            <v>0</v>
          </cell>
        </row>
        <row r="30">
          <cell r="B30">
            <v>22.416666666666661</v>
          </cell>
          <cell r="C30">
            <v>30.6</v>
          </cell>
          <cell r="D30">
            <v>15.7</v>
          </cell>
          <cell r="E30">
            <v>66.666666666666671</v>
          </cell>
          <cell r="F30">
            <v>93</v>
          </cell>
          <cell r="G30">
            <v>31</v>
          </cell>
          <cell r="H30" t="str">
            <v>*</v>
          </cell>
          <cell r="J30">
            <v>27.36</v>
          </cell>
          <cell r="K30">
            <v>0</v>
          </cell>
        </row>
        <row r="31">
          <cell r="B31">
            <v>21.904166666666669</v>
          </cell>
          <cell r="C31">
            <v>30.7</v>
          </cell>
          <cell r="D31">
            <v>14.6</v>
          </cell>
          <cell r="E31">
            <v>66.916666666666671</v>
          </cell>
          <cell r="F31">
            <v>93</v>
          </cell>
          <cell r="G31">
            <v>28</v>
          </cell>
          <cell r="H31" t="str">
            <v>*</v>
          </cell>
          <cell r="J31">
            <v>22.32</v>
          </cell>
          <cell r="K31">
            <v>0</v>
          </cell>
        </row>
        <row r="32">
          <cell r="B32">
            <v>24.099999999999998</v>
          </cell>
          <cell r="C32">
            <v>33.9</v>
          </cell>
          <cell r="D32">
            <v>15.9</v>
          </cell>
          <cell r="E32">
            <v>58.416666666666664</v>
          </cell>
          <cell r="F32">
            <v>91</v>
          </cell>
          <cell r="G32">
            <v>17</v>
          </cell>
          <cell r="H32" t="str">
            <v>*</v>
          </cell>
          <cell r="J32">
            <v>15.840000000000002</v>
          </cell>
          <cell r="K32">
            <v>0</v>
          </cell>
        </row>
        <row r="33">
          <cell r="B33">
            <v>25.399999999999995</v>
          </cell>
          <cell r="C33">
            <v>36.6</v>
          </cell>
          <cell r="D33">
            <v>15.7</v>
          </cell>
          <cell r="E33">
            <v>56.041666666666664</v>
          </cell>
          <cell r="F33">
            <v>91</v>
          </cell>
          <cell r="G33">
            <v>14</v>
          </cell>
          <cell r="H33" t="str">
            <v>*</v>
          </cell>
          <cell r="J33">
            <v>25.56</v>
          </cell>
          <cell r="K33">
            <v>0</v>
          </cell>
        </row>
        <row r="34">
          <cell r="B34">
            <v>26.425000000000008</v>
          </cell>
          <cell r="C34">
            <v>37.4</v>
          </cell>
          <cell r="D34">
            <v>17.100000000000001</v>
          </cell>
          <cell r="E34">
            <v>55.875</v>
          </cell>
          <cell r="F34">
            <v>89</v>
          </cell>
          <cell r="G34">
            <v>24</v>
          </cell>
          <cell r="H34" t="str">
            <v>*</v>
          </cell>
          <cell r="J34">
            <v>28.44</v>
          </cell>
          <cell r="K34">
            <v>0</v>
          </cell>
        </row>
        <row r="35">
          <cell r="B35">
            <v>24.920833333333334</v>
          </cell>
          <cell r="C35">
            <v>36.4</v>
          </cell>
          <cell r="D35">
            <v>18.7</v>
          </cell>
          <cell r="E35">
            <v>66.208333333333329</v>
          </cell>
          <cell r="F35">
            <v>91</v>
          </cell>
          <cell r="G35">
            <v>28</v>
          </cell>
          <cell r="H35" t="str">
            <v>*</v>
          </cell>
          <cell r="J35">
            <v>29.16</v>
          </cell>
          <cell r="K35">
            <v>6.8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I5"/>
        </row>
        <row r="6">
          <cell r="I6"/>
        </row>
        <row r="7">
          <cell r="I7"/>
        </row>
        <row r="8">
          <cell r="I8"/>
        </row>
        <row r="9">
          <cell r="I9"/>
        </row>
        <row r="10">
          <cell r="I10"/>
        </row>
        <row r="11">
          <cell r="I11"/>
        </row>
        <row r="12">
          <cell r="I12"/>
        </row>
        <row r="13">
          <cell r="I13"/>
        </row>
        <row r="14">
          <cell r="I14"/>
        </row>
        <row r="15">
          <cell r="I15"/>
        </row>
        <row r="16">
          <cell r="I16"/>
        </row>
        <row r="17">
          <cell r="I17"/>
        </row>
        <row r="18">
          <cell r="I18"/>
        </row>
        <row r="19">
          <cell r="I19"/>
        </row>
        <row r="20">
          <cell r="I20"/>
        </row>
        <row r="21">
          <cell r="I21"/>
        </row>
        <row r="22">
          <cell r="I22"/>
        </row>
        <row r="23">
          <cell r="I23"/>
        </row>
        <row r="24">
          <cell r="I24"/>
        </row>
        <row r="25">
          <cell r="I25"/>
        </row>
        <row r="26">
          <cell r="I26"/>
        </row>
        <row r="27">
          <cell r="I27"/>
        </row>
        <row r="28">
          <cell r="I28"/>
        </row>
        <row r="29">
          <cell r="I29"/>
        </row>
        <row r="30">
          <cell r="I30"/>
        </row>
        <row r="31">
          <cell r="I31"/>
        </row>
        <row r="32">
          <cell r="I32"/>
        </row>
        <row r="33">
          <cell r="I33"/>
        </row>
        <row r="34">
          <cell r="I34"/>
        </row>
        <row r="35">
          <cell r="I35"/>
        </row>
        <row r="36">
          <cell r="I36" t="str">
            <v>*</v>
          </cell>
        </row>
      </sheetData>
      <sheetData sheetId="10"/>
      <sheetData sheetId="11"/>
      <sheetData sheetId="12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  <sheetName val="Planilha1"/>
    </sheetNames>
    <sheetDataSet>
      <sheetData sheetId="0">
        <row r="5">
          <cell r="B5">
            <v>26.895833333333339</v>
          </cell>
          <cell r="C5">
            <v>33.200000000000003</v>
          </cell>
          <cell r="D5">
            <v>23.1</v>
          </cell>
          <cell r="E5">
            <v>81.833333333333329</v>
          </cell>
          <cell r="F5">
            <v>100</v>
          </cell>
          <cell r="G5">
            <v>52</v>
          </cell>
          <cell r="H5">
            <v>16.559999999999999</v>
          </cell>
          <cell r="J5">
            <v>32.04</v>
          </cell>
          <cell r="K5">
            <v>9.6</v>
          </cell>
        </row>
        <row r="6">
          <cell r="B6">
            <v>24.837500000000002</v>
          </cell>
          <cell r="C6">
            <v>30.9</v>
          </cell>
          <cell r="D6">
            <v>21.3</v>
          </cell>
          <cell r="E6">
            <v>90.875</v>
          </cell>
          <cell r="F6">
            <v>100</v>
          </cell>
          <cell r="G6">
            <v>64</v>
          </cell>
          <cell r="H6">
            <v>16.920000000000002</v>
          </cell>
          <cell r="J6">
            <v>33.119999999999997</v>
          </cell>
          <cell r="K6">
            <v>44.6</v>
          </cell>
        </row>
        <row r="7">
          <cell r="B7">
            <v>27.133333333333336</v>
          </cell>
          <cell r="C7">
            <v>33.700000000000003</v>
          </cell>
          <cell r="D7">
            <v>22.2</v>
          </cell>
          <cell r="E7">
            <v>83.041666666666671</v>
          </cell>
          <cell r="F7">
            <v>100</v>
          </cell>
          <cell r="G7">
            <v>47</v>
          </cell>
          <cell r="H7">
            <v>7.5600000000000005</v>
          </cell>
          <cell r="J7">
            <v>19.079999999999998</v>
          </cell>
          <cell r="K7">
            <v>0</v>
          </cell>
        </row>
        <row r="8">
          <cell r="B8">
            <v>28.866666666666671</v>
          </cell>
          <cell r="C8">
            <v>34.6</v>
          </cell>
          <cell r="D8">
            <v>24.3</v>
          </cell>
          <cell r="E8">
            <v>74.666666666666671</v>
          </cell>
          <cell r="F8">
            <v>98</v>
          </cell>
          <cell r="G8">
            <v>48</v>
          </cell>
          <cell r="H8">
            <v>10.08</v>
          </cell>
          <cell r="J8">
            <v>21.96</v>
          </cell>
          <cell r="K8">
            <v>0</v>
          </cell>
        </row>
        <row r="9">
          <cell r="B9">
            <v>28.258333333333329</v>
          </cell>
          <cell r="C9">
            <v>34.4</v>
          </cell>
          <cell r="D9">
            <v>22.4</v>
          </cell>
          <cell r="E9">
            <v>73.583333333333329</v>
          </cell>
          <cell r="F9">
            <v>100</v>
          </cell>
          <cell r="G9">
            <v>45</v>
          </cell>
          <cell r="H9">
            <v>13.32</v>
          </cell>
          <cell r="J9">
            <v>39.96</v>
          </cell>
          <cell r="K9">
            <v>17.8</v>
          </cell>
        </row>
        <row r="10">
          <cell r="B10">
            <v>28.691666666666659</v>
          </cell>
          <cell r="C10">
            <v>36.1</v>
          </cell>
          <cell r="D10">
            <v>21.2</v>
          </cell>
          <cell r="E10">
            <v>67.5</v>
          </cell>
          <cell r="F10">
            <v>100</v>
          </cell>
          <cell r="G10">
            <v>34</v>
          </cell>
          <cell r="H10">
            <v>10.08</v>
          </cell>
          <cell r="J10">
            <v>25.56</v>
          </cell>
          <cell r="K10">
            <v>0</v>
          </cell>
        </row>
        <row r="11">
          <cell r="B11">
            <v>28.787499999999994</v>
          </cell>
          <cell r="C11">
            <v>36.200000000000003</v>
          </cell>
          <cell r="D11">
            <v>22.2</v>
          </cell>
          <cell r="E11">
            <v>70.458333333333329</v>
          </cell>
          <cell r="F11">
            <v>100</v>
          </cell>
          <cell r="G11">
            <v>40</v>
          </cell>
          <cell r="H11">
            <v>20.16</v>
          </cell>
          <cell r="J11">
            <v>45</v>
          </cell>
          <cell r="K11">
            <v>0</v>
          </cell>
        </row>
        <row r="12">
          <cell r="B12">
            <v>28.583333333333339</v>
          </cell>
          <cell r="C12">
            <v>35.700000000000003</v>
          </cell>
          <cell r="D12">
            <v>22.2</v>
          </cell>
          <cell r="E12">
            <v>73.666666666666671</v>
          </cell>
          <cell r="F12">
            <v>100</v>
          </cell>
          <cell r="G12">
            <v>45</v>
          </cell>
          <cell r="H12">
            <v>16.559999999999999</v>
          </cell>
          <cell r="J12">
            <v>30.96</v>
          </cell>
          <cell r="K12">
            <v>0</v>
          </cell>
        </row>
        <row r="13">
          <cell r="B13">
            <v>29.679166666666664</v>
          </cell>
          <cell r="C13">
            <v>36.4</v>
          </cell>
          <cell r="D13">
            <v>24.7</v>
          </cell>
          <cell r="E13">
            <v>73.041666666666671</v>
          </cell>
          <cell r="F13">
            <v>100</v>
          </cell>
          <cell r="G13">
            <v>47</v>
          </cell>
          <cell r="H13">
            <v>17.28</v>
          </cell>
          <cell r="J13">
            <v>42.480000000000004</v>
          </cell>
          <cell r="K13">
            <v>0</v>
          </cell>
        </row>
        <row r="14">
          <cell r="B14">
            <v>27.612500000000001</v>
          </cell>
          <cell r="C14">
            <v>35.299999999999997</v>
          </cell>
          <cell r="D14">
            <v>21.3</v>
          </cell>
          <cell r="E14">
            <v>72.208333333333329</v>
          </cell>
          <cell r="F14">
            <v>98</v>
          </cell>
          <cell r="G14">
            <v>49</v>
          </cell>
          <cell r="H14">
            <v>25.2</v>
          </cell>
          <cell r="J14">
            <v>62.28</v>
          </cell>
          <cell r="K14">
            <v>0</v>
          </cell>
        </row>
        <row r="15">
          <cell r="B15">
            <v>26.866666666666671</v>
          </cell>
          <cell r="C15">
            <v>33.5</v>
          </cell>
          <cell r="D15">
            <v>23.7</v>
          </cell>
          <cell r="E15">
            <v>87.25</v>
          </cell>
          <cell r="F15">
            <v>100</v>
          </cell>
          <cell r="G15">
            <v>56</v>
          </cell>
          <cell r="H15">
            <v>13.68</v>
          </cell>
          <cell r="J15">
            <v>50.4</v>
          </cell>
          <cell r="K15">
            <v>4.2</v>
          </cell>
        </row>
        <row r="16">
          <cell r="B16">
            <v>26.508333333333329</v>
          </cell>
          <cell r="C16">
            <v>33.5</v>
          </cell>
          <cell r="D16">
            <v>23.3</v>
          </cell>
          <cell r="E16">
            <v>86.875</v>
          </cell>
          <cell r="F16">
            <v>100</v>
          </cell>
          <cell r="G16">
            <v>53</v>
          </cell>
          <cell r="H16">
            <v>14.76</v>
          </cell>
          <cell r="J16">
            <v>36.72</v>
          </cell>
          <cell r="K16">
            <v>0</v>
          </cell>
        </row>
        <row r="17">
          <cell r="B17">
            <v>27.187499999999996</v>
          </cell>
          <cell r="C17">
            <v>33.299999999999997</v>
          </cell>
          <cell r="D17">
            <v>23.5</v>
          </cell>
          <cell r="E17">
            <v>83.791666666666671</v>
          </cell>
          <cell r="F17">
            <v>100</v>
          </cell>
          <cell r="G17">
            <v>53</v>
          </cell>
          <cell r="H17">
            <v>12.6</v>
          </cell>
          <cell r="J17">
            <v>28.08</v>
          </cell>
          <cell r="K17">
            <v>0</v>
          </cell>
        </row>
        <row r="18">
          <cell r="B18">
            <v>28.329166666666666</v>
          </cell>
          <cell r="C18">
            <v>34.5</v>
          </cell>
          <cell r="D18">
            <v>23.4</v>
          </cell>
          <cell r="E18">
            <v>79.541666666666671</v>
          </cell>
          <cell r="F18">
            <v>100</v>
          </cell>
          <cell r="G18">
            <v>51</v>
          </cell>
          <cell r="H18">
            <v>16.559999999999999</v>
          </cell>
          <cell r="J18">
            <v>32.4</v>
          </cell>
          <cell r="K18">
            <v>0</v>
          </cell>
        </row>
        <row r="19">
          <cell r="B19">
            <v>26.370833333333326</v>
          </cell>
          <cell r="C19">
            <v>32.1</v>
          </cell>
          <cell r="D19">
            <v>23.5</v>
          </cell>
          <cell r="E19">
            <v>90.458333333333329</v>
          </cell>
          <cell r="F19">
            <v>100</v>
          </cell>
          <cell r="G19">
            <v>63</v>
          </cell>
          <cell r="H19">
            <v>19.079999999999998</v>
          </cell>
          <cell r="J19">
            <v>54</v>
          </cell>
          <cell r="K19">
            <v>7</v>
          </cell>
        </row>
        <row r="20">
          <cell r="B20">
            <v>27.900000000000006</v>
          </cell>
          <cell r="C20">
            <v>34.200000000000003</v>
          </cell>
          <cell r="D20">
            <v>23.6</v>
          </cell>
          <cell r="E20">
            <v>83</v>
          </cell>
          <cell r="F20">
            <v>100</v>
          </cell>
          <cell r="G20">
            <v>55</v>
          </cell>
          <cell r="H20">
            <v>20.52</v>
          </cell>
          <cell r="J20">
            <v>34.200000000000003</v>
          </cell>
          <cell r="K20">
            <v>0.2</v>
          </cell>
        </row>
        <row r="21">
          <cell r="B21">
            <v>28.208333333333339</v>
          </cell>
          <cell r="C21">
            <v>33.1</v>
          </cell>
          <cell r="D21">
            <v>24.6</v>
          </cell>
          <cell r="E21">
            <v>80.625</v>
          </cell>
          <cell r="F21">
            <v>100</v>
          </cell>
          <cell r="G21">
            <v>59</v>
          </cell>
          <cell r="H21">
            <v>15.840000000000002</v>
          </cell>
          <cell r="J21">
            <v>32.04</v>
          </cell>
          <cell r="K21">
            <v>0</v>
          </cell>
        </row>
        <row r="22">
          <cell r="B22">
            <v>29.112499999999997</v>
          </cell>
          <cell r="C22">
            <v>35.299999999999997</v>
          </cell>
          <cell r="D22">
            <v>23.6</v>
          </cell>
          <cell r="E22">
            <v>78.458333333333329</v>
          </cell>
          <cell r="F22">
            <v>100</v>
          </cell>
          <cell r="G22">
            <v>48</v>
          </cell>
          <cell r="H22">
            <v>18</v>
          </cell>
          <cell r="J22">
            <v>35.64</v>
          </cell>
          <cell r="K22">
            <v>0</v>
          </cell>
        </row>
        <row r="23">
          <cell r="B23">
            <v>29.570833333333329</v>
          </cell>
          <cell r="C23">
            <v>36.1</v>
          </cell>
          <cell r="D23">
            <v>24.6</v>
          </cell>
          <cell r="E23">
            <v>72.458333333333329</v>
          </cell>
          <cell r="F23">
            <v>98</v>
          </cell>
          <cell r="G23">
            <v>42</v>
          </cell>
          <cell r="H23">
            <v>24.48</v>
          </cell>
          <cell r="J23">
            <v>41.76</v>
          </cell>
          <cell r="K23">
            <v>0</v>
          </cell>
        </row>
        <row r="24">
          <cell r="B24">
            <v>26.8125</v>
          </cell>
          <cell r="C24">
            <v>34</v>
          </cell>
          <cell r="D24">
            <v>23.9</v>
          </cell>
          <cell r="E24">
            <v>86.416666666666671</v>
          </cell>
          <cell r="F24">
            <v>100</v>
          </cell>
          <cell r="G24">
            <v>55</v>
          </cell>
          <cell r="H24">
            <v>20.52</v>
          </cell>
          <cell r="J24">
            <v>67.319999999999993</v>
          </cell>
          <cell r="K24">
            <v>3.4000000000000004</v>
          </cell>
        </row>
        <row r="25">
          <cell r="B25">
            <v>25.666666666666671</v>
          </cell>
          <cell r="C25">
            <v>31.7</v>
          </cell>
          <cell r="D25">
            <v>22.1</v>
          </cell>
          <cell r="E25">
            <v>89.666666666666671</v>
          </cell>
          <cell r="F25">
            <v>100</v>
          </cell>
          <cell r="G25">
            <v>65</v>
          </cell>
          <cell r="H25">
            <v>19.8</v>
          </cell>
          <cell r="J25">
            <v>43.2</v>
          </cell>
          <cell r="K25">
            <v>16</v>
          </cell>
        </row>
        <row r="26">
          <cell r="B26">
            <v>25.095833333333331</v>
          </cell>
          <cell r="C26">
            <v>28.7</v>
          </cell>
          <cell r="D26">
            <v>21.6</v>
          </cell>
          <cell r="E26">
            <v>89.291666666666671</v>
          </cell>
          <cell r="F26">
            <v>100</v>
          </cell>
          <cell r="G26">
            <v>72</v>
          </cell>
          <cell r="H26">
            <v>14.4</v>
          </cell>
          <cell r="J26">
            <v>26.64</v>
          </cell>
          <cell r="K26">
            <v>0</v>
          </cell>
        </row>
        <row r="27">
          <cell r="B27">
            <v>24.045833333333334</v>
          </cell>
          <cell r="C27">
            <v>29.1</v>
          </cell>
          <cell r="D27">
            <v>20.7</v>
          </cell>
          <cell r="E27">
            <v>90.041666666666671</v>
          </cell>
          <cell r="F27">
            <v>100</v>
          </cell>
          <cell r="G27">
            <v>66</v>
          </cell>
          <cell r="H27">
            <v>13.32</v>
          </cell>
          <cell r="J27">
            <v>28.08</v>
          </cell>
          <cell r="K27">
            <v>0</v>
          </cell>
        </row>
        <row r="28">
          <cell r="B28">
            <v>24.091304347826089</v>
          </cell>
          <cell r="C28">
            <v>29.9</v>
          </cell>
          <cell r="D28">
            <v>20.6</v>
          </cell>
          <cell r="E28">
            <v>81.739130434782609</v>
          </cell>
          <cell r="F28">
            <v>100</v>
          </cell>
          <cell r="G28">
            <v>50</v>
          </cell>
          <cell r="H28">
            <v>14.04</v>
          </cell>
          <cell r="J28">
            <v>24.48</v>
          </cell>
          <cell r="K28">
            <v>0</v>
          </cell>
        </row>
        <row r="29">
          <cell r="B29">
            <v>24.575000000000003</v>
          </cell>
          <cell r="C29">
            <v>31.2</v>
          </cell>
          <cell r="D29">
            <v>19.2</v>
          </cell>
          <cell r="E29">
            <v>71.208333333333329</v>
          </cell>
          <cell r="F29">
            <v>100</v>
          </cell>
          <cell r="G29">
            <v>37</v>
          </cell>
          <cell r="H29">
            <v>10.08</v>
          </cell>
          <cell r="J29">
            <v>23.400000000000002</v>
          </cell>
          <cell r="K29">
            <v>0</v>
          </cell>
        </row>
        <row r="30">
          <cell r="B30">
            <v>23.7</v>
          </cell>
          <cell r="C30">
            <v>30.3</v>
          </cell>
          <cell r="D30">
            <v>18.2</v>
          </cell>
          <cell r="E30">
            <v>68.625</v>
          </cell>
          <cell r="F30">
            <v>98</v>
          </cell>
          <cell r="G30">
            <v>41</v>
          </cell>
          <cell r="H30">
            <v>11.879999999999999</v>
          </cell>
          <cell r="J30">
            <v>27.36</v>
          </cell>
          <cell r="K30">
            <v>0</v>
          </cell>
        </row>
        <row r="31">
          <cell r="B31">
            <v>24.612500000000001</v>
          </cell>
          <cell r="C31">
            <v>31.8</v>
          </cell>
          <cell r="D31">
            <v>17.399999999999999</v>
          </cell>
          <cell r="E31">
            <v>63.708333333333336</v>
          </cell>
          <cell r="F31">
            <v>99</v>
          </cell>
          <cell r="G31">
            <v>34</v>
          </cell>
          <cell r="H31">
            <v>10.8</v>
          </cell>
          <cell r="J31">
            <v>23.400000000000002</v>
          </cell>
          <cell r="K31">
            <v>0</v>
          </cell>
        </row>
        <row r="32">
          <cell r="B32">
            <v>26.245833333333337</v>
          </cell>
          <cell r="C32">
            <v>34.200000000000003</v>
          </cell>
          <cell r="D32">
            <v>17.600000000000001</v>
          </cell>
          <cell r="E32">
            <v>59</v>
          </cell>
          <cell r="F32">
            <v>100</v>
          </cell>
          <cell r="G32">
            <v>27</v>
          </cell>
          <cell r="H32">
            <v>10.44</v>
          </cell>
          <cell r="J32">
            <v>28.08</v>
          </cell>
          <cell r="K32">
            <v>0</v>
          </cell>
        </row>
        <row r="33">
          <cell r="B33">
            <v>27.956521739130441</v>
          </cell>
          <cell r="C33">
            <v>36.6</v>
          </cell>
          <cell r="D33">
            <v>17.100000000000001</v>
          </cell>
          <cell r="E33">
            <v>52</v>
          </cell>
          <cell r="F33">
            <v>100</v>
          </cell>
          <cell r="G33">
            <v>19</v>
          </cell>
          <cell r="H33">
            <v>12.96</v>
          </cell>
          <cell r="J33">
            <v>34.92</v>
          </cell>
          <cell r="K33">
            <v>0</v>
          </cell>
        </row>
        <row r="34">
          <cell r="B34">
            <v>28.979166666666668</v>
          </cell>
          <cell r="C34">
            <v>36.9</v>
          </cell>
          <cell r="D34">
            <v>18.899999999999999</v>
          </cell>
          <cell r="E34">
            <v>51.75</v>
          </cell>
          <cell r="F34">
            <v>96</v>
          </cell>
          <cell r="G34">
            <v>32</v>
          </cell>
          <cell r="H34">
            <v>17.28</v>
          </cell>
          <cell r="J34">
            <v>35.64</v>
          </cell>
          <cell r="K34">
            <v>0</v>
          </cell>
        </row>
        <row r="35">
          <cell r="B35">
            <v>25.245833333333326</v>
          </cell>
          <cell r="C35">
            <v>35.1</v>
          </cell>
          <cell r="D35">
            <v>19.100000000000001</v>
          </cell>
          <cell r="E35">
            <v>75.541666666666671</v>
          </cell>
          <cell r="F35">
            <v>100</v>
          </cell>
          <cell r="G35">
            <v>44</v>
          </cell>
          <cell r="H35">
            <v>26.28</v>
          </cell>
          <cell r="J35">
            <v>47.88</v>
          </cell>
          <cell r="K35">
            <v>24.2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I5" t="str">
            <v>*</v>
          </cell>
        </row>
        <row r="6">
          <cell r="I6" t="str">
            <v>*</v>
          </cell>
        </row>
        <row r="7">
          <cell r="I7" t="str">
            <v>*</v>
          </cell>
        </row>
        <row r="8">
          <cell r="I8" t="str">
            <v>*</v>
          </cell>
        </row>
        <row r="9">
          <cell r="I9" t="str">
            <v>*</v>
          </cell>
        </row>
        <row r="10">
          <cell r="I10" t="str">
            <v>*</v>
          </cell>
        </row>
        <row r="11">
          <cell r="I11" t="str">
            <v>*</v>
          </cell>
        </row>
        <row r="12">
          <cell r="I12" t="str">
            <v>*</v>
          </cell>
        </row>
        <row r="13">
          <cell r="I13" t="str">
            <v>*</v>
          </cell>
        </row>
        <row r="14">
          <cell r="I14" t="str">
            <v>*</v>
          </cell>
        </row>
        <row r="15">
          <cell r="I15" t="str">
            <v>*</v>
          </cell>
        </row>
        <row r="16">
          <cell r="I16" t="str">
            <v>*</v>
          </cell>
        </row>
        <row r="17">
          <cell r="I17" t="str">
            <v>*</v>
          </cell>
        </row>
        <row r="18">
          <cell r="I18" t="str">
            <v>*</v>
          </cell>
        </row>
        <row r="19">
          <cell r="I19" t="str">
            <v>*</v>
          </cell>
        </row>
        <row r="20">
          <cell r="I20" t="str">
            <v>*</v>
          </cell>
        </row>
        <row r="21">
          <cell r="I21" t="str">
            <v>*</v>
          </cell>
        </row>
        <row r="22">
          <cell r="I22" t="str">
            <v>*</v>
          </cell>
        </row>
        <row r="23">
          <cell r="I23" t="str">
            <v>*</v>
          </cell>
        </row>
        <row r="24">
          <cell r="I24" t="str">
            <v>*</v>
          </cell>
        </row>
        <row r="25">
          <cell r="I25" t="str">
            <v>*</v>
          </cell>
        </row>
        <row r="26">
          <cell r="I26" t="str">
            <v>*</v>
          </cell>
        </row>
        <row r="27">
          <cell r="I27" t="str">
            <v>*</v>
          </cell>
        </row>
        <row r="28">
          <cell r="I28" t="str">
            <v>*</v>
          </cell>
        </row>
        <row r="29">
          <cell r="I29" t="str">
            <v>*</v>
          </cell>
        </row>
        <row r="30">
          <cell r="I30" t="str">
            <v>*</v>
          </cell>
        </row>
        <row r="31">
          <cell r="I31" t="str">
            <v>*</v>
          </cell>
        </row>
        <row r="32">
          <cell r="I32" t="str">
            <v>*</v>
          </cell>
        </row>
        <row r="33">
          <cell r="I33" t="str">
            <v>*</v>
          </cell>
        </row>
        <row r="34">
          <cell r="I34" t="str">
            <v>*</v>
          </cell>
        </row>
        <row r="35">
          <cell r="I35" t="str">
            <v>*</v>
          </cell>
        </row>
        <row r="36">
          <cell r="I36" t="str">
            <v>*</v>
          </cell>
        </row>
      </sheetData>
      <sheetData sheetId="10"/>
      <sheetData sheetId="11"/>
      <sheetData sheetId="12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25.975000000000005</v>
          </cell>
          <cell r="C5">
            <v>32.299999999999997</v>
          </cell>
          <cell r="D5">
            <v>21.5</v>
          </cell>
          <cell r="E5">
            <v>78.75</v>
          </cell>
          <cell r="F5">
            <v>100</v>
          </cell>
          <cell r="G5">
            <v>53</v>
          </cell>
          <cell r="H5">
            <v>11.16</v>
          </cell>
          <cell r="J5">
            <v>32.4</v>
          </cell>
          <cell r="K5">
            <v>1.4</v>
          </cell>
        </row>
        <row r="6">
          <cell r="B6">
            <v>25.820833333333336</v>
          </cell>
          <cell r="C6">
            <v>32.1</v>
          </cell>
          <cell r="D6">
            <v>21.7</v>
          </cell>
          <cell r="E6">
            <v>75.470588235294116</v>
          </cell>
          <cell r="F6">
            <v>100</v>
          </cell>
          <cell r="G6">
            <v>52</v>
          </cell>
          <cell r="H6">
            <v>12.96</v>
          </cell>
          <cell r="J6">
            <v>25.56</v>
          </cell>
          <cell r="K6">
            <v>4.1999999999999993</v>
          </cell>
        </row>
        <row r="7">
          <cell r="B7">
            <v>27.412499999999998</v>
          </cell>
          <cell r="C7">
            <v>33.700000000000003</v>
          </cell>
          <cell r="D7">
            <v>21.5</v>
          </cell>
          <cell r="E7">
            <v>65.733333333333334</v>
          </cell>
          <cell r="F7">
            <v>100</v>
          </cell>
          <cell r="G7">
            <v>49</v>
          </cell>
          <cell r="H7">
            <v>8.2799999999999994</v>
          </cell>
          <cell r="J7">
            <v>21.240000000000002</v>
          </cell>
          <cell r="K7">
            <v>0</v>
          </cell>
        </row>
        <row r="8">
          <cell r="B8">
            <v>27.587500000000002</v>
          </cell>
          <cell r="C8">
            <v>34.299999999999997</v>
          </cell>
          <cell r="D8">
            <v>22</v>
          </cell>
          <cell r="E8">
            <v>69.86363636363636</v>
          </cell>
          <cell r="F8">
            <v>100</v>
          </cell>
          <cell r="G8">
            <v>41</v>
          </cell>
          <cell r="H8">
            <v>13.32</v>
          </cell>
          <cell r="J8">
            <v>30.6</v>
          </cell>
          <cell r="K8">
            <v>0</v>
          </cell>
        </row>
        <row r="9">
          <cell r="B9">
            <v>27.904166666666669</v>
          </cell>
          <cell r="C9">
            <v>34.6</v>
          </cell>
          <cell r="D9">
            <v>21.6</v>
          </cell>
          <cell r="E9">
            <v>67.458333333333329</v>
          </cell>
          <cell r="F9">
            <v>100</v>
          </cell>
          <cell r="G9">
            <v>36</v>
          </cell>
          <cell r="H9">
            <v>11.16</v>
          </cell>
          <cell r="J9">
            <v>26.28</v>
          </cell>
          <cell r="K9">
            <v>0</v>
          </cell>
        </row>
        <row r="10">
          <cell r="B10">
            <v>28.075000000000003</v>
          </cell>
          <cell r="C10">
            <v>36</v>
          </cell>
          <cell r="D10">
            <v>21.6</v>
          </cell>
          <cell r="E10">
            <v>66.791666666666671</v>
          </cell>
          <cell r="F10">
            <v>96</v>
          </cell>
          <cell r="G10">
            <v>33</v>
          </cell>
          <cell r="H10">
            <v>13.32</v>
          </cell>
          <cell r="J10">
            <v>27.36</v>
          </cell>
          <cell r="K10">
            <v>0</v>
          </cell>
        </row>
        <row r="11">
          <cell r="B11">
            <v>29.733333333333334</v>
          </cell>
          <cell r="C11">
            <v>37.4</v>
          </cell>
          <cell r="D11">
            <v>22.6</v>
          </cell>
          <cell r="E11">
            <v>61</v>
          </cell>
          <cell r="F11">
            <v>89</v>
          </cell>
          <cell r="G11">
            <v>27</v>
          </cell>
          <cell r="H11">
            <v>14.4</v>
          </cell>
          <cell r="J11">
            <v>37.800000000000004</v>
          </cell>
          <cell r="K11">
            <v>0</v>
          </cell>
        </row>
        <row r="12">
          <cell r="B12">
            <v>29.579166666666662</v>
          </cell>
          <cell r="C12">
            <v>37.299999999999997</v>
          </cell>
          <cell r="D12">
            <v>22.5</v>
          </cell>
          <cell r="E12">
            <v>63.666666666666664</v>
          </cell>
          <cell r="F12">
            <v>95</v>
          </cell>
          <cell r="G12">
            <v>34</v>
          </cell>
          <cell r="H12">
            <v>10.08</v>
          </cell>
          <cell r="J12">
            <v>26.28</v>
          </cell>
          <cell r="K12">
            <v>0</v>
          </cell>
        </row>
        <row r="13">
          <cell r="B13">
            <v>31.016666666666676</v>
          </cell>
          <cell r="C13">
            <v>37.6</v>
          </cell>
          <cell r="D13">
            <v>24.1</v>
          </cell>
          <cell r="E13">
            <v>61.565217391304351</v>
          </cell>
          <cell r="F13">
            <v>100</v>
          </cell>
          <cell r="G13">
            <v>34</v>
          </cell>
          <cell r="H13">
            <v>10.8</v>
          </cell>
          <cell r="J13">
            <v>33.480000000000004</v>
          </cell>
          <cell r="K13">
            <v>0</v>
          </cell>
        </row>
        <row r="14">
          <cell r="B14">
            <v>27.304166666666674</v>
          </cell>
          <cell r="C14">
            <v>34.9</v>
          </cell>
          <cell r="D14">
            <v>21.3</v>
          </cell>
          <cell r="E14">
            <v>71.904761904761898</v>
          </cell>
          <cell r="F14">
            <v>100</v>
          </cell>
          <cell r="G14">
            <v>45</v>
          </cell>
          <cell r="H14">
            <v>34.200000000000003</v>
          </cell>
          <cell r="J14">
            <v>78.84</v>
          </cell>
          <cell r="K14">
            <v>40.4</v>
          </cell>
        </row>
        <row r="15">
          <cell r="B15">
            <v>27.75</v>
          </cell>
          <cell r="C15">
            <v>32.799999999999997</v>
          </cell>
          <cell r="D15">
            <v>23.8</v>
          </cell>
          <cell r="E15">
            <v>77.454545454545453</v>
          </cell>
          <cell r="F15">
            <v>100</v>
          </cell>
          <cell r="G15">
            <v>60</v>
          </cell>
          <cell r="H15">
            <v>12.6</v>
          </cell>
          <cell r="J15">
            <v>31.319999999999997</v>
          </cell>
          <cell r="K15">
            <v>0</v>
          </cell>
        </row>
        <row r="16">
          <cell r="B16">
            <v>26.612500000000001</v>
          </cell>
          <cell r="C16">
            <v>33.1</v>
          </cell>
          <cell r="D16">
            <v>22</v>
          </cell>
          <cell r="E16">
            <v>77.349999999999994</v>
          </cell>
          <cell r="F16">
            <v>100</v>
          </cell>
          <cell r="G16">
            <v>52</v>
          </cell>
          <cell r="H16">
            <v>14.04</v>
          </cell>
          <cell r="J16">
            <v>36.36</v>
          </cell>
          <cell r="K16">
            <v>0</v>
          </cell>
        </row>
        <row r="17">
          <cell r="B17">
            <v>26.958333333333332</v>
          </cell>
          <cell r="C17">
            <v>32.299999999999997</v>
          </cell>
          <cell r="D17">
            <v>23.3</v>
          </cell>
          <cell r="E17">
            <v>72.857142857142861</v>
          </cell>
          <cell r="F17">
            <v>100</v>
          </cell>
          <cell r="G17">
            <v>55</v>
          </cell>
          <cell r="H17">
            <v>18</v>
          </cell>
          <cell r="J17">
            <v>37.080000000000005</v>
          </cell>
          <cell r="K17">
            <v>0</v>
          </cell>
        </row>
        <row r="18">
          <cell r="B18">
            <v>28.108333333333338</v>
          </cell>
          <cell r="C18">
            <v>34.200000000000003</v>
          </cell>
          <cell r="D18">
            <v>23.8</v>
          </cell>
          <cell r="E18">
            <v>75.2</v>
          </cell>
          <cell r="F18">
            <v>99</v>
          </cell>
          <cell r="G18">
            <v>50</v>
          </cell>
          <cell r="H18">
            <v>15.120000000000001</v>
          </cell>
          <cell r="J18">
            <v>41.04</v>
          </cell>
          <cell r="K18">
            <v>0</v>
          </cell>
        </row>
        <row r="19">
          <cell r="B19">
            <v>26.141666666666669</v>
          </cell>
          <cell r="C19">
            <v>31.8</v>
          </cell>
          <cell r="D19">
            <v>23.4</v>
          </cell>
          <cell r="E19">
            <v>79.615384615384613</v>
          </cell>
          <cell r="F19">
            <v>100</v>
          </cell>
          <cell r="G19">
            <v>62</v>
          </cell>
          <cell r="H19">
            <v>17.28</v>
          </cell>
          <cell r="J19">
            <v>34.56</v>
          </cell>
          <cell r="K19">
            <v>8.6</v>
          </cell>
        </row>
        <row r="20">
          <cell r="B20">
            <v>27.362499999999997</v>
          </cell>
          <cell r="C20">
            <v>34.6</v>
          </cell>
          <cell r="D20">
            <v>22.9</v>
          </cell>
          <cell r="E20">
            <v>66.84615384615384</v>
          </cell>
          <cell r="F20">
            <v>100</v>
          </cell>
          <cell r="G20">
            <v>49</v>
          </cell>
          <cell r="H20">
            <v>13.32</v>
          </cell>
          <cell r="J20">
            <v>37.440000000000005</v>
          </cell>
          <cell r="K20">
            <v>0.2</v>
          </cell>
        </row>
        <row r="21">
          <cell r="B21">
            <v>28.4375</v>
          </cell>
          <cell r="C21">
            <v>35.700000000000003</v>
          </cell>
          <cell r="D21">
            <v>24.2</v>
          </cell>
          <cell r="E21">
            <v>74.904761904761898</v>
          </cell>
          <cell r="F21">
            <v>100</v>
          </cell>
          <cell r="G21">
            <v>47</v>
          </cell>
          <cell r="H21">
            <v>13.32</v>
          </cell>
          <cell r="J21">
            <v>43.56</v>
          </cell>
          <cell r="K21">
            <v>22.8</v>
          </cell>
        </row>
        <row r="22">
          <cell r="B22">
            <v>28.654166666666672</v>
          </cell>
          <cell r="C22">
            <v>35.6</v>
          </cell>
          <cell r="D22">
            <v>24.5</v>
          </cell>
          <cell r="E22">
            <v>62.928571428571431</v>
          </cell>
          <cell r="F22">
            <v>86</v>
          </cell>
          <cell r="G22">
            <v>43</v>
          </cell>
          <cell r="H22">
            <v>18</v>
          </cell>
          <cell r="J22">
            <v>41.04</v>
          </cell>
          <cell r="K22">
            <v>0</v>
          </cell>
        </row>
        <row r="23">
          <cell r="B23">
            <v>26.912500000000005</v>
          </cell>
          <cell r="C23">
            <v>29.5</v>
          </cell>
          <cell r="D23">
            <v>24.9</v>
          </cell>
          <cell r="E23">
            <v>86.38095238095238</v>
          </cell>
          <cell r="F23">
            <v>100</v>
          </cell>
          <cell r="G23">
            <v>69</v>
          </cell>
          <cell r="H23">
            <v>17.28</v>
          </cell>
          <cell r="J23">
            <v>43.92</v>
          </cell>
          <cell r="K23">
            <v>5.3999999999999995</v>
          </cell>
        </row>
        <row r="24">
          <cell r="B24">
            <v>25.504166666666663</v>
          </cell>
          <cell r="C24">
            <v>29.4</v>
          </cell>
          <cell r="D24">
            <v>22.4</v>
          </cell>
          <cell r="E24">
            <v>82.2</v>
          </cell>
          <cell r="F24">
            <v>100</v>
          </cell>
          <cell r="G24">
            <v>66</v>
          </cell>
          <cell r="H24">
            <v>20.88</v>
          </cell>
          <cell r="J24">
            <v>39.24</v>
          </cell>
          <cell r="K24">
            <v>0.6</v>
          </cell>
        </row>
        <row r="25">
          <cell r="B25">
            <v>25.204166666666662</v>
          </cell>
          <cell r="C25">
            <v>31.4</v>
          </cell>
          <cell r="D25">
            <v>21.7</v>
          </cell>
          <cell r="E25">
            <v>76.916666666666671</v>
          </cell>
          <cell r="F25">
            <v>100</v>
          </cell>
          <cell r="G25">
            <v>61</v>
          </cell>
          <cell r="H25">
            <v>16.559999999999999</v>
          </cell>
          <cell r="J25">
            <v>39.96</v>
          </cell>
          <cell r="K25">
            <v>0</v>
          </cell>
        </row>
        <row r="26">
          <cell r="B26">
            <v>23.520833333333329</v>
          </cell>
          <cell r="C26">
            <v>27.3</v>
          </cell>
          <cell r="D26">
            <v>20.399999999999999</v>
          </cell>
          <cell r="E26">
            <v>92.615384615384613</v>
          </cell>
          <cell r="F26">
            <v>100</v>
          </cell>
          <cell r="G26">
            <v>69</v>
          </cell>
          <cell r="H26">
            <v>18</v>
          </cell>
          <cell r="J26">
            <v>39.24</v>
          </cell>
          <cell r="K26">
            <v>24.599999999999998</v>
          </cell>
        </row>
        <row r="27">
          <cell r="B27">
            <v>22.008333333333336</v>
          </cell>
          <cell r="C27">
            <v>25.7</v>
          </cell>
          <cell r="D27">
            <v>19.8</v>
          </cell>
          <cell r="E27">
            <v>80.727272727272734</v>
          </cell>
          <cell r="F27">
            <v>100</v>
          </cell>
          <cell r="G27">
            <v>71</v>
          </cell>
          <cell r="H27">
            <v>16.2</v>
          </cell>
          <cell r="J27">
            <v>33.480000000000004</v>
          </cell>
          <cell r="K27">
            <v>0.2</v>
          </cell>
        </row>
        <row r="28">
          <cell r="B28">
            <v>23.375000000000004</v>
          </cell>
          <cell r="C28">
            <v>28.8</v>
          </cell>
          <cell r="D28">
            <v>19.5</v>
          </cell>
          <cell r="E28">
            <v>63.92307692307692</v>
          </cell>
          <cell r="F28">
            <v>100</v>
          </cell>
          <cell r="G28">
            <v>52</v>
          </cell>
          <cell r="H28">
            <v>11.879999999999999</v>
          </cell>
          <cell r="J28">
            <v>25.56</v>
          </cell>
          <cell r="K28">
            <v>0</v>
          </cell>
        </row>
        <row r="29">
          <cell r="B29">
            <v>22.929166666666664</v>
          </cell>
          <cell r="C29">
            <v>29</v>
          </cell>
          <cell r="D29">
            <v>17.899999999999999</v>
          </cell>
          <cell r="E29">
            <v>72.590909090909093</v>
          </cell>
          <cell r="F29">
            <v>100</v>
          </cell>
          <cell r="G29">
            <v>42</v>
          </cell>
          <cell r="H29">
            <v>20.16</v>
          </cell>
          <cell r="J29">
            <v>39.6</v>
          </cell>
          <cell r="K29">
            <v>0</v>
          </cell>
        </row>
        <row r="30">
          <cell r="B30">
            <v>22.229166666666668</v>
          </cell>
          <cell r="C30">
            <v>28.5</v>
          </cell>
          <cell r="D30">
            <v>16.8</v>
          </cell>
          <cell r="E30">
            <v>70.913043478260875</v>
          </cell>
          <cell r="F30">
            <v>100</v>
          </cell>
          <cell r="G30">
            <v>43</v>
          </cell>
          <cell r="H30">
            <v>14.04</v>
          </cell>
          <cell r="J30">
            <v>24.840000000000003</v>
          </cell>
          <cell r="K30">
            <v>0</v>
          </cell>
        </row>
        <row r="31">
          <cell r="B31">
            <v>23.216666666666669</v>
          </cell>
          <cell r="C31">
            <v>30.4</v>
          </cell>
          <cell r="D31">
            <v>16.7</v>
          </cell>
          <cell r="E31">
            <v>67.608695652173907</v>
          </cell>
          <cell r="F31">
            <v>100</v>
          </cell>
          <cell r="G31">
            <v>33</v>
          </cell>
          <cell r="H31">
            <v>20.52</v>
          </cell>
          <cell r="J31">
            <v>49.680000000000007</v>
          </cell>
          <cell r="K31">
            <v>26</v>
          </cell>
        </row>
        <row r="32">
          <cell r="B32">
            <v>23.979166666666668</v>
          </cell>
          <cell r="C32">
            <v>32.6</v>
          </cell>
          <cell r="D32">
            <v>17.2</v>
          </cell>
          <cell r="E32">
            <v>66.761904761904759</v>
          </cell>
          <cell r="F32">
            <v>100</v>
          </cell>
          <cell r="G32">
            <v>29</v>
          </cell>
          <cell r="H32">
            <v>10.44</v>
          </cell>
          <cell r="J32">
            <v>56.519999999999996</v>
          </cell>
          <cell r="K32">
            <v>24.2</v>
          </cell>
        </row>
        <row r="33">
          <cell r="B33">
            <v>26.008333333333329</v>
          </cell>
          <cell r="C33">
            <v>34.4</v>
          </cell>
          <cell r="D33">
            <v>19.5</v>
          </cell>
          <cell r="E33">
            <v>65.173913043478265</v>
          </cell>
          <cell r="F33">
            <v>100</v>
          </cell>
          <cell r="G33">
            <v>29</v>
          </cell>
          <cell r="H33">
            <v>8.64</v>
          </cell>
          <cell r="J33">
            <v>23.759999999999998</v>
          </cell>
          <cell r="K33">
            <v>0</v>
          </cell>
        </row>
        <row r="34">
          <cell r="B34">
            <v>27.079166666666666</v>
          </cell>
          <cell r="C34">
            <v>35.1</v>
          </cell>
          <cell r="D34">
            <v>18.3</v>
          </cell>
          <cell r="E34">
            <v>53.857142857142854</v>
          </cell>
          <cell r="F34">
            <v>100</v>
          </cell>
          <cell r="G34">
            <v>28</v>
          </cell>
          <cell r="H34">
            <v>12.96</v>
          </cell>
          <cell r="J34">
            <v>30.6</v>
          </cell>
          <cell r="K34">
            <v>0</v>
          </cell>
        </row>
        <row r="35">
          <cell r="B35">
            <v>26.625</v>
          </cell>
          <cell r="C35">
            <v>35</v>
          </cell>
          <cell r="D35">
            <v>20.100000000000001</v>
          </cell>
          <cell r="E35">
            <v>63.25</v>
          </cell>
          <cell r="F35">
            <v>90</v>
          </cell>
          <cell r="G35">
            <v>33</v>
          </cell>
          <cell r="H35">
            <v>20.88</v>
          </cell>
          <cell r="J35">
            <v>38.880000000000003</v>
          </cell>
          <cell r="K35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I5" t="str">
            <v>*</v>
          </cell>
        </row>
        <row r="6">
          <cell r="I6" t="str">
            <v>*</v>
          </cell>
        </row>
        <row r="7">
          <cell r="I7" t="str">
            <v>*</v>
          </cell>
        </row>
        <row r="8">
          <cell r="I8" t="str">
            <v>*</v>
          </cell>
        </row>
        <row r="9">
          <cell r="I9" t="str">
            <v>*</v>
          </cell>
        </row>
        <row r="10">
          <cell r="I10" t="str">
            <v>*</v>
          </cell>
        </row>
        <row r="11">
          <cell r="I11" t="str">
            <v>*</v>
          </cell>
        </row>
        <row r="12">
          <cell r="I12" t="str">
            <v>*</v>
          </cell>
        </row>
        <row r="13">
          <cell r="I13" t="str">
            <v>*</v>
          </cell>
        </row>
        <row r="14">
          <cell r="I14" t="str">
            <v>*</v>
          </cell>
        </row>
        <row r="15">
          <cell r="I15" t="str">
            <v>*</v>
          </cell>
        </row>
        <row r="16">
          <cell r="I16" t="str">
            <v>*</v>
          </cell>
        </row>
        <row r="17">
          <cell r="I17" t="str">
            <v>*</v>
          </cell>
        </row>
        <row r="18">
          <cell r="I18" t="str">
            <v>*</v>
          </cell>
        </row>
        <row r="19">
          <cell r="I19" t="str">
            <v>*</v>
          </cell>
        </row>
        <row r="20">
          <cell r="I20" t="str">
            <v>*</v>
          </cell>
        </row>
        <row r="21">
          <cell r="I21" t="str">
            <v>*</v>
          </cell>
        </row>
        <row r="22">
          <cell r="I22" t="str">
            <v>*</v>
          </cell>
        </row>
        <row r="23">
          <cell r="I23" t="str">
            <v>*</v>
          </cell>
        </row>
        <row r="24">
          <cell r="I24" t="str">
            <v>*</v>
          </cell>
        </row>
        <row r="25">
          <cell r="I25" t="str">
            <v>*</v>
          </cell>
        </row>
        <row r="26">
          <cell r="I26" t="str">
            <v>*</v>
          </cell>
        </row>
        <row r="27">
          <cell r="I27" t="str">
            <v>*</v>
          </cell>
        </row>
        <row r="28">
          <cell r="I28" t="str">
            <v>*</v>
          </cell>
        </row>
        <row r="29">
          <cell r="I29" t="str">
            <v>*</v>
          </cell>
        </row>
        <row r="30">
          <cell r="I30" t="str">
            <v>*</v>
          </cell>
        </row>
        <row r="31">
          <cell r="I31" t="str">
            <v>*</v>
          </cell>
        </row>
        <row r="32">
          <cell r="I32" t="str">
            <v>*</v>
          </cell>
        </row>
        <row r="33">
          <cell r="I33" t="str">
            <v>*</v>
          </cell>
        </row>
        <row r="34">
          <cell r="I34" t="str">
            <v>*</v>
          </cell>
        </row>
        <row r="35">
          <cell r="I35" t="str">
            <v>*</v>
          </cell>
        </row>
        <row r="36">
          <cell r="I36" t="str">
            <v>*</v>
          </cell>
        </row>
      </sheetData>
      <sheetData sheetId="10"/>
      <sheetData sheetId="1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Planilha2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27.466666666666658</v>
          </cell>
          <cell r="C5">
            <v>34.4</v>
          </cell>
          <cell r="D5">
            <v>23.4</v>
          </cell>
          <cell r="E5">
            <v>70.958333333333329</v>
          </cell>
          <cell r="F5">
            <v>89</v>
          </cell>
          <cell r="G5">
            <v>42</v>
          </cell>
          <cell r="H5">
            <v>12.96</v>
          </cell>
          <cell r="J5">
            <v>32.76</v>
          </cell>
          <cell r="K5">
            <v>11.6</v>
          </cell>
        </row>
        <row r="6">
          <cell r="B6">
            <v>25.570833333333336</v>
          </cell>
          <cell r="C6">
            <v>30.8</v>
          </cell>
          <cell r="D6">
            <v>22.2</v>
          </cell>
          <cell r="E6">
            <v>78.25</v>
          </cell>
          <cell r="F6">
            <v>93</v>
          </cell>
          <cell r="G6">
            <v>56</v>
          </cell>
          <cell r="H6">
            <v>18.720000000000002</v>
          </cell>
          <cell r="J6">
            <v>38.519999999999996</v>
          </cell>
          <cell r="K6">
            <v>3.4</v>
          </cell>
        </row>
        <row r="7">
          <cell r="B7">
            <v>28.179166666666671</v>
          </cell>
          <cell r="C7">
            <v>34.6</v>
          </cell>
          <cell r="D7">
            <v>23.4</v>
          </cell>
          <cell r="E7">
            <v>71.916666666666671</v>
          </cell>
          <cell r="F7">
            <v>95</v>
          </cell>
          <cell r="G7">
            <v>43</v>
          </cell>
          <cell r="H7">
            <v>12.24</v>
          </cell>
          <cell r="J7">
            <v>23.400000000000002</v>
          </cell>
          <cell r="K7">
            <v>0</v>
          </cell>
        </row>
        <row r="8">
          <cell r="B8">
            <v>28.891666666666669</v>
          </cell>
          <cell r="C8">
            <v>34.5</v>
          </cell>
          <cell r="D8">
            <v>24.3</v>
          </cell>
          <cell r="E8">
            <v>65.458333333333329</v>
          </cell>
          <cell r="F8">
            <v>82</v>
          </cell>
          <cell r="G8">
            <v>44</v>
          </cell>
          <cell r="H8">
            <v>14.4</v>
          </cell>
          <cell r="J8">
            <v>47.88</v>
          </cell>
          <cell r="K8">
            <v>6.4</v>
          </cell>
        </row>
        <row r="9">
          <cell r="B9">
            <v>28.533333333333331</v>
          </cell>
          <cell r="C9">
            <v>35.700000000000003</v>
          </cell>
          <cell r="D9">
            <v>22.6</v>
          </cell>
          <cell r="E9">
            <v>65.958333333333329</v>
          </cell>
          <cell r="F9">
            <v>91</v>
          </cell>
          <cell r="G9">
            <v>31</v>
          </cell>
          <cell r="H9">
            <v>10.44</v>
          </cell>
          <cell r="J9">
            <v>25.92</v>
          </cell>
          <cell r="K9">
            <v>0</v>
          </cell>
        </row>
        <row r="10">
          <cell r="B10">
            <v>29.662500000000005</v>
          </cell>
          <cell r="C10">
            <v>36.6</v>
          </cell>
          <cell r="D10">
            <v>23.5</v>
          </cell>
          <cell r="E10">
            <v>58.583333333333336</v>
          </cell>
          <cell r="F10">
            <v>83</v>
          </cell>
          <cell r="G10">
            <v>25</v>
          </cell>
          <cell r="H10">
            <v>11.16</v>
          </cell>
          <cell r="J10">
            <v>34.200000000000003</v>
          </cell>
          <cell r="K10">
            <v>0</v>
          </cell>
        </row>
        <row r="11">
          <cell r="B11">
            <v>29.837500000000006</v>
          </cell>
          <cell r="C11">
            <v>37.799999999999997</v>
          </cell>
          <cell r="D11">
            <v>22</v>
          </cell>
          <cell r="E11">
            <v>56.083333333333336</v>
          </cell>
          <cell r="F11">
            <v>91</v>
          </cell>
          <cell r="G11">
            <v>29</v>
          </cell>
          <cell r="H11">
            <v>12.96</v>
          </cell>
          <cell r="J11">
            <v>50.76</v>
          </cell>
          <cell r="K11">
            <v>27.599999999999998</v>
          </cell>
        </row>
        <row r="12">
          <cell r="B12">
            <v>29.36666666666666</v>
          </cell>
          <cell r="C12">
            <v>37.200000000000003</v>
          </cell>
          <cell r="D12">
            <v>23.3</v>
          </cell>
          <cell r="E12">
            <v>62.791666666666664</v>
          </cell>
          <cell r="F12">
            <v>84</v>
          </cell>
          <cell r="G12">
            <v>33</v>
          </cell>
          <cell r="H12">
            <v>14.4</v>
          </cell>
          <cell r="J12">
            <v>25.2</v>
          </cell>
          <cell r="K12">
            <v>0</v>
          </cell>
        </row>
        <row r="13">
          <cell r="B13">
            <v>30.55217391304349</v>
          </cell>
          <cell r="C13">
            <v>37.299999999999997</v>
          </cell>
          <cell r="D13">
            <v>25.4</v>
          </cell>
          <cell r="E13">
            <v>61.652173913043477</v>
          </cell>
          <cell r="F13">
            <v>85</v>
          </cell>
          <cell r="G13">
            <v>33</v>
          </cell>
          <cell r="H13">
            <v>13.68</v>
          </cell>
          <cell r="J13">
            <v>39.6</v>
          </cell>
          <cell r="K13">
            <v>0</v>
          </cell>
        </row>
        <row r="14">
          <cell r="B14">
            <v>27.562499999999996</v>
          </cell>
          <cell r="C14">
            <v>35.4</v>
          </cell>
          <cell r="D14">
            <v>21.5</v>
          </cell>
          <cell r="E14">
            <v>68.041666666666671</v>
          </cell>
          <cell r="F14">
            <v>91</v>
          </cell>
          <cell r="G14">
            <v>41</v>
          </cell>
          <cell r="H14">
            <v>33.119999999999997</v>
          </cell>
          <cell r="J14">
            <v>65.88000000000001</v>
          </cell>
          <cell r="K14">
            <v>21.400000000000002</v>
          </cell>
        </row>
        <row r="15">
          <cell r="B15">
            <v>27.441666666666663</v>
          </cell>
          <cell r="C15">
            <v>34.200000000000003</v>
          </cell>
          <cell r="D15">
            <v>23.1</v>
          </cell>
          <cell r="E15">
            <v>74.916666666666671</v>
          </cell>
          <cell r="F15">
            <v>95</v>
          </cell>
          <cell r="G15">
            <v>48</v>
          </cell>
          <cell r="H15">
            <v>21.6</v>
          </cell>
          <cell r="J15">
            <v>36.72</v>
          </cell>
          <cell r="K15">
            <v>41</v>
          </cell>
        </row>
        <row r="16">
          <cell r="B16">
            <v>26.858333333333331</v>
          </cell>
          <cell r="C16">
            <v>34.200000000000003</v>
          </cell>
          <cell r="D16">
            <v>22.9</v>
          </cell>
          <cell r="E16">
            <v>79.25</v>
          </cell>
          <cell r="F16">
            <v>96</v>
          </cell>
          <cell r="G16">
            <v>47</v>
          </cell>
          <cell r="H16">
            <v>12.96</v>
          </cell>
          <cell r="J16">
            <v>35.64</v>
          </cell>
          <cell r="K16">
            <v>14.200000000000001</v>
          </cell>
        </row>
        <row r="17">
          <cell r="B17">
            <v>27.349999999999998</v>
          </cell>
          <cell r="C17">
            <v>33.4</v>
          </cell>
          <cell r="D17">
            <v>23.4</v>
          </cell>
          <cell r="E17">
            <v>77.166666666666671</v>
          </cell>
          <cell r="F17">
            <v>92</v>
          </cell>
          <cell r="G17">
            <v>50</v>
          </cell>
          <cell r="H17">
            <v>12.24</v>
          </cell>
          <cell r="J17">
            <v>25.92</v>
          </cell>
          <cell r="K17">
            <v>0.2</v>
          </cell>
        </row>
        <row r="18">
          <cell r="B18">
            <v>27.770833333333332</v>
          </cell>
          <cell r="C18">
            <v>32.9</v>
          </cell>
          <cell r="D18">
            <v>23.9</v>
          </cell>
          <cell r="E18">
            <v>77.75</v>
          </cell>
          <cell r="F18">
            <v>93</v>
          </cell>
          <cell r="G18">
            <v>52</v>
          </cell>
          <cell r="H18">
            <v>15.48</v>
          </cell>
          <cell r="J18">
            <v>45.36</v>
          </cell>
          <cell r="K18">
            <v>4.4000000000000004</v>
          </cell>
        </row>
        <row r="19">
          <cell r="B19">
            <v>26.787499999999998</v>
          </cell>
          <cell r="C19">
            <v>30.2</v>
          </cell>
          <cell r="D19">
            <v>24.3</v>
          </cell>
          <cell r="E19">
            <v>79.083333333333329</v>
          </cell>
          <cell r="F19">
            <v>90</v>
          </cell>
          <cell r="G19">
            <v>63</v>
          </cell>
          <cell r="H19">
            <v>20.52</v>
          </cell>
          <cell r="J19">
            <v>34.200000000000003</v>
          </cell>
          <cell r="K19">
            <v>0.2</v>
          </cell>
        </row>
        <row r="20">
          <cell r="B20">
            <v>28.591666666666665</v>
          </cell>
          <cell r="C20">
            <v>34.299999999999997</v>
          </cell>
          <cell r="D20">
            <v>24.2</v>
          </cell>
          <cell r="E20">
            <v>70.583333333333329</v>
          </cell>
          <cell r="F20">
            <v>91</v>
          </cell>
          <cell r="G20">
            <v>45</v>
          </cell>
          <cell r="H20">
            <v>16.920000000000002</v>
          </cell>
          <cell r="J20">
            <v>36.72</v>
          </cell>
          <cell r="K20">
            <v>0.2</v>
          </cell>
        </row>
        <row r="21">
          <cell r="B21">
            <v>28.608333333333334</v>
          </cell>
          <cell r="C21">
            <v>33.4</v>
          </cell>
          <cell r="D21">
            <v>25.9</v>
          </cell>
          <cell r="E21">
            <v>69.041666666666671</v>
          </cell>
          <cell r="F21">
            <v>81</v>
          </cell>
          <cell r="G21">
            <v>49</v>
          </cell>
          <cell r="H21">
            <v>16.559999999999999</v>
          </cell>
          <cell r="J21">
            <v>36.72</v>
          </cell>
          <cell r="K21">
            <v>0.4</v>
          </cell>
        </row>
        <row r="22">
          <cell r="B22">
            <v>30.195833333333336</v>
          </cell>
          <cell r="C22">
            <v>36.1</v>
          </cell>
          <cell r="D22">
            <v>25.2</v>
          </cell>
          <cell r="E22">
            <v>64.625</v>
          </cell>
          <cell r="F22">
            <v>86</v>
          </cell>
          <cell r="G22">
            <v>39</v>
          </cell>
          <cell r="H22">
            <v>21.96</v>
          </cell>
          <cell r="J22">
            <v>39.96</v>
          </cell>
          <cell r="K22">
            <v>0</v>
          </cell>
        </row>
        <row r="23">
          <cell r="B23">
            <v>29.55</v>
          </cell>
          <cell r="C23">
            <v>36.1</v>
          </cell>
          <cell r="D23">
            <v>26.4</v>
          </cell>
          <cell r="E23">
            <v>63.875</v>
          </cell>
          <cell r="F23">
            <v>78</v>
          </cell>
          <cell r="G23">
            <v>38</v>
          </cell>
          <cell r="H23">
            <v>24.12</v>
          </cell>
          <cell r="J23">
            <v>45.72</v>
          </cell>
          <cell r="K23">
            <v>0</v>
          </cell>
        </row>
        <row r="24">
          <cell r="B24">
            <v>25.958333333333332</v>
          </cell>
          <cell r="C24">
            <v>29.9</v>
          </cell>
          <cell r="D24">
            <v>22.5</v>
          </cell>
          <cell r="E24">
            <v>79.875</v>
          </cell>
          <cell r="F24">
            <v>95</v>
          </cell>
          <cell r="G24">
            <v>63</v>
          </cell>
          <cell r="H24">
            <v>19.8</v>
          </cell>
          <cell r="J24">
            <v>38.880000000000003</v>
          </cell>
          <cell r="K24">
            <v>6</v>
          </cell>
        </row>
        <row r="25">
          <cell r="B25">
            <v>26.2</v>
          </cell>
          <cell r="C25">
            <v>32.799999999999997</v>
          </cell>
          <cell r="D25">
            <v>22.6</v>
          </cell>
          <cell r="E25">
            <v>80.708333333333329</v>
          </cell>
          <cell r="F25">
            <v>97</v>
          </cell>
          <cell r="G25">
            <v>56</v>
          </cell>
          <cell r="H25">
            <v>20.88</v>
          </cell>
          <cell r="J25">
            <v>39.24</v>
          </cell>
          <cell r="K25">
            <v>5.6</v>
          </cell>
        </row>
        <row r="26">
          <cell r="B26">
            <v>24.466666666666669</v>
          </cell>
          <cell r="C26">
            <v>27.3</v>
          </cell>
          <cell r="D26">
            <v>22.3</v>
          </cell>
          <cell r="E26">
            <v>83.875</v>
          </cell>
          <cell r="F26">
            <v>95</v>
          </cell>
          <cell r="G26">
            <v>68</v>
          </cell>
          <cell r="H26">
            <v>15.840000000000002</v>
          </cell>
          <cell r="J26">
            <v>26.28</v>
          </cell>
          <cell r="K26">
            <v>18.600000000000001</v>
          </cell>
        </row>
        <row r="27">
          <cell r="B27">
            <v>22.262500000000006</v>
          </cell>
          <cell r="C27">
            <v>25.7</v>
          </cell>
          <cell r="D27">
            <v>20.7</v>
          </cell>
          <cell r="E27">
            <v>90.958333333333329</v>
          </cell>
          <cell r="F27">
            <v>97</v>
          </cell>
          <cell r="G27">
            <v>75</v>
          </cell>
          <cell r="H27">
            <v>16.920000000000002</v>
          </cell>
          <cell r="J27">
            <v>28.44</v>
          </cell>
          <cell r="K27">
            <v>11.4</v>
          </cell>
        </row>
        <row r="28">
          <cell r="B28">
            <v>23.224999999999998</v>
          </cell>
          <cell r="C28">
            <v>27.8</v>
          </cell>
          <cell r="D28">
            <v>20.2</v>
          </cell>
          <cell r="E28">
            <v>75.833333333333329</v>
          </cell>
          <cell r="F28">
            <v>93</v>
          </cell>
          <cell r="G28">
            <v>52</v>
          </cell>
          <cell r="H28">
            <v>11.520000000000001</v>
          </cell>
          <cell r="J28">
            <v>27</v>
          </cell>
          <cell r="K28">
            <v>0</v>
          </cell>
        </row>
        <row r="29">
          <cell r="B29">
            <v>24.466666666666669</v>
          </cell>
          <cell r="C29">
            <v>30.2</v>
          </cell>
          <cell r="D29">
            <v>18.7</v>
          </cell>
          <cell r="E29">
            <v>65.625</v>
          </cell>
          <cell r="F29">
            <v>87</v>
          </cell>
          <cell r="G29">
            <v>39</v>
          </cell>
          <cell r="H29">
            <v>14.76</v>
          </cell>
          <cell r="J29">
            <v>27</v>
          </cell>
          <cell r="K29">
            <v>0</v>
          </cell>
        </row>
        <row r="30">
          <cell r="B30">
            <v>23.654166666666669</v>
          </cell>
          <cell r="C30">
            <v>29.6</v>
          </cell>
          <cell r="D30">
            <v>18.3</v>
          </cell>
          <cell r="E30">
            <v>65.291666666666671</v>
          </cell>
          <cell r="F30">
            <v>90</v>
          </cell>
          <cell r="G30">
            <v>40</v>
          </cell>
          <cell r="H30">
            <v>14.04</v>
          </cell>
          <cell r="J30">
            <v>31.680000000000003</v>
          </cell>
          <cell r="K30">
            <v>0</v>
          </cell>
        </row>
        <row r="31">
          <cell r="B31">
            <v>24.708333333333329</v>
          </cell>
          <cell r="C31">
            <v>31</v>
          </cell>
          <cell r="D31">
            <v>19.100000000000001</v>
          </cell>
          <cell r="E31">
            <v>60.208333333333336</v>
          </cell>
          <cell r="F31">
            <v>85</v>
          </cell>
          <cell r="G31">
            <v>32</v>
          </cell>
          <cell r="H31">
            <v>12.6</v>
          </cell>
          <cell r="J31">
            <v>26.64</v>
          </cell>
          <cell r="K31">
            <v>0</v>
          </cell>
        </row>
        <row r="32">
          <cell r="B32">
            <v>26.854166666666671</v>
          </cell>
          <cell r="C32">
            <v>33.799999999999997</v>
          </cell>
          <cell r="D32">
            <v>20.9</v>
          </cell>
          <cell r="E32">
            <v>53.458333333333336</v>
          </cell>
          <cell r="F32">
            <v>78</v>
          </cell>
          <cell r="G32">
            <v>24</v>
          </cell>
          <cell r="H32">
            <v>13.32</v>
          </cell>
          <cell r="J32">
            <v>30.6</v>
          </cell>
          <cell r="K32">
            <v>0</v>
          </cell>
        </row>
        <row r="33">
          <cell r="B33">
            <v>27.879166666666659</v>
          </cell>
          <cell r="C33">
            <v>35.299999999999997</v>
          </cell>
          <cell r="D33">
            <v>21</v>
          </cell>
          <cell r="E33">
            <v>54.083333333333336</v>
          </cell>
          <cell r="F33">
            <v>84</v>
          </cell>
          <cell r="G33">
            <v>24</v>
          </cell>
          <cell r="H33">
            <v>16.559999999999999</v>
          </cell>
          <cell r="J33">
            <v>35.64</v>
          </cell>
          <cell r="K33">
            <v>0</v>
          </cell>
        </row>
        <row r="34">
          <cell r="B34">
            <v>29.920833333333331</v>
          </cell>
          <cell r="C34">
            <v>36.6</v>
          </cell>
          <cell r="D34">
            <v>22.2</v>
          </cell>
          <cell r="E34">
            <v>42.375</v>
          </cell>
          <cell r="F34">
            <v>72</v>
          </cell>
          <cell r="G34">
            <v>23</v>
          </cell>
          <cell r="H34">
            <v>12.96</v>
          </cell>
          <cell r="J34">
            <v>35.64</v>
          </cell>
          <cell r="K34">
            <v>0</v>
          </cell>
        </row>
        <row r="35">
          <cell r="B35">
            <v>27.183333333333334</v>
          </cell>
          <cell r="C35">
            <v>35.9</v>
          </cell>
          <cell r="D35">
            <v>22.2</v>
          </cell>
          <cell r="E35">
            <v>59.958333333333336</v>
          </cell>
          <cell r="F35">
            <v>82</v>
          </cell>
          <cell r="G35">
            <v>28</v>
          </cell>
          <cell r="H35">
            <v>18</v>
          </cell>
          <cell r="J35">
            <v>57.6</v>
          </cell>
          <cell r="K35">
            <v>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I5" t="str">
            <v>*</v>
          </cell>
        </row>
        <row r="6">
          <cell r="I6" t="str">
            <v>*</v>
          </cell>
        </row>
        <row r="7">
          <cell r="I7" t="str">
            <v>*</v>
          </cell>
        </row>
        <row r="8">
          <cell r="I8" t="str">
            <v>*</v>
          </cell>
        </row>
        <row r="9">
          <cell r="I9" t="str">
            <v>*</v>
          </cell>
        </row>
        <row r="10">
          <cell r="I10" t="str">
            <v>*</v>
          </cell>
        </row>
        <row r="11">
          <cell r="I11" t="str">
            <v>*</v>
          </cell>
        </row>
        <row r="12">
          <cell r="I12" t="str">
            <v>*</v>
          </cell>
        </row>
        <row r="13">
          <cell r="I13" t="str">
            <v>*</v>
          </cell>
        </row>
        <row r="14">
          <cell r="I14" t="str">
            <v>*</v>
          </cell>
        </row>
        <row r="15">
          <cell r="I15" t="str">
            <v>*</v>
          </cell>
        </row>
        <row r="16">
          <cell r="I16" t="str">
            <v>*</v>
          </cell>
        </row>
        <row r="17">
          <cell r="I17" t="str">
            <v>*</v>
          </cell>
        </row>
        <row r="18">
          <cell r="I18" t="str">
            <v>*</v>
          </cell>
        </row>
        <row r="19">
          <cell r="I19" t="str">
            <v>*</v>
          </cell>
        </row>
        <row r="20">
          <cell r="I20" t="str">
            <v>*</v>
          </cell>
        </row>
        <row r="21">
          <cell r="I21" t="str">
            <v>*</v>
          </cell>
        </row>
        <row r="22">
          <cell r="I22" t="str">
            <v>*</v>
          </cell>
        </row>
        <row r="23">
          <cell r="I23" t="str">
            <v>*</v>
          </cell>
        </row>
        <row r="24">
          <cell r="I24" t="str">
            <v>*</v>
          </cell>
        </row>
        <row r="25">
          <cell r="I25" t="str">
            <v>*</v>
          </cell>
        </row>
        <row r="26">
          <cell r="I26" t="str">
            <v>*</v>
          </cell>
        </row>
        <row r="27">
          <cell r="I27" t="str">
            <v>*</v>
          </cell>
        </row>
        <row r="28">
          <cell r="I28" t="str">
            <v>*</v>
          </cell>
        </row>
        <row r="29">
          <cell r="I29" t="str">
            <v>*</v>
          </cell>
        </row>
        <row r="30">
          <cell r="I30" t="str">
            <v>*</v>
          </cell>
        </row>
        <row r="31">
          <cell r="I31" t="str">
            <v>*</v>
          </cell>
        </row>
        <row r="32">
          <cell r="I32" t="str">
            <v>*</v>
          </cell>
        </row>
        <row r="33">
          <cell r="I33" t="str">
            <v>*</v>
          </cell>
        </row>
        <row r="34">
          <cell r="I34" t="str">
            <v>*</v>
          </cell>
        </row>
        <row r="35">
          <cell r="I35" t="str">
            <v>*</v>
          </cell>
        </row>
        <row r="36">
          <cell r="I36" t="str">
            <v>*</v>
          </cell>
        </row>
      </sheetData>
      <sheetData sheetId="11"/>
      <sheetData sheetId="12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26.849999999999998</v>
          </cell>
          <cell r="C5">
            <v>31.8</v>
          </cell>
          <cell r="D5">
            <v>23.5</v>
          </cell>
          <cell r="E5">
            <v>72.944444444444443</v>
          </cell>
          <cell r="F5">
            <v>92</v>
          </cell>
          <cell r="G5">
            <v>52</v>
          </cell>
          <cell r="H5">
            <v>11.879999999999999</v>
          </cell>
          <cell r="J5">
            <v>29.16</v>
          </cell>
          <cell r="K5">
            <v>0.4</v>
          </cell>
        </row>
        <row r="6">
          <cell r="B6">
            <v>26.516666666666666</v>
          </cell>
          <cell r="C6">
            <v>34.1</v>
          </cell>
          <cell r="D6">
            <v>23.4</v>
          </cell>
          <cell r="E6">
            <v>79.727272727272734</v>
          </cell>
          <cell r="F6">
            <v>99</v>
          </cell>
          <cell r="G6">
            <v>44</v>
          </cell>
          <cell r="H6">
            <v>19.440000000000001</v>
          </cell>
          <cell r="J6">
            <v>36.72</v>
          </cell>
          <cell r="K6">
            <v>4.4000000000000004</v>
          </cell>
        </row>
        <row r="7">
          <cell r="B7">
            <v>27.783333333333335</v>
          </cell>
          <cell r="C7">
            <v>34.700000000000003</v>
          </cell>
          <cell r="D7">
            <v>24.2</v>
          </cell>
          <cell r="E7">
            <v>63.230769230769234</v>
          </cell>
          <cell r="F7">
            <v>85</v>
          </cell>
          <cell r="G7">
            <v>43</v>
          </cell>
          <cell r="H7">
            <v>10.08</v>
          </cell>
          <cell r="J7">
            <v>27.36</v>
          </cell>
          <cell r="K7">
            <v>2.6</v>
          </cell>
        </row>
        <row r="8">
          <cell r="B8">
            <v>27.429166666666671</v>
          </cell>
          <cell r="C8">
            <v>35.200000000000003</v>
          </cell>
          <cell r="D8">
            <v>22.9</v>
          </cell>
          <cell r="E8">
            <v>66.150000000000006</v>
          </cell>
          <cell r="F8">
            <v>89</v>
          </cell>
          <cell r="G8">
            <v>41</v>
          </cell>
          <cell r="H8">
            <v>19.079999999999998</v>
          </cell>
          <cell r="J8">
            <v>38.519999999999996</v>
          </cell>
          <cell r="K8">
            <v>13.799999999999999</v>
          </cell>
        </row>
        <row r="9">
          <cell r="B9">
            <v>29.324999999999992</v>
          </cell>
          <cell r="C9">
            <v>37.4</v>
          </cell>
          <cell r="D9">
            <v>22.3</v>
          </cell>
          <cell r="E9">
            <v>49.764705882352942</v>
          </cell>
          <cell r="F9">
            <v>86</v>
          </cell>
          <cell r="G9">
            <v>21</v>
          </cell>
          <cell r="H9">
            <v>11.879999999999999</v>
          </cell>
          <cell r="J9">
            <v>28.44</v>
          </cell>
          <cell r="K9">
            <v>0</v>
          </cell>
        </row>
        <row r="10">
          <cell r="B10">
            <v>29.408333333333331</v>
          </cell>
          <cell r="C10">
            <v>37.299999999999997</v>
          </cell>
          <cell r="D10">
            <v>21.7</v>
          </cell>
          <cell r="E10">
            <v>56.041666666666664</v>
          </cell>
          <cell r="F10">
            <v>92</v>
          </cell>
          <cell r="G10">
            <v>27</v>
          </cell>
          <cell r="H10">
            <v>10.8</v>
          </cell>
          <cell r="J10">
            <v>23.759999999999998</v>
          </cell>
          <cell r="K10">
            <v>0</v>
          </cell>
        </row>
        <row r="11">
          <cell r="B11">
            <v>30.641666666666662</v>
          </cell>
          <cell r="C11">
            <v>38</v>
          </cell>
          <cell r="D11">
            <v>23.1</v>
          </cell>
          <cell r="E11">
            <v>56.260869565217391</v>
          </cell>
          <cell r="F11">
            <v>90</v>
          </cell>
          <cell r="G11">
            <v>26</v>
          </cell>
          <cell r="H11">
            <v>13.68</v>
          </cell>
          <cell r="J11">
            <v>29.52</v>
          </cell>
          <cell r="K11">
            <v>0</v>
          </cell>
        </row>
        <row r="12">
          <cell r="B12">
            <v>31.520833333333329</v>
          </cell>
          <cell r="C12">
            <v>38.299999999999997</v>
          </cell>
          <cell r="D12">
            <v>24.7</v>
          </cell>
          <cell r="E12">
            <v>54.916666666666664</v>
          </cell>
          <cell r="F12">
            <v>86</v>
          </cell>
          <cell r="G12">
            <v>28</v>
          </cell>
          <cell r="H12">
            <v>12.24</v>
          </cell>
          <cell r="J12">
            <v>29.16</v>
          </cell>
          <cell r="K12">
            <v>0</v>
          </cell>
        </row>
        <row r="13">
          <cell r="B13">
            <v>32.387499999999996</v>
          </cell>
          <cell r="C13">
            <v>38.6</v>
          </cell>
          <cell r="D13">
            <v>27</v>
          </cell>
          <cell r="E13">
            <v>49.666666666666664</v>
          </cell>
          <cell r="F13">
            <v>70</v>
          </cell>
          <cell r="G13">
            <v>29</v>
          </cell>
          <cell r="H13">
            <v>13.68</v>
          </cell>
          <cell r="J13">
            <v>29.16</v>
          </cell>
          <cell r="K13">
            <v>0</v>
          </cell>
        </row>
        <row r="14">
          <cell r="B14">
            <v>30.912500000000005</v>
          </cell>
          <cell r="C14">
            <v>37.1</v>
          </cell>
          <cell r="D14">
            <v>24.7</v>
          </cell>
          <cell r="E14">
            <v>51.375</v>
          </cell>
          <cell r="F14">
            <v>72</v>
          </cell>
          <cell r="G14">
            <v>34</v>
          </cell>
          <cell r="H14">
            <v>17.28</v>
          </cell>
          <cell r="J14">
            <v>45</v>
          </cell>
          <cell r="K14">
            <v>0</v>
          </cell>
        </row>
        <row r="15">
          <cell r="B15">
            <v>29.424999999999997</v>
          </cell>
          <cell r="C15">
            <v>36.1</v>
          </cell>
          <cell r="D15">
            <v>26.7</v>
          </cell>
          <cell r="E15">
            <v>60.416666666666664</v>
          </cell>
          <cell r="F15">
            <v>73</v>
          </cell>
          <cell r="G15">
            <v>35</v>
          </cell>
          <cell r="H15">
            <v>14.04</v>
          </cell>
          <cell r="J15">
            <v>38.880000000000003</v>
          </cell>
          <cell r="K15">
            <v>0</v>
          </cell>
        </row>
        <row r="16">
          <cell r="B16">
            <v>28.220833333333328</v>
          </cell>
          <cell r="C16">
            <v>36.1</v>
          </cell>
          <cell r="D16">
            <v>23.6</v>
          </cell>
          <cell r="E16">
            <v>65.772727272727266</v>
          </cell>
          <cell r="F16">
            <v>90</v>
          </cell>
          <cell r="G16">
            <v>36</v>
          </cell>
          <cell r="H16">
            <v>10.8</v>
          </cell>
          <cell r="J16">
            <v>23.759999999999998</v>
          </cell>
          <cell r="K16">
            <v>0</v>
          </cell>
        </row>
        <row r="17">
          <cell r="B17">
            <v>27.574999999999992</v>
          </cell>
          <cell r="C17">
            <v>35.6</v>
          </cell>
          <cell r="D17">
            <v>25.2</v>
          </cell>
          <cell r="E17">
            <v>71.07692307692308</v>
          </cell>
          <cell r="F17">
            <v>98</v>
          </cell>
          <cell r="G17">
            <v>40</v>
          </cell>
          <cell r="H17">
            <v>11.16</v>
          </cell>
          <cell r="J17">
            <v>30.96</v>
          </cell>
          <cell r="K17">
            <v>9.8000000000000007</v>
          </cell>
        </row>
        <row r="18">
          <cell r="B18">
            <v>28.600000000000005</v>
          </cell>
          <cell r="C18">
            <v>35.6</v>
          </cell>
          <cell r="D18">
            <v>24.7</v>
          </cell>
          <cell r="E18">
            <v>65.875</v>
          </cell>
          <cell r="F18">
            <v>98</v>
          </cell>
          <cell r="G18">
            <v>38</v>
          </cell>
          <cell r="H18">
            <v>13.32</v>
          </cell>
          <cell r="J18">
            <v>35.28</v>
          </cell>
          <cell r="K18">
            <v>0.60000000000000009</v>
          </cell>
        </row>
        <row r="19">
          <cell r="B19">
            <v>30.058333333333326</v>
          </cell>
          <cell r="C19">
            <v>36.700000000000003</v>
          </cell>
          <cell r="D19">
            <v>26.6</v>
          </cell>
          <cell r="E19">
            <v>63.958333333333336</v>
          </cell>
          <cell r="F19">
            <v>82</v>
          </cell>
          <cell r="G19">
            <v>34</v>
          </cell>
          <cell r="H19">
            <v>16.2</v>
          </cell>
          <cell r="J19">
            <v>38.159999999999997</v>
          </cell>
          <cell r="K19">
            <v>0</v>
          </cell>
        </row>
        <row r="20">
          <cell r="B20">
            <v>30.170833333333338</v>
          </cell>
          <cell r="C20">
            <v>36.700000000000003</v>
          </cell>
          <cell r="D20">
            <v>25.5</v>
          </cell>
          <cell r="E20">
            <v>57.75</v>
          </cell>
          <cell r="F20">
            <v>80</v>
          </cell>
          <cell r="G20">
            <v>33</v>
          </cell>
          <cell r="H20">
            <v>17.64</v>
          </cell>
          <cell r="J20">
            <v>39.6</v>
          </cell>
          <cell r="K20">
            <v>0</v>
          </cell>
        </row>
        <row r="21">
          <cell r="B21">
            <v>29.641666666666666</v>
          </cell>
          <cell r="C21">
            <v>34.799999999999997</v>
          </cell>
          <cell r="D21">
            <v>25.3</v>
          </cell>
          <cell r="E21">
            <v>61.208333333333336</v>
          </cell>
          <cell r="F21">
            <v>78</v>
          </cell>
          <cell r="G21">
            <v>40</v>
          </cell>
          <cell r="H21">
            <v>14.76</v>
          </cell>
          <cell r="J21">
            <v>38.159999999999997</v>
          </cell>
          <cell r="K21">
            <v>3.0000000000000004</v>
          </cell>
        </row>
        <row r="22">
          <cell r="B22">
            <v>30.120833333333334</v>
          </cell>
          <cell r="C22">
            <v>37.799999999999997</v>
          </cell>
          <cell r="D22">
            <v>24.2</v>
          </cell>
          <cell r="E22">
            <v>59.652173913043477</v>
          </cell>
          <cell r="F22">
            <v>91</v>
          </cell>
          <cell r="G22">
            <v>29</v>
          </cell>
          <cell r="H22">
            <v>16.2</v>
          </cell>
          <cell r="J22">
            <v>32.76</v>
          </cell>
          <cell r="K22">
            <v>0</v>
          </cell>
        </row>
        <row r="23">
          <cell r="B23">
            <v>32.220833333333339</v>
          </cell>
          <cell r="C23">
            <v>39.299999999999997</v>
          </cell>
          <cell r="D23">
            <v>25.2</v>
          </cell>
          <cell r="E23">
            <v>48.791666666666664</v>
          </cell>
          <cell r="F23">
            <v>81</v>
          </cell>
          <cell r="G23">
            <v>23</v>
          </cell>
          <cell r="H23">
            <v>14.04</v>
          </cell>
          <cell r="J23">
            <v>34.56</v>
          </cell>
          <cell r="K23">
            <v>0</v>
          </cell>
        </row>
        <row r="24">
          <cell r="B24">
            <v>28.570833333333329</v>
          </cell>
          <cell r="C24">
            <v>35.299999999999997</v>
          </cell>
          <cell r="D24">
            <v>24.8</v>
          </cell>
          <cell r="E24">
            <v>66.375</v>
          </cell>
          <cell r="F24">
            <v>89</v>
          </cell>
          <cell r="G24">
            <v>35</v>
          </cell>
          <cell r="H24">
            <v>16.920000000000002</v>
          </cell>
          <cell r="J24">
            <v>45.36</v>
          </cell>
          <cell r="K24">
            <v>1.6</v>
          </cell>
        </row>
        <row r="25">
          <cell r="B25">
            <v>26.812499999999989</v>
          </cell>
          <cell r="C25">
            <v>33.700000000000003</v>
          </cell>
          <cell r="D25">
            <v>23.9</v>
          </cell>
          <cell r="E25">
            <v>71</v>
          </cell>
          <cell r="F25">
            <v>99</v>
          </cell>
          <cell r="G25">
            <v>46</v>
          </cell>
          <cell r="H25">
            <v>15.48</v>
          </cell>
          <cell r="J25">
            <v>31.680000000000003</v>
          </cell>
          <cell r="K25">
            <v>9.1999999999999993</v>
          </cell>
        </row>
        <row r="26">
          <cell r="B26">
            <v>25.458333333333332</v>
          </cell>
          <cell r="C26">
            <v>29.3</v>
          </cell>
          <cell r="D26">
            <v>23.4</v>
          </cell>
          <cell r="E26">
            <v>86</v>
          </cell>
          <cell r="F26">
            <v>95</v>
          </cell>
          <cell r="G26">
            <v>70</v>
          </cell>
          <cell r="H26">
            <v>14.4</v>
          </cell>
          <cell r="J26">
            <v>28.8</v>
          </cell>
          <cell r="K26">
            <v>17.999999999999996</v>
          </cell>
        </row>
        <row r="27">
          <cell r="B27">
            <v>27.166666666666661</v>
          </cell>
          <cell r="C27">
            <v>33.700000000000003</v>
          </cell>
          <cell r="D27">
            <v>23</v>
          </cell>
          <cell r="E27">
            <v>63.533333333333331</v>
          </cell>
          <cell r="F27">
            <v>95</v>
          </cell>
          <cell r="G27">
            <v>40</v>
          </cell>
          <cell r="H27">
            <v>10.8</v>
          </cell>
          <cell r="J27">
            <v>25.56</v>
          </cell>
          <cell r="K27">
            <v>3.8000000000000003</v>
          </cell>
        </row>
        <row r="28">
          <cell r="B28">
            <v>26.974999999999998</v>
          </cell>
          <cell r="C28">
            <v>34.4</v>
          </cell>
          <cell r="D28">
            <v>22.1</v>
          </cell>
          <cell r="E28">
            <v>65.083333333333329</v>
          </cell>
          <cell r="F28">
            <v>91</v>
          </cell>
          <cell r="G28">
            <v>27</v>
          </cell>
          <cell r="H28">
            <v>10.08</v>
          </cell>
          <cell r="J28">
            <v>22.32</v>
          </cell>
          <cell r="K28">
            <v>0.2</v>
          </cell>
        </row>
        <row r="29">
          <cell r="B29">
            <v>27.408333333333328</v>
          </cell>
          <cell r="C29">
            <v>35.4</v>
          </cell>
          <cell r="D29">
            <v>20.8</v>
          </cell>
          <cell r="E29">
            <v>58.666666666666664</v>
          </cell>
          <cell r="F29">
            <v>97</v>
          </cell>
          <cell r="G29">
            <v>18</v>
          </cell>
          <cell r="H29">
            <v>8.64</v>
          </cell>
          <cell r="J29">
            <v>26.64</v>
          </cell>
          <cell r="K29">
            <v>0</v>
          </cell>
        </row>
        <row r="30">
          <cell r="B30">
            <v>26.454166666666669</v>
          </cell>
          <cell r="C30">
            <v>33.9</v>
          </cell>
          <cell r="D30">
            <v>20.2</v>
          </cell>
          <cell r="E30">
            <v>51.625</v>
          </cell>
          <cell r="F30">
            <v>78</v>
          </cell>
          <cell r="G30">
            <v>24</v>
          </cell>
          <cell r="H30">
            <v>6.48</v>
          </cell>
          <cell r="J30">
            <v>19.440000000000001</v>
          </cell>
          <cell r="K30">
            <v>0</v>
          </cell>
        </row>
        <row r="31">
          <cell r="B31">
            <v>27.170833333333345</v>
          </cell>
          <cell r="C31">
            <v>34.200000000000003</v>
          </cell>
          <cell r="D31">
            <v>19.600000000000001</v>
          </cell>
          <cell r="E31">
            <v>47.541666666666664</v>
          </cell>
          <cell r="F31">
            <v>88</v>
          </cell>
          <cell r="G31">
            <v>21</v>
          </cell>
          <cell r="H31">
            <v>10.08</v>
          </cell>
          <cell r="J31">
            <v>30.6</v>
          </cell>
          <cell r="K31">
            <v>0</v>
          </cell>
        </row>
        <row r="32">
          <cell r="B32">
            <v>26.958333333333329</v>
          </cell>
          <cell r="C32">
            <v>37</v>
          </cell>
          <cell r="D32">
            <v>17.5</v>
          </cell>
          <cell r="E32">
            <v>47.416666666666664</v>
          </cell>
          <cell r="F32">
            <v>90</v>
          </cell>
          <cell r="G32">
            <v>11</v>
          </cell>
          <cell r="H32">
            <v>11.16</v>
          </cell>
          <cell r="J32">
            <v>25.92</v>
          </cell>
          <cell r="K32">
            <v>0</v>
          </cell>
        </row>
        <row r="33">
          <cell r="B33">
            <v>28.279166666666669</v>
          </cell>
          <cell r="C33">
            <v>38.6</v>
          </cell>
          <cell r="D33">
            <v>17.899999999999999</v>
          </cell>
          <cell r="E33">
            <v>46.166666666666664</v>
          </cell>
          <cell r="F33">
            <v>87</v>
          </cell>
          <cell r="G33">
            <v>14</v>
          </cell>
          <cell r="H33">
            <v>11.520000000000001</v>
          </cell>
          <cell r="J33">
            <v>28.44</v>
          </cell>
          <cell r="K33">
            <v>0</v>
          </cell>
        </row>
        <row r="34">
          <cell r="B34">
            <v>29.004166666666674</v>
          </cell>
          <cell r="C34">
            <v>39.1</v>
          </cell>
          <cell r="D34">
            <v>21.1</v>
          </cell>
          <cell r="E34">
            <v>52.416666666666664</v>
          </cell>
          <cell r="F34">
            <v>83</v>
          </cell>
          <cell r="G34">
            <v>19</v>
          </cell>
          <cell r="H34">
            <v>9.7200000000000006</v>
          </cell>
          <cell r="J34">
            <v>25.2</v>
          </cell>
          <cell r="K34">
            <v>0</v>
          </cell>
        </row>
        <row r="35">
          <cell r="B35">
            <v>27.650000000000002</v>
          </cell>
          <cell r="C35">
            <v>36.4</v>
          </cell>
          <cell r="D35">
            <v>22.7</v>
          </cell>
          <cell r="E35">
            <v>57.125</v>
          </cell>
          <cell r="F35">
            <v>79</v>
          </cell>
          <cell r="G35">
            <v>32</v>
          </cell>
          <cell r="H35">
            <v>17.28</v>
          </cell>
          <cell r="J35">
            <v>55.080000000000005</v>
          </cell>
          <cell r="K35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I5" t="str">
            <v>*</v>
          </cell>
        </row>
        <row r="6">
          <cell r="I6" t="str">
            <v>*</v>
          </cell>
        </row>
        <row r="7">
          <cell r="I7" t="str">
            <v>*</v>
          </cell>
        </row>
        <row r="8">
          <cell r="I8" t="str">
            <v>*</v>
          </cell>
        </row>
        <row r="9">
          <cell r="I9" t="str">
            <v>*</v>
          </cell>
        </row>
        <row r="10">
          <cell r="I10" t="str">
            <v>*</v>
          </cell>
        </row>
        <row r="11">
          <cell r="I11" t="str">
            <v>*</v>
          </cell>
        </row>
        <row r="12">
          <cell r="I12" t="str">
            <v>*</v>
          </cell>
        </row>
        <row r="13">
          <cell r="I13" t="str">
            <v>*</v>
          </cell>
        </row>
        <row r="14">
          <cell r="I14" t="str">
            <v>*</v>
          </cell>
        </row>
        <row r="15">
          <cell r="I15" t="str">
            <v>*</v>
          </cell>
        </row>
        <row r="16">
          <cell r="I16" t="str">
            <v>*</v>
          </cell>
        </row>
        <row r="17">
          <cell r="I17" t="str">
            <v>*</v>
          </cell>
        </row>
        <row r="18">
          <cell r="I18" t="str">
            <v>*</v>
          </cell>
        </row>
        <row r="19">
          <cell r="I19" t="str">
            <v>*</v>
          </cell>
        </row>
        <row r="20">
          <cell r="I20" t="str">
            <v>*</v>
          </cell>
        </row>
        <row r="21">
          <cell r="I21" t="str">
            <v>*</v>
          </cell>
        </row>
        <row r="22">
          <cell r="I22" t="str">
            <v>*</v>
          </cell>
        </row>
        <row r="23">
          <cell r="I23" t="str">
            <v>*</v>
          </cell>
        </row>
        <row r="24">
          <cell r="I24" t="str">
            <v>*</v>
          </cell>
        </row>
        <row r="25">
          <cell r="I25" t="str">
            <v>*</v>
          </cell>
        </row>
        <row r="26">
          <cell r="I26" t="str">
            <v>*</v>
          </cell>
        </row>
        <row r="27">
          <cell r="I27" t="str">
            <v>*</v>
          </cell>
        </row>
        <row r="28">
          <cell r="I28" t="str">
            <v>*</v>
          </cell>
        </row>
        <row r="29">
          <cell r="I29" t="str">
            <v>*</v>
          </cell>
        </row>
        <row r="30">
          <cell r="I30" t="str">
            <v>*</v>
          </cell>
        </row>
        <row r="31">
          <cell r="I31" t="str">
            <v>*</v>
          </cell>
        </row>
        <row r="32">
          <cell r="I32" t="str">
            <v>*</v>
          </cell>
        </row>
        <row r="33">
          <cell r="I33" t="str">
            <v>*</v>
          </cell>
        </row>
        <row r="34">
          <cell r="I34" t="str">
            <v>*</v>
          </cell>
        </row>
        <row r="35">
          <cell r="I35" t="str">
            <v>*</v>
          </cell>
        </row>
        <row r="36">
          <cell r="I36" t="str">
            <v>*</v>
          </cell>
        </row>
      </sheetData>
      <sheetData sheetId="10"/>
      <sheetData sheetId="1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  <sheetName val="Planilha1"/>
    </sheetNames>
    <sheetDataSet>
      <sheetData sheetId="0">
        <row r="5">
          <cell r="B5">
            <v>26.266666666666669</v>
          </cell>
          <cell r="C5">
            <v>33.6</v>
          </cell>
          <cell r="D5">
            <v>22.8</v>
          </cell>
          <cell r="E5">
            <v>79.958333333333329</v>
          </cell>
          <cell r="F5">
            <v>99</v>
          </cell>
          <cell r="G5">
            <v>49</v>
          </cell>
          <cell r="H5">
            <v>11.879999999999999</v>
          </cell>
          <cell r="J5">
            <v>28.08</v>
          </cell>
          <cell r="K5">
            <v>51.2</v>
          </cell>
        </row>
        <row r="6">
          <cell r="B6">
            <v>25.399999999999995</v>
          </cell>
          <cell r="C6">
            <v>32.200000000000003</v>
          </cell>
          <cell r="D6">
            <v>21.3</v>
          </cell>
          <cell r="E6">
            <v>82.416666666666671</v>
          </cell>
          <cell r="F6">
            <v>99</v>
          </cell>
          <cell r="G6">
            <v>54</v>
          </cell>
          <cell r="H6">
            <v>13.32</v>
          </cell>
          <cell r="J6">
            <v>24.48</v>
          </cell>
          <cell r="K6">
            <v>24.400000000000002</v>
          </cell>
        </row>
        <row r="7">
          <cell r="B7">
            <v>27.162500000000009</v>
          </cell>
          <cell r="C7">
            <v>34.200000000000003</v>
          </cell>
          <cell r="D7">
            <v>21.8</v>
          </cell>
          <cell r="E7">
            <v>77.791666666666671</v>
          </cell>
          <cell r="F7">
            <v>99</v>
          </cell>
          <cell r="G7">
            <v>48</v>
          </cell>
          <cell r="H7">
            <v>8.2799999999999994</v>
          </cell>
          <cell r="J7">
            <v>21.240000000000002</v>
          </cell>
          <cell r="K7">
            <v>0</v>
          </cell>
        </row>
        <row r="8">
          <cell r="B8">
            <v>29.104166666666661</v>
          </cell>
          <cell r="C8">
            <v>35.9</v>
          </cell>
          <cell r="D8">
            <v>23.4</v>
          </cell>
          <cell r="E8">
            <v>68.125</v>
          </cell>
          <cell r="F8">
            <v>94</v>
          </cell>
          <cell r="G8">
            <v>33</v>
          </cell>
          <cell r="H8">
            <v>10.8</v>
          </cell>
          <cell r="J8">
            <v>23.400000000000002</v>
          </cell>
          <cell r="K8">
            <v>0</v>
          </cell>
        </row>
        <row r="9">
          <cell r="B9">
            <v>28.8125</v>
          </cell>
          <cell r="C9">
            <v>35.6</v>
          </cell>
          <cell r="D9">
            <v>22.4</v>
          </cell>
          <cell r="E9">
            <v>64.25</v>
          </cell>
          <cell r="F9">
            <v>90</v>
          </cell>
          <cell r="G9">
            <v>31</v>
          </cell>
          <cell r="H9">
            <v>12.24</v>
          </cell>
          <cell r="J9">
            <v>25.56</v>
          </cell>
          <cell r="K9">
            <v>0</v>
          </cell>
        </row>
        <row r="10">
          <cell r="B10">
            <v>29.254166666666663</v>
          </cell>
          <cell r="C10">
            <v>36.299999999999997</v>
          </cell>
          <cell r="D10">
            <v>22.3</v>
          </cell>
          <cell r="E10">
            <v>61.083333333333336</v>
          </cell>
          <cell r="F10">
            <v>91</v>
          </cell>
          <cell r="G10">
            <v>30</v>
          </cell>
          <cell r="H10">
            <v>11.520000000000001</v>
          </cell>
          <cell r="J10">
            <v>23.759999999999998</v>
          </cell>
          <cell r="K10">
            <v>0</v>
          </cell>
        </row>
        <row r="11">
          <cell r="B11">
            <v>30.208333333333339</v>
          </cell>
          <cell r="C11">
            <v>37.5</v>
          </cell>
          <cell r="D11">
            <v>23.6</v>
          </cell>
          <cell r="E11">
            <v>56.125</v>
          </cell>
          <cell r="F11">
            <v>81</v>
          </cell>
          <cell r="G11">
            <v>29</v>
          </cell>
          <cell r="H11">
            <v>10.08</v>
          </cell>
          <cell r="J11">
            <v>28.8</v>
          </cell>
          <cell r="K11">
            <v>0</v>
          </cell>
        </row>
        <row r="12">
          <cell r="B12">
            <v>29.733333333333334</v>
          </cell>
          <cell r="C12">
            <v>37.5</v>
          </cell>
          <cell r="D12">
            <v>23.4</v>
          </cell>
          <cell r="E12">
            <v>62.625</v>
          </cell>
          <cell r="F12">
            <v>83</v>
          </cell>
          <cell r="G12">
            <v>38</v>
          </cell>
          <cell r="H12">
            <v>13.68</v>
          </cell>
          <cell r="J12">
            <v>27</v>
          </cell>
          <cell r="K12">
            <v>0</v>
          </cell>
        </row>
        <row r="13">
          <cell r="B13">
            <v>30.695833333333329</v>
          </cell>
          <cell r="C13">
            <v>38.200000000000003</v>
          </cell>
          <cell r="D13">
            <v>25.2</v>
          </cell>
          <cell r="E13">
            <v>61.041666666666664</v>
          </cell>
          <cell r="F13">
            <v>88</v>
          </cell>
          <cell r="G13">
            <v>34</v>
          </cell>
          <cell r="H13">
            <v>10.8</v>
          </cell>
          <cell r="J13">
            <v>48.6</v>
          </cell>
          <cell r="K13">
            <v>26</v>
          </cell>
        </row>
        <row r="14">
          <cell r="B14">
            <v>27.674999999999997</v>
          </cell>
          <cell r="C14">
            <v>34.799999999999997</v>
          </cell>
          <cell r="D14">
            <v>21.4</v>
          </cell>
          <cell r="E14">
            <v>69.666666666666671</v>
          </cell>
          <cell r="F14">
            <v>100</v>
          </cell>
          <cell r="G14">
            <v>51</v>
          </cell>
          <cell r="H14">
            <v>22.68</v>
          </cell>
          <cell r="J14">
            <v>71.28</v>
          </cell>
          <cell r="K14">
            <v>52.4</v>
          </cell>
        </row>
        <row r="15">
          <cell r="B15">
            <v>27.845833333333342</v>
          </cell>
          <cell r="C15">
            <v>34.299999999999997</v>
          </cell>
          <cell r="D15">
            <v>23.9</v>
          </cell>
          <cell r="E15">
            <v>76.583333333333329</v>
          </cell>
          <cell r="F15">
            <v>92</v>
          </cell>
          <cell r="G15">
            <v>52</v>
          </cell>
          <cell r="H15">
            <v>11.879999999999999</v>
          </cell>
          <cell r="J15">
            <v>39.24</v>
          </cell>
          <cell r="K15">
            <v>0</v>
          </cell>
        </row>
        <row r="16">
          <cell r="B16">
            <v>27.216666666666669</v>
          </cell>
          <cell r="C16">
            <v>34.6</v>
          </cell>
          <cell r="D16">
            <v>23.2</v>
          </cell>
          <cell r="E16">
            <v>79.75</v>
          </cell>
          <cell r="F16">
            <v>93</v>
          </cell>
          <cell r="G16">
            <v>47</v>
          </cell>
          <cell r="H16">
            <v>12.24</v>
          </cell>
          <cell r="J16">
            <v>28.08</v>
          </cell>
          <cell r="K16">
            <v>2.6</v>
          </cell>
        </row>
        <row r="17">
          <cell r="B17">
            <v>27.650000000000002</v>
          </cell>
          <cell r="C17">
            <v>33.5</v>
          </cell>
          <cell r="D17">
            <v>23.6</v>
          </cell>
          <cell r="E17">
            <v>79.291666666666671</v>
          </cell>
          <cell r="F17">
            <v>99</v>
          </cell>
          <cell r="G17">
            <v>52</v>
          </cell>
          <cell r="H17">
            <v>14.04</v>
          </cell>
          <cell r="J17">
            <v>29.880000000000003</v>
          </cell>
          <cell r="K17">
            <v>0</v>
          </cell>
        </row>
        <row r="18">
          <cell r="B18">
            <v>29.033333333333335</v>
          </cell>
          <cell r="C18">
            <v>34.9</v>
          </cell>
          <cell r="D18">
            <v>24.2</v>
          </cell>
          <cell r="E18">
            <v>71.75</v>
          </cell>
          <cell r="F18">
            <v>89</v>
          </cell>
          <cell r="G18">
            <v>46</v>
          </cell>
          <cell r="H18">
            <v>15.840000000000002</v>
          </cell>
          <cell r="J18">
            <v>29.880000000000003</v>
          </cell>
          <cell r="K18">
            <v>0</v>
          </cell>
        </row>
        <row r="19">
          <cell r="B19">
            <v>26.829166666666666</v>
          </cell>
          <cell r="C19">
            <v>31</v>
          </cell>
          <cell r="D19">
            <v>25</v>
          </cell>
          <cell r="E19">
            <v>83.166666666666671</v>
          </cell>
          <cell r="F19">
            <v>92</v>
          </cell>
          <cell r="G19">
            <v>65</v>
          </cell>
          <cell r="H19">
            <v>17.28</v>
          </cell>
          <cell r="J19">
            <v>34.56</v>
          </cell>
          <cell r="K19">
            <v>0.4</v>
          </cell>
        </row>
        <row r="20">
          <cell r="B20">
            <v>28.466666666666669</v>
          </cell>
          <cell r="C20">
            <v>35.200000000000003</v>
          </cell>
          <cell r="D20">
            <v>24</v>
          </cell>
          <cell r="E20">
            <v>76.166666666666671</v>
          </cell>
          <cell r="F20">
            <v>95</v>
          </cell>
          <cell r="G20">
            <v>46</v>
          </cell>
          <cell r="H20">
            <v>15.120000000000001</v>
          </cell>
          <cell r="J20">
            <v>32.76</v>
          </cell>
          <cell r="K20">
            <v>0</v>
          </cell>
        </row>
        <row r="21">
          <cell r="B21">
            <v>28.966666666666665</v>
          </cell>
          <cell r="C21">
            <v>35.299999999999997</v>
          </cell>
          <cell r="D21">
            <v>25</v>
          </cell>
          <cell r="E21">
            <v>73.625</v>
          </cell>
          <cell r="F21">
            <v>88</v>
          </cell>
          <cell r="G21">
            <v>51</v>
          </cell>
          <cell r="H21">
            <v>10.8</v>
          </cell>
          <cell r="J21">
            <v>41.76</v>
          </cell>
          <cell r="K21">
            <v>1.5999999999999999</v>
          </cell>
        </row>
        <row r="22">
          <cell r="B22">
            <v>29.941666666666663</v>
          </cell>
          <cell r="C22">
            <v>36.200000000000003</v>
          </cell>
          <cell r="D22">
            <v>24.8</v>
          </cell>
          <cell r="E22">
            <v>69.166666666666671</v>
          </cell>
          <cell r="F22">
            <v>90</v>
          </cell>
          <cell r="G22">
            <v>42</v>
          </cell>
          <cell r="H22">
            <v>14.04</v>
          </cell>
          <cell r="J22">
            <v>39.6</v>
          </cell>
          <cell r="K22">
            <v>0</v>
          </cell>
        </row>
        <row r="23">
          <cell r="B23">
            <v>27.608333333333338</v>
          </cell>
          <cell r="C23">
            <v>34.200000000000003</v>
          </cell>
          <cell r="D23">
            <v>24.6</v>
          </cell>
          <cell r="E23">
            <v>75.125</v>
          </cell>
          <cell r="F23">
            <v>89</v>
          </cell>
          <cell r="G23">
            <v>55</v>
          </cell>
          <cell r="H23">
            <v>16.559999999999999</v>
          </cell>
          <cell r="J23">
            <v>43.2</v>
          </cell>
          <cell r="K23">
            <v>0</v>
          </cell>
        </row>
        <row r="24">
          <cell r="B24">
            <v>25.704166666666666</v>
          </cell>
          <cell r="C24">
            <v>30.9</v>
          </cell>
          <cell r="D24">
            <v>23.4</v>
          </cell>
          <cell r="E24">
            <v>84.583333333333329</v>
          </cell>
          <cell r="F24">
            <v>94</v>
          </cell>
          <cell r="G24">
            <v>68</v>
          </cell>
          <cell r="H24">
            <v>10.8</v>
          </cell>
          <cell r="J24">
            <v>30.240000000000002</v>
          </cell>
          <cell r="K24">
            <v>2.8</v>
          </cell>
        </row>
        <row r="25">
          <cell r="B25">
            <v>25.925000000000001</v>
          </cell>
          <cell r="C25">
            <v>34.200000000000003</v>
          </cell>
          <cell r="D25">
            <v>22.7</v>
          </cell>
          <cell r="E25">
            <v>85.916666666666671</v>
          </cell>
          <cell r="F25">
            <v>100</v>
          </cell>
          <cell r="G25">
            <v>52</v>
          </cell>
          <cell r="H25">
            <v>11.879999999999999</v>
          </cell>
          <cell r="J25">
            <v>42.84</v>
          </cell>
          <cell r="K25">
            <v>22.400000000000002</v>
          </cell>
        </row>
        <row r="26">
          <cell r="B26">
            <v>23.520833333333332</v>
          </cell>
          <cell r="C26">
            <v>25.2</v>
          </cell>
          <cell r="D26">
            <v>21.8</v>
          </cell>
          <cell r="E26">
            <v>95.708333333333329</v>
          </cell>
          <cell r="F26">
            <v>100</v>
          </cell>
          <cell r="G26">
            <v>92</v>
          </cell>
          <cell r="H26">
            <v>9.7200000000000006</v>
          </cell>
          <cell r="J26">
            <v>27</v>
          </cell>
          <cell r="K26">
            <v>63.400000000000006</v>
          </cell>
        </row>
        <row r="27">
          <cell r="B27">
            <v>22.379166666666663</v>
          </cell>
          <cell r="C27">
            <v>25.5</v>
          </cell>
          <cell r="D27">
            <v>20.3</v>
          </cell>
          <cell r="E27">
            <v>90.416666666666671</v>
          </cell>
          <cell r="F27">
            <v>100</v>
          </cell>
          <cell r="G27">
            <v>76</v>
          </cell>
          <cell r="H27">
            <v>13.32</v>
          </cell>
          <cell r="J27">
            <v>31.319999999999997</v>
          </cell>
          <cell r="K27">
            <v>1.2</v>
          </cell>
        </row>
        <row r="28">
          <cell r="B28">
            <v>23.891666666666669</v>
          </cell>
          <cell r="C28">
            <v>29.5</v>
          </cell>
          <cell r="D28">
            <v>20.100000000000001</v>
          </cell>
          <cell r="E28">
            <v>77.208333333333329</v>
          </cell>
          <cell r="F28">
            <v>99</v>
          </cell>
          <cell r="G28">
            <v>53</v>
          </cell>
          <cell r="H28">
            <v>14.76</v>
          </cell>
          <cell r="J28">
            <v>31.319999999999997</v>
          </cell>
          <cell r="K28">
            <v>0.2</v>
          </cell>
        </row>
        <row r="29">
          <cell r="B29">
            <v>24.345833333333335</v>
          </cell>
          <cell r="C29">
            <v>30.7</v>
          </cell>
          <cell r="D29">
            <v>18.600000000000001</v>
          </cell>
          <cell r="E29">
            <v>69.541666666666671</v>
          </cell>
          <cell r="F29">
            <v>96</v>
          </cell>
          <cell r="G29">
            <v>38</v>
          </cell>
          <cell r="H29">
            <v>12.96</v>
          </cell>
          <cell r="J29">
            <v>27.36</v>
          </cell>
          <cell r="K29">
            <v>0</v>
          </cell>
        </row>
        <row r="30">
          <cell r="B30">
            <v>23.416666666666668</v>
          </cell>
          <cell r="C30">
            <v>29.7</v>
          </cell>
          <cell r="D30">
            <v>17.600000000000001</v>
          </cell>
          <cell r="E30">
            <v>67.958333333333329</v>
          </cell>
          <cell r="F30">
            <v>95</v>
          </cell>
          <cell r="G30">
            <v>40</v>
          </cell>
          <cell r="H30">
            <v>13.32</v>
          </cell>
          <cell r="J30">
            <v>29.880000000000003</v>
          </cell>
          <cell r="K30">
            <v>0</v>
          </cell>
        </row>
        <row r="31">
          <cell r="B31">
            <v>23.854166666666668</v>
          </cell>
          <cell r="C31">
            <v>30.8</v>
          </cell>
          <cell r="D31">
            <v>17.600000000000001</v>
          </cell>
          <cell r="E31">
            <v>66</v>
          </cell>
          <cell r="F31">
            <v>93</v>
          </cell>
          <cell r="G31">
            <v>37</v>
          </cell>
          <cell r="H31">
            <v>10.8</v>
          </cell>
          <cell r="J31">
            <v>29.880000000000003</v>
          </cell>
          <cell r="K31">
            <v>0</v>
          </cell>
        </row>
        <row r="32">
          <cell r="B32">
            <v>25.470833333333331</v>
          </cell>
          <cell r="C32">
            <v>33.799999999999997</v>
          </cell>
          <cell r="D32">
            <v>17.399999999999999</v>
          </cell>
          <cell r="E32">
            <v>59.875</v>
          </cell>
          <cell r="F32">
            <v>94</v>
          </cell>
          <cell r="G32">
            <v>26</v>
          </cell>
          <cell r="H32">
            <v>11.520000000000001</v>
          </cell>
          <cell r="J32">
            <v>26.28</v>
          </cell>
          <cell r="K32">
            <v>0</v>
          </cell>
        </row>
        <row r="33">
          <cell r="B33">
            <v>27.491666666666664</v>
          </cell>
          <cell r="C33">
            <v>36.700000000000003</v>
          </cell>
          <cell r="D33">
            <v>19.5</v>
          </cell>
          <cell r="E33">
            <v>55.125</v>
          </cell>
          <cell r="F33">
            <v>89</v>
          </cell>
          <cell r="G33">
            <v>18</v>
          </cell>
          <cell r="H33">
            <v>10.8</v>
          </cell>
          <cell r="J33">
            <v>34.56</v>
          </cell>
          <cell r="K33">
            <v>0</v>
          </cell>
        </row>
        <row r="34">
          <cell r="B34">
            <v>28.137499999999999</v>
          </cell>
          <cell r="C34">
            <v>37.700000000000003</v>
          </cell>
          <cell r="D34">
            <v>18.899999999999999</v>
          </cell>
          <cell r="E34">
            <v>53.708333333333336</v>
          </cell>
          <cell r="F34">
            <v>89</v>
          </cell>
          <cell r="G34">
            <v>25</v>
          </cell>
          <cell r="H34">
            <v>12.24</v>
          </cell>
          <cell r="J34">
            <v>31.680000000000003</v>
          </cell>
          <cell r="K34">
            <v>0</v>
          </cell>
        </row>
        <row r="35">
          <cell r="B35">
            <v>26.05</v>
          </cell>
          <cell r="C35">
            <v>36.5</v>
          </cell>
          <cell r="D35">
            <v>20.399999999999999</v>
          </cell>
          <cell r="E35">
            <v>67.416666666666671</v>
          </cell>
          <cell r="F35">
            <v>90</v>
          </cell>
          <cell r="G35">
            <v>31</v>
          </cell>
          <cell r="H35">
            <v>23.400000000000002</v>
          </cell>
          <cell r="J35">
            <v>51.84</v>
          </cell>
          <cell r="K35">
            <v>17.600000000000001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I5" t="str">
            <v>*</v>
          </cell>
        </row>
        <row r="6">
          <cell r="I6" t="str">
            <v>*</v>
          </cell>
        </row>
        <row r="7">
          <cell r="I7" t="str">
            <v>*</v>
          </cell>
        </row>
        <row r="8">
          <cell r="I8" t="str">
            <v>*</v>
          </cell>
        </row>
        <row r="9">
          <cell r="I9" t="str">
            <v>*</v>
          </cell>
        </row>
        <row r="10">
          <cell r="I10" t="str">
            <v>*</v>
          </cell>
        </row>
        <row r="11">
          <cell r="I11" t="str">
            <v>*</v>
          </cell>
        </row>
        <row r="12">
          <cell r="I12" t="str">
            <v>*</v>
          </cell>
        </row>
        <row r="13">
          <cell r="I13" t="str">
            <v>*</v>
          </cell>
        </row>
        <row r="14">
          <cell r="I14" t="str">
            <v>*</v>
          </cell>
        </row>
        <row r="15">
          <cell r="I15" t="str">
            <v>*</v>
          </cell>
        </row>
        <row r="16">
          <cell r="I16" t="str">
            <v>*</v>
          </cell>
        </row>
        <row r="17">
          <cell r="I17" t="str">
            <v>*</v>
          </cell>
        </row>
        <row r="18">
          <cell r="I18" t="str">
            <v>*</v>
          </cell>
        </row>
        <row r="19">
          <cell r="I19" t="str">
            <v>*</v>
          </cell>
        </row>
        <row r="20">
          <cell r="I20" t="str">
            <v>*</v>
          </cell>
        </row>
        <row r="21">
          <cell r="I21" t="str">
            <v>*</v>
          </cell>
        </row>
        <row r="22">
          <cell r="I22" t="str">
            <v>*</v>
          </cell>
        </row>
        <row r="23">
          <cell r="I23" t="str">
            <v>*</v>
          </cell>
        </row>
        <row r="24">
          <cell r="I24" t="str">
            <v>*</v>
          </cell>
        </row>
        <row r="25">
          <cell r="I25" t="str">
            <v>*</v>
          </cell>
        </row>
        <row r="26">
          <cell r="I26" t="str">
            <v>*</v>
          </cell>
        </row>
        <row r="27">
          <cell r="I27" t="str">
            <v>*</v>
          </cell>
        </row>
        <row r="28">
          <cell r="I28" t="str">
            <v>*</v>
          </cell>
        </row>
        <row r="29">
          <cell r="I29" t="str">
            <v>*</v>
          </cell>
        </row>
        <row r="30">
          <cell r="I30" t="str">
            <v>*</v>
          </cell>
        </row>
        <row r="31">
          <cell r="I31" t="str">
            <v>*</v>
          </cell>
        </row>
        <row r="32">
          <cell r="I32" t="str">
            <v>*</v>
          </cell>
        </row>
        <row r="33">
          <cell r="I33" t="str">
            <v>*</v>
          </cell>
        </row>
        <row r="34">
          <cell r="I34" t="str">
            <v>*</v>
          </cell>
        </row>
        <row r="35">
          <cell r="I35" t="str">
            <v>*</v>
          </cell>
        </row>
        <row r="36">
          <cell r="I36" t="str">
            <v>*</v>
          </cell>
        </row>
      </sheetData>
      <sheetData sheetId="10"/>
      <sheetData sheetId="11"/>
      <sheetData sheetId="12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Planilha1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26.073913043478264</v>
          </cell>
          <cell r="C5">
            <v>32.799999999999997</v>
          </cell>
          <cell r="D5">
            <v>21.5</v>
          </cell>
          <cell r="E5">
            <v>79.478260869565219</v>
          </cell>
          <cell r="F5">
            <v>97</v>
          </cell>
          <cell r="G5">
            <v>48</v>
          </cell>
          <cell r="H5">
            <v>25.2</v>
          </cell>
          <cell r="J5">
            <v>42.480000000000004</v>
          </cell>
          <cell r="K5">
            <v>4.8</v>
          </cell>
        </row>
        <row r="6">
          <cell r="B6">
            <v>24.558333333333334</v>
          </cell>
          <cell r="C6">
            <v>31.3</v>
          </cell>
          <cell r="D6">
            <v>20.6</v>
          </cell>
          <cell r="E6">
            <v>87.416666666666671</v>
          </cell>
          <cell r="F6">
            <v>98</v>
          </cell>
          <cell r="G6">
            <v>64</v>
          </cell>
          <cell r="H6">
            <v>23.040000000000003</v>
          </cell>
          <cell r="J6">
            <v>46.080000000000005</v>
          </cell>
          <cell r="K6">
            <v>70.000000000000014</v>
          </cell>
        </row>
        <row r="7">
          <cell r="B7">
            <v>26.258333333333336</v>
          </cell>
          <cell r="C7">
            <v>32.5</v>
          </cell>
          <cell r="D7">
            <v>21.2</v>
          </cell>
          <cell r="E7">
            <v>82.5</v>
          </cell>
          <cell r="F7">
            <v>98</v>
          </cell>
          <cell r="G7">
            <v>52</v>
          </cell>
          <cell r="H7">
            <v>11.520000000000001</v>
          </cell>
          <cell r="J7">
            <v>19.079999999999998</v>
          </cell>
          <cell r="K7">
            <v>1.4</v>
          </cell>
        </row>
        <row r="8">
          <cell r="B8">
            <v>27.291304347826088</v>
          </cell>
          <cell r="C8">
            <v>33.5</v>
          </cell>
          <cell r="D8">
            <v>22.6</v>
          </cell>
          <cell r="E8">
            <v>77.304347826086953</v>
          </cell>
          <cell r="F8">
            <v>96</v>
          </cell>
          <cell r="G8">
            <v>47</v>
          </cell>
          <cell r="H8">
            <v>13.68</v>
          </cell>
          <cell r="J8">
            <v>23.759999999999998</v>
          </cell>
          <cell r="K8">
            <v>0</v>
          </cell>
        </row>
        <row r="9">
          <cell r="B9">
            <v>27.116666666666664</v>
          </cell>
          <cell r="C9">
            <v>33.9</v>
          </cell>
          <cell r="D9">
            <v>21.4</v>
          </cell>
          <cell r="E9">
            <v>68.916666666666671</v>
          </cell>
          <cell r="F9">
            <v>91</v>
          </cell>
          <cell r="G9">
            <v>40</v>
          </cell>
          <cell r="H9">
            <v>13.68</v>
          </cell>
          <cell r="J9">
            <v>22.68</v>
          </cell>
          <cell r="K9">
            <v>0</v>
          </cell>
        </row>
        <row r="10">
          <cell r="B10">
            <v>27.370833333333334</v>
          </cell>
          <cell r="C10">
            <v>34.5</v>
          </cell>
          <cell r="D10">
            <v>20.8</v>
          </cell>
          <cell r="E10">
            <v>67.375</v>
          </cell>
          <cell r="F10">
            <v>89</v>
          </cell>
          <cell r="G10">
            <v>38</v>
          </cell>
          <cell r="H10">
            <v>13.32</v>
          </cell>
          <cell r="J10">
            <v>28.44</v>
          </cell>
          <cell r="K10">
            <v>0</v>
          </cell>
        </row>
        <row r="11">
          <cell r="B11">
            <v>28.091666666666669</v>
          </cell>
          <cell r="C11">
            <v>35.4</v>
          </cell>
          <cell r="D11">
            <v>21.2</v>
          </cell>
          <cell r="E11">
            <v>70.208333333333329</v>
          </cell>
          <cell r="F11">
            <v>93</v>
          </cell>
          <cell r="G11">
            <v>35</v>
          </cell>
          <cell r="H11">
            <v>17.64</v>
          </cell>
          <cell r="J11">
            <v>28.8</v>
          </cell>
          <cell r="K11">
            <v>0</v>
          </cell>
        </row>
        <row r="12">
          <cell r="B12">
            <v>28.026086956521745</v>
          </cell>
          <cell r="C12">
            <v>35.299999999999997</v>
          </cell>
          <cell r="D12">
            <v>20.9</v>
          </cell>
          <cell r="E12">
            <v>74.043478260869563</v>
          </cell>
          <cell r="F12">
            <v>96</v>
          </cell>
          <cell r="G12">
            <v>47</v>
          </cell>
          <cell r="H12">
            <v>14.04</v>
          </cell>
          <cell r="J12">
            <v>27</v>
          </cell>
          <cell r="K12">
            <v>0</v>
          </cell>
        </row>
        <row r="13">
          <cell r="B13">
            <v>28.829166666666662</v>
          </cell>
          <cell r="C13">
            <v>35.5</v>
          </cell>
          <cell r="D13">
            <v>22.8</v>
          </cell>
          <cell r="E13">
            <v>75</v>
          </cell>
          <cell r="F13">
            <v>96</v>
          </cell>
          <cell r="G13">
            <v>47</v>
          </cell>
          <cell r="H13">
            <v>17.28</v>
          </cell>
          <cell r="J13">
            <v>28.08</v>
          </cell>
          <cell r="K13">
            <v>0</v>
          </cell>
        </row>
        <row r="14">
          <cell r="B14">
            <v>26.620833333333334</v>
          </cell>
          <cell r="C14">
            <v>34.1</v>
          </cell>
          <cell r="D14">
            <v>19.899999999999999</v>
          </cell>
          <cell r="E14">
            <v>73.291666666666671</v>
          </cell>
          <cell r="F14">
            <v>94</v>
          </cell>
          <cell r="G14">
            <v>52</v>
          </cell>
          <cell r="H14">
            <v>34.92</v>
          </cell>
          <cell r="J14">
            <v>64.44</v>
          </cell>
          <cell r="K14">
            <v>0</v>
          </cell>
        </row>
        <row r="15">
          <cell r="B15">
            <v>25.683333333333334</v>
          </cell>
          <cell r="C15">
            <v>31.8</v>
          </cell>
          <cell r="D15">
            <v>22.7</v>
          </cell>
          <cell r="E15">
            <v>84.583333333333329</v>
          </cell>
          <cell r="F15">
            <v>95</v>
          </cell>
          <cell r="G15">
            <v>65</v>
          </cell>
          <cell r="H15">
            <v>24.48</v>
          </cell>
          <cell r="J15">
            <v>44.64</v>
          </cell>
          <cell r="K15">
            <v>2.8000000000000003</v>
          </cell>
        </row>
        <row r="16">
          <cell r="B16">
            <v>25.704166666666666</v>
          </cell>
          <cell r="C16">
            <v>32.799999999999997</v>
          </cell>
          <cell r="D16">
            <v>22</v>
          </cell>
          <cell r="E16">
            <v>85.541666666666671</v>
          </cell>
          <cell r="F16">
            <v>97</v>
          </cell>
          <cell r="G16">
            <v>56</v>
          </cell>
          <cell r="H16">
            <v>14.4</v>
          </cell>
          <cell r="J16">
            <v>39.96</v>
          </cell>
          <cell r="K16">
            <v>3.8</v>
          </cell>
        </row>
        <row r="17">
          <cell r="B17">
            <v>26.154166666666665</v>
          </cell>
          <cell r="C17">
            <v>32</v>
          </cell>
          <cell r="D17">
            <v>21.8</v>
          </cell>
          <cell r="E17">
            <v>84.75</v>
          </cell>
          <cell r="F17">
            <v>98</v>
          </cell>
          <cell r="G17">
            <v>58</v>
          </cell>
          <cell r="H17">
            <v>20.52</v>
          </cell>
          <cell r="J17">
            <v>32.76</v>
          </cell>
          <cell r="K17">
            <v>0.2</v>
          </cell>
        </row>
        <row r="18">
          <cell r="B18">
            <v>27.529166666666669</v>
          </cell>
          <cell r="C18">
            <v>34.5</v>
          </cell>
          <cell r="D18">
            <v>22.8</v>
          </cell>
          <cell r="E18">
            <v>78.083333333333329</v>
          </cell>
          <cell r="F18">
            <v>98</v>
          </cell>
          <cell r="G18">
            <v>46</v>
          </cell>
          <cell r="H18">
            <v>21.240000000000002</v>
          </cell>
          <cell r="J18">
            <v>36</v>
          </cell>
          <cell r="K18">
            <v>0</v>
          </cell>
        </row>
        <row r="19">
          <cell r="B19">
            <v>26.191666666666666</v>
          </cell>
          <cell r="C19">
            <v>31.8</v>
          </cell>
          <cell r="D19">
            <v>23.2</v>
          </cell>
          <cell r="E19">
            <v>84.791666666666671</v>
          </cell>
          <cell r="F19">
            <v>96</v>
          </cell>
          <cell r="G19">
            <v>60</v>
          </cell>
          <cell r="H19">
            <v>26.64</v>
          </cell>
          <cell r="J19">
            <v>42.84</v>
          </cell>
          <cell r="K19">
            <v>1.4</v>
          </cell>
        </row>
        <row r="20">
          <cell r="B20">
            <v>27.270833333333339</v>
          </cell>
          <cell r="C20">
            <v>35.4</v>
          </cell>
          <cell r="D20">
            <v>23.1</v>
          </cell>
          <cell r="E20">
            <v>79.125</v>
          </cell>
          <cell r="F20">
            <v>98</v>
          </cell>
          <cell r="G20">
            <v>43</v>
          </cell>
          <cell r="H20">
            <v>28.08</v>
          </cell>
          <cell r="J20">
            <v>47.88</v>
          </cell>
          <cell r="K20">
            <v>0</v>
          </cell>
        </row>
        <row r="21">
          <cell r="B21">
            <v>27.76956521739131</v>
          </cell>
          <cell r="C21">
            <v>34.5</v>
          </cell>
          <cell r="D21">
            <v>23</v>
          </cell>
          <cell r="E21">
            <v>76</v>
          </cell>
          <cell r="F21">
            <v>96</v>
          </cell>
          <cell r="G21">
            <v>51</v>
          </cell>
          <cell r="H21">
            <v>22.32</v>
          </cell>
          <cell r="J21">
            <v>35.64</v>
          </cell>
          <cell r="K21">
            <v>3.6</v>
          </cell>
        </row>
        <row r="22">
          <cell r="B22">
            <v>28.452173913043488</v>
          </cell>
          <cell r="C22">
            <v>36.1</v>
          </cell>
          <cell r="D22">
            <v>22.1</v>
          </cell>
          <cell r="E22">
            <v>71.565217391304344</v>
          </cell>
          <cell r="F22">
            <v>96</v>
          </cell>
          <cell r="G22">
            <v>41</v>
          </cell>
          <cell r="H22">
            <v>25.2</v>
          </cell>
          <cell r="J22">
            <v>43.2</v>
          </cell>
          <cell r="K22">
            <v>0</v>
          </cell>
        </row>
        <row r="23">
          <cell r="B23">
            <v>29.004166666666663</v>
          </cell>
          <cell r="C23">
            <v>36.9</v>
          </cell>
          <cell r="D23">
            <v>22.9</v>
          </cell>
          <cell r="E23">
            <v>67.583333333333329</v>
          </cell>
          <cell r="F23">
            <v>91</v>
          </cell>
          <cell r="G23">
            <v>39</v>
          </cell>
          <cell r="H23">
            <v>27.720000000000002</v>
          </cell>
          <cell r="J23">
            <v>52.56</v>
          </cell>
          <cell r="K23">
            <v>0</v>
          </cell>
        </row>
        <row r="24">
          <cell r="B24">
            <v>25.674999999999997</v>
          </cell>
          <cell r="C24">
            <v>32.700000000000003</v>
          </cell>
          <cell r="D24">
            <v>22.2</v>
          </cell>
          <cell r="E24">
            <v>84.875</v>
          </cell>
          <cell r="F24">
            <v>98</v>
          </cell>
          <cell r="G24">
            <v>58</v>
          </cell>
          <cell r="H24">
            <v>28.44</v>
          </cell>
          <cell r="J24">
            <v>59.04</v>
          </cell>
          <cell r="K24">
            <v>17.599999999999998</v>
          </cell>
        </row>
        <row r="25">
          <cell r="B25">
            <v>24.737500000000001</v>
          </cell>
          <cell r="C25">
            <v>32.700000000000003</v>
          </cell>
          <cell r="D25">
            <v>21.9</v>
          </cell>
          <cell r="E25">
            <v>87.5</v>
          </cell>
          <cell r="F25">
            <v>98</v>
          </cell>
          <cell r="G25">
            <v>59</v>
          </cell>
          <cell r="H25">
            <v>20.88</v>
          </cell>
          <cell r="J25">
            <v>41.76</v>
          </cell>
          <cell r="K25">
            <v>13.200000000000001</v>
          </cell>
        </row>
        <row r="26">
          <cell r="B26">
            <v>23.987499999999997</v>
          </cell>
          <cell r="C26">
            <v>28.5</v>
          </cell>
          <cell r="D26">
            <v>20.9</v>
          </cell>
          <cell r="E26">
            <v>89.333333333333329</v>
          </cell>
          <cell r="F26">
            <v>98</v>
          </cell>
          <cell r="G26">
            <v>70</v>
          </cell>
          <cell r="H26">
            <v>22.68</v>
          </cell>
          <cell r="J26">
            <v>37.800000000000004</v>
          </cell>
          <cell r="K26">
            <v>0.2</v>
          </cell>
        </row>
        <row r="27">
          <cell r="B27">
            <v>22.900000000000002</v>
          </cell>
          <cell r="C27">
            <v>28.7</v>
          </cell>
          <cell r="D27">
            <v>19.899999999999999</v>
          </cell>
          <cell r="E27">
            <v>89.956521739130437</v>
          </cell>
          <cell r="F27">
            <v>98</v>
          </cell>
          <cell r="G27">
            <v>66</v>
          </cell>
          <cell r="H27">
            <v>20.52</v>
          </cell>
          <cell r="J27">
            <v>34.92</v>
          </cell>
          <cell r="K27">
            <v>0.2</v>
          </cell>
        </row>
        <row r="28">
          <cell r="B28">
            <v>22.991666666666664</v>
          </cell>
          <cell r="C28">
            <v>29.7</v>
          </cell>
          <cell r="D28">
            <v>18.899999999999999</v>
          </cell>
          <cell r="E28">
            <v>82.541666666666671</v>
          </cell>
          <cell r="F28">
            <v>98</v>
          </cell>
          <cell r="G28">
            <v>51</v>
          </cell>
          <cell r="H28">
            <v>18.36</v>
          </cell>
          <cell r="J28">
            <v>27</v>
          </cell>
          <cell r="K28">
            <v>0</v>
          </cell>
        </row>
        <row r="29">
          <cell r="B29">
            <v>23.258333333333329</v>
          </cell>
          <cell r="C29">
            <v>30.7</v>
          </cell>
          <cell r="D29">
            <v>17.600000000000001</v>
          </cell>
          <cell r="E29">
            <v>73.791666666666671</v>
          </cell>
          <cell r="F29">
            <v>97</v>
          </cell>
          <cell r="G29">
            <v>39</v>
          </cell>
          <cell r="H29">
            <v>16.559999999999999</v>
          </cell>
          <cell r="J29">
            <v>32.76</v>
          </cell>
          <cell r="K29">
            <v>0</v>
          </cell>
        </row>
        <row r="30">
          <cell r="B30">
            <v>22.304166666666664</v>
          </cell>
          <cell r="C30">
            <v>29.6</v>
          </cell>
          <cell r="D30">
            <v>16.7</v>
          </cell>
          <cell r="E30">
            <v>72.375</v>
          </cell>
          <cell r="F30">
            <v>96</v>
          </cell>
          <cell r="G30">
            <v>44</v>
          </cell>
          <cell r="H30">
            <v>20.16</v>
          </cell>
          <cell r="J30">
            <v>34.56</v>
          </cell>
          <cell r="K30">
            <v>0</v>
          </cell>
        </row>
        <row r="31">
          <cell r="B31">
            <v>21.816666666666666</v>
          </cell>
          <cell r="C31">
            <v>31.1</v>
          </cell>
          <cell r="D31">
            <v>16.3</v>
          </cell>
          <cell r="E31">
            <v>73.041666666666671</v>
          </cell>
          <cell r="F31">
            <v>92</v>
          </cell>
          <cell r="G31">
            <v>32</v>
          </cell>
          <cell r="H31">
            <v>20.16</v>
          </cell>
          <cell r="J31">
            <v>30.6</v>
          </cell>
          <cell r="K31">
            <v>5.2</v>
          </cell>
        </row>
        <row r="32">
          <cell r="B32">
            <v>24.07083333333334</v>
          </cell>
          <cell r="C32">
            <v>33.299999999999997</v>
          </cell>
          <cell r="D32">
            <v>16.100000000000001</v>
          </cell>
          <cell r="E32">
            <v>64.541666666666671</v>
          </cell>
          <cell r="F32">
            <v>97</v>
          </cell>
          <cell r="G32">
            <v>24</v>
          </cell>
          <cell r="H32">
            <v>16.2</v>
          </cell>
          <cell r="J32">
            <v>30.6</v>
          </cell>
          <cell r="K32">
            <v>0</v>
          </cell>
        </row>
        <row r="33">
          <cell r="B33">
            <v>26.095833333333335</v>
          </cell>
          <cell r="C33">
            <v>35.5</v>
          </cell>
          <cell r="D33">
            <v>17.399999999999999</v>
          </cell>
          <cell r="E33">
            <v>56.291666666666664</v>
          </cell>
          <cell r="F33">
            <v>90</v>
          </cell>
          <cell r="G33">
            <v>18</v>
          </cell>
          <cell r="H33">
            <v>20.52</v>
          </cell>
          <cell r="J33">
            <v>35.64</v>
          </cell>
          <cell r="K33">
            <v>0</v>
          </cell>
        </row>
        <row r="34">
          <cell r="B34">
            <v>26.858333333333331</v>
          </cell>
          <cell r="C34">
            <v>36.700000000000003</v>
          </cell>
          <cell r="D34">
            <v>18.7</v>
          </cell>
          <cell r="E34">
            <v>54.791666666666664</v>
          </cell>
          <cell r="F34">
            <v>89</v>
          </cell>
          <cell r="G34">
            <v>26</v>
          </cell>
          <cell r="H34">
            <v>18.720000000000002</v>
          </cell>
          <cell r="J34">
            <v>38.880000000000003</v>
          </cell>
          <cell r="K34">
            <v>0</v>
          </cell>
        </row>
        <row r="35">
          <cell r="B35">
            <v>23.916666666666661</v>
          </cell>
          <cell r="C35">
            <v>35.799999999999997</v>
          </cell>
          <cell r="D35">
            <v>18.5</v>
          </cell>
          <cell r="E35">
            <v>74.541666666666671</v>
          </cell>
          <cell r="F35">
            <v>94</v>
          </cell>
          <cell r="G35">
            <v>33</v>
          </cell>
          <cell r="H35">
            <v>26.28</v>
          </cell>
          <cell r="J35">
            <v>88.2</v>
          </cell>
          <cell r="K35">
            <v>36.20000000000001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I5" t="str">
            <v>*</v>
          </cell>
        </row>
        <row r="6">
          <cell r="I6" t="str">
            <v>*</v>
          </cell>
        </row>
        <row r="7">
          <cell r="I7" t="str">
            <v>*</v>
          </cell>
        </row>
        <row r="8">
          <cell r="I8" t="str">
            <v>*</v>
          </cell>
        </row>
        <row r="9">
          <cell r="I9" t="str">
            <v>*</v>
          </cell>
        </row>
        <row r="10">
          <cell r="I10" t="str">
            <v>*</v>
          </cell>
        </row>
        <row r="11">
          <cell r="I11" t="str">
            <v>*</v>
          </cell>
        </row>
        <row r="12">
          <cell r="I12" t="str">
            <v>*</v>
          </cell>
        </row>
        <row r="13">
          <cell r="I13" t="str">
            <v>*</v>
          </cell>
        </row>
        <row r="14">
          <cell r="I14" t="str">
            <v>*</v>
          </cell>
        </row>
        <row r="15">
          <cell r="I15" t="str">
            <v>*</v>
          </cell>
        </row>
        <row r="16">
          <cell r="I16" t="str">
            <v>*</v>
          </cell>
        </row>
        <row r="17">
          <cell r="I17" t="str">
            <v>*</v>
          </cell>
        </row>
        <row r="18">
          <cell r="I18" t="str">
            <v>*</v>
          </cell>
        </row>
        <row r="19">
          <cell r="I19" t="str">
            <v>*</v>
          </cell>
        </row>
        <row r="20">
          <cell r="I20" t="str">
            <v>*</v>
          </cell>
        </row>
        <row r="21">
          <cell r="I21" t="str">
            <v>*</v>
          </cell>
        </row>
        <row r="22">
          <cell r="I22" t="str">
            <v>*</v>
          </cell>
        </row>
        <row r="23">
          <cell r="I23" t="str">
            <v>*</v>
          </cell>
        </row>
        <row r="24">
          <cell r="I24" t="str">
            <v>*</v>
          </cell>
        </row>
        <row r="25">
          <cell r="I25" t="str">
            <v>*</v>
          </cell>
        </row>
        <row r="26">
          <cell r="I26" t="str">
            <v>*</v>
          </cell>
        </row>
        <row r="27">
          <cell r="I27" t="str">
            <v>*</v>
          </cell>
        </row>
        <row r="28">
          <cell r="I28" t="str">
            <v>*</v>
          </cell>
        </row>
        <row r="29">
          <cell r="I29" t="str">
            <v>*</v>
          </cell>
        </row>
        <row r="30">
          <cell r="I30" t="str">
            <v>*</v>
          </cell>
        </row>
        <row r="31">
          <cell r="I31" t="str">
            <v>*</v>
          </cell>
        </row>
        <row r="32">
          <cell r="I32" t="str">
            <v>*</v>
          </cell>
        </row>
        <row r="33">
          <cell r="I33" t="str">
            <v>*</v>
          </cell>
        </row>
        <row r="34">
          <cell r="I34" t="str">
            <v>*</v>
          </cell>
        </row>
        <row r="35">
          <cell r="I35" t="str">
            <v>*</v>
          </cell>
        </row>
        <row r="36">
          <cell r="I36" t="str">
            <v>*</v>
          </cell>
        </row>
      </sheetData>
      <sheetData sheetId="11"/>
      <sheetData sheetId="12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Planilha1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26.179166666666664</v>
          </cell>
          <cell r="C5">
            <v>33</v>
          </cell>
          <cell r="D5">
            <v>22.4</v>
          </cell>
          <cell r="E5">
            <v>80.416666666666671</v>
          </cell>
          <cell r="F5">
            <v>95</v>
          </cell>
          <cell r="G5">
            <v>49</v>
          </cell>
          <cell r="H5" t="str">
            <v>*</v>
          </cell>
          <cell r="J5" t="str">
            <v>*</v>
          </cell>
          <cell r="K5">
            <v>0.4</v>
          </cell>
        </row>
        <row r="6">
          <cell r="B6">
            <v>25.104166666666661</v>
          </cell>
          <cell r="C6">
            <v>32.9</v>
          </cell>
          <cell r="D6">
            <v>21.4</v>
          </cell>
          <cell r="E6">
            <v>84.791666666666671</v>
          </cell>
          <cell r="F6">
            <v>95</v>
          </cell>
          <cell r="G6">
            <v>54</v>
          </cell>
          <cell r="H6" t="str">
            <v>*</v>
          </cell>
          <cell r="J6" t="str">
            <v>*</v>
          </cell>
          <cell r="K6">
            <v>36</v>
          </cell>
        </row>
        <row r="7">
          <cell r="B7">
            <v>25.99166666666666</v>
          </cell>
          <cell r="C7">
            <v>34.5</v>
          </cell>
          <cell r="D7">
            <v>22.6</v>
          </cell>
          <cell r="E7">
            <v>82.833333333333329</v>
          </cell>
          <cell r="F7">
            <v>96</v>
          </cell>
          <cell r="G7">
            <v>49</v>
          </cell>
          <cell r="H7" t="str">
            <v>*</v>
          </cell>
          <cell r="J7" t="str">
            <v>*</v>
          </cell>
          <cell r="K7">
            <v>0.2</v>
          </cell>
        </row>
        <row r="8">
          <cell r="B8">
            <v>27.637500000000003</v>
          </cell>
          <cell r="C8">
            <v>33.9</v>
          </cell>
          <cell r="D8">
            <v>23.2</v>
          </cell>
          <cell r="E8">
            <v>75.041666666666671</v>
          </cell>
          <cell r="F8">
            <v>93</v>
          </cell>
          <cell r="G8">
            <v>48</v>
          </cell>
          <cell r="H8" t="str">
            <v>*</v>
          </cell>
          <cell r="J8" t="str">
            <v>*</v>
          </cell>
          <cell r="K8">
            <v>0</v>
          </cell>
        </row>
        <row r="9">
          <cell r="B9">
            <v>27.895833333333332</v>
          </cell>
          <cell r="C9">
            <v>36.200000000000003</v>
          </cell>
          <cell r="D9">
            <v>20.8</v>
          </cell>
          <cell r="E9">
            <v>67.583333333333329</v>
          </cell>
          <cell r="F9">
            <v>93</v>
          </cell>
          <cell r="G9">
            <v>30</v>
          </cell>
          <cell r="H9" t="str">
            <v>*</v>
          </cell>
          <cell r="J9" t="str">
            <v>*</v>
          </cell>
          <cell r="K9">
            <v>0.2</v>
          </cell>
        </row>
        <row r="10">
          <cell r="B10">
            <v>27.916666666666668</v>
          </cell>
          <cell r="C10">
            <v>37.299999999999997</v>
          </cell>
          <cell r="D10">
            <v>20</v>
          </cell>
          <cell r="E10">
            <v>66.625</v>
          </cell>
          <cell r="F10">
            <v>90</v>
          </cell>
          <cell r="G10">
            <v>29</v>
          </cell>
          <cell r="H10" t="str">
            <v>*</v>
          </cell>
          <cell r="J10" t="str">
            <v>*</v>
          </cell>
          <cell r="K10">
            <v>0</v>
          </cell>
        </row>
        <row r="11">
          <cell r="B11">
            <v>28.054166666666664</v>
          </cell>
          <cell r="C11">
            <v>37.4</v>
          </cell>
          <cell r="D11">
            <v>20.9</v>
          </cell>
          <cell r="E11">
            <v>70</v>
          </cell>
          <cell r="F11">
            <v>94</v>
          </cell>
          <cell r="G11">
            <v>36</v>
          </cell>
          <cell r="H11" t="str">
            <v>*</v>
          </cell>
          <cell r="J11" t="str">
            <v>*</v>
          </cell>
          <cell r="K11">
            <v>0</v>
          </cell>
        </row>
        <row r="12">
          <cell r="B12">
            <v>28.525000000000002</v>
          </cell>
          <cell r="C12">
            <v>37.6</v>
          </cell>
          <cell r="D12">
            <v>21.4</v>
          </cell>
          <cell r="E12">
            <v>70.5</v>
          </cell>
          <cell r="F12">
            <v>93</v>
          </cell>
          <cell r="G12">
            <v>36</v>
          </cell>
          <cell r="H12" t="str">
            <v>*</v>
          </cell>
          <cell r="J12" t="str">
            <v>*</v>
          </cell>
          <cell r="K12">
            <v>0.6</v>
          </cell>
        </row>
        <row r="13">
          <cell r="B13">
            <v>29.641666666666662</v>
          </cell>
          <cell r="C13">
            <v>37.5</v>
          </cell>
          <cell r="D13">
            <v>23.6</v>
          </cell>
          <cell r="E13">
            <v>69.083333333333329</v>
          </cell>
          <cell r="F13">
            <v>91</v>
          </cell>
          <cell r="G13">
            <v>41</v>
          </cell>
          <cell r="H13" t="str">
            <v>*</v>
          </cell>
          <cell r="J13" t="str">
            <v>*</v>
          </cell>
          <cell r="K13">
            <v>0</v>
          </cell>
        </row>
        <row r="14">
          <cell r="B14">
            <v>27.908333333333342</v>
          </cell>
          <cell r="C14">
            <v>36.299999999999997</v>
          </cell>
          <cell r="D14">
            <v>21.6</v>
          </cell>
          <cell r="E14">
            <v>66.916666666666671</v>
          </cell>
          <cell r="F14">
            <v>87</v>
          </cell>
          <cell r="G14">
            <v>41</v>
          </cell>
          <cell r="H14" t="str">
            <v>*</v>
          </cell>
          <cell r="J14" t="str">
            <v>*</v>
          </cell>
          <cell r="K14">
            <v>2.2000000000000002</v>
          </cell>
        </row>
        <row r="15">
          <cell r="B15">
            <v>26.716666666666669</v>
          </cell>
          <cell r="C15">
            <v>35.299999999999997</v>
          </cell>
          <cell r="D15">
            <v>22.5</v>
          </cell>
          <cell r="E15">
            <v>79.333333333333329</v>
          </cell>
          <cell r="F15">
            <v>94</v>
          </cell>
          <cell r="G15">
            <v>46</v>
          </cell>
          <cell r="H15" t="str">
            <v>*</v>
          </cell>
          <cell r="J15" t="str">
            <v>*</v>
          </cell>
          <cell r="K15">
            <v>5.1999999999999993</v>
          </cell>
        </row>
        <row r="16">
          <cell r="B16">
            <v>26.379166666666666</v>
          </cell>
          <cell r="C16">
            <v>34</v>
          </cell>
          <cell r="D16">
            <v>22.1</v>
          </cell>
          <cell r="E16">
            <v>79.583333333333329</v>
          </cell>
          <cell r="F16">
            <v>95</v>
          </cell>
          <cell r="G16">
            <v>43</v>
          </cell>
          <cell r="H16" t="str">
            <v>*</v>
          </cell>
          <cell r="J16" t="str">
            <v>*</v>
          </cell>
          <cell r="K16">
            <v>0.4</v>
          </cell>
        </row>
        <row r="17">
          <cell r="B17">
            <v>26.470833333333335</v>
          </cell>
          <cell r="C17">
            <v>32.5</v>
          </cell>
          <cell r="D17">
            <v>23</v>
          </cell>
          <cell r="E17">
            <v>82</v>
          </cell>
          <cell r="F17">
            <v>95</v>
          </cell>
          <cell r="G17">
            <v>58</v>
          </cell>
          <cell r="H17" t="str">
            <v>*</v>
          </cell>
          <cell r="J17" t="str">
            <v>*</v>
          </cell>
          <cell r="K17">
            <v>0.8</v>
          </cell>
        </row>
        <row r="18">
          <cell r="B18">
            <v>28.049999999999994</v>
          </cell>
          <cell r="C18">
            <v>35.6</v>
          </cell>
          <cell r="D18">
            <v>23.1</v>
          </cell>
          <cell r="E18">
            <v>75.791666666666671</v>
          </cell>
          <cell r="F18">
            <v>94</v>
          </cell>
          <cell r="G18">
            <v>47</v>
          </cell>
          <cell r="H18" t="str">
            <v>*</v>
          </cell>
          <cell r="J18" t="str">
            <v>*</v>
          </cell>
          <cell r="K18">
            <v>0</v>
          </cell>
        </row>
        <row r="19">
          <cell r="B19">
            <v>26.4375</v>
          </cell>
          <cell r="C19">
            <v>35.1</v>
          </cell>
          <cell r="D19">
            <v>23.9</v>
          </cell>
          <cell r="E19">
            <v>82.458333333333329</v>
          </cell>
          <cell r="F19">
            <v>93</v>
          </cell>
          <cell r="G19">
            <v>50</v>
          </cell>
          <cell r="H19" t="str">
            <v>*</v>
          </cell>
          <cell r="J19" t="str">
            <v>*</v>
          </cell>
          <cell r="K19">
            <v>4.4000000000000004</v>
          </cell>
        </row>
        <row r="20">
          <cell r="B20">
            <v>27.600000000000005</v>
          </cell>
          <cell r="C20">
            <v>34.700000000000003</v>
          </cell>
          <cell r="D20">
            <v>22.4</v>
          </cell>
          <cell r="E20">
            <v>77.041666666666671</v>
          </cell>
          <cell r="F20">
            <v>95</v>
          </cell>
          <cell r="G20">
            <v>47</v>
          </cell>
          <cell r="H20" t="str">
            <v>*</v>
          </cell>
          <cell r="J20" t="str">
            <v>*</v>
          </cell>
          <cell r="K20">
            <v>0.2</v>
          </cell>
        </row>
        <row r="21">
          <cell r="B21">
            <v>28.004166666666659</v>
          </cell>
          <cell r="C21">
            <v>35.200000000000003</v>
          </cell>
          <cell r="D21">
            <v>23.4</v>
          </cell>
          <cell r="E21">
            <v>75.541666666666671</v>
          </cell>
          <cell r="F21">
            <v>93</v>
          </cell>
          <cell r="G21">
            <v>49</v>
          </cell>
          <cell r="H21" t="str">
            <v>*</v>
          </cell>
          <cell r="J21" t="str">
            <v>*</v>
          </cell>
          <cell r="K21">
            <v>0</v>
          </cell>
        </row>
        <row r="22">
          <cell r="B22">
            <v>28.829166666666666</v>
          </cell>
          <cell r="C22">
            <v>36.700000000000003</v>
          </cell>
          <cell r="D22">
            <v>22.4</v>
          </cell>
          <cell r="E22">
            <v>70.166666666666671</v>
          </cell>
          <cell r="F22">
            <v>92</v>
          </cell>
          <cell r="G22">
            <v>40</v>
          </cell>
          <cell r="H22" t="str">
            <v>*</v>
          </cell>
          <cell r="J22" t="str">
            <v>*</v>
          </cell>
          <cell r="K22">
            <v>0</v>
          </cell>
        </row>
        <row r="23">
          <cell r="B23">
            <v>29.441666666666663</v>
          </cell>
          <cell r="C23">
            <v>38.299999999999997</v>
          </cell>
          <cell r="D23">
            <v>23.2</v>
          </cell>
          <cell r="E23">
            <v>67.541666666666671</v>
          </cell>
          <cell r="F23">
            <v>89</v>
          </cell>
          <cell r="G23">
            <v>35</v>
          </cell>
          <cell r="H23" t="str">
            <v>*</v>
          </cell>
          <cell r="J23" t="str">
            <v>*</v>
          </cell>
          <cell r="K23">
            <v>0</v>
          </cell>
        </row>
        <row r="24">
          <cell r="B24">
            <v>26.437500000000004</v>
          </cell>
          <cell r="C24">
            <v>33.4</v>
          </cell>
          <cell r="D24">
            <v>23.8</v>
          </cell>
          <cell r="E24">
            <v>80.708333333333329</v>
          </cell>
          <cell r="F24">
            <v>91</v>
          </cell>
          <cell r="G24">
            <v>52</v>
          </cell>
          <cell r="H24" t="str">
            <v>*</v>
          </cell>
          <cell r="J24" t="str">
            <v>*</v>
          </cell>
          <cell r="K24">
            <v>2.0000000000000004</v>
          </cell>
        </row>
        <row r="25">
          <cell r="B25">
            <v>25.337499999999995</v>
          </cell>
          <cell r="C25">
            <v>30.7</v>
          </cell>
          <cell r="D25">
            <v>21.7</v>
          </cell>
          <cell r="E25">
            <v>85.833333333333329</v>
          </cell>
          <cell r="F25">
            <v>95</v>
          </cell>
          <cell r="G25">
            <v>64</v>
          </cell>
          <cell r="H25" t="str">
            <v>*</v>
          </cell>
          <cell r="J25" t="str">
            <v>*</v>
          </cell>
          <cell r="K25">
            <v>10.199999999999999</v>
          </cell>
        </row>
        <row r="26">
          <cell r="B26">
            <v>24.729166666666668</v>
          </cell>
          <cell r="C26">
            <v>26.6</v>
          </cell>
          <cell r="D26">
            <v>21.9</v>
          </cell>
          <cell r="E26">
            <v>87.25</v>
          </cell>
          <cell r="F26">
            <v>95</v>
          </cell>
          <cell r="G26">
            <v>74</v>
          </cell>
          <cell r="H26" t="str">
            <v>*</v>
          </cell>
          <cell r="J26" t="str">
            <v>*</v>
          </cell>
          <cell r="K26">
            <v>0</v>
          </cell>
        </row>
        <row r="27">
          <cell r="B27">
            <v>24.991666666666671</v>
          </cell>
          <cell r="C27">
            <v>32.200000000000003</v>
          </cell>
          <cell r="D27">
            <v>21.7</v>
          </cell>
          <cell r="E27">
            <v>81.208333333333329</v>
          </cell>
          <cell r="F27">
            <v>94</v>
          </cell>
          <cell r="G27">
            <v>52</v>
          </cell>
          <cell r="H27" t="str">
            <v>*</v>
          </cell>
          <cell r="J27" t="str">
            <v>*</v>
          </cell>
          <cell r="K27">
            <v>0.60000000000000009</v>
          </cell>
        </row>
        <row r="28">
          <cell r="B28">
            <v>24.783333333333331</v>
          </cell>
          <cell r="C28">
            <v>31.7</v>
          </cell>
          <cell r="D28">
            <v>21.1</v>
          </cell>
          <cell r="E28">
            <v>74.458333333333329</v>
          </cell>
          <cell r="F28">
            <v>91</v>
          </cell>
          <cell r="G28">
            <v>43</v>
          </cell>
          <cell r="H28" t="str">
            <v>*</v>
          </cell>
          <cell r="J28" t="str">
            <v>*</v>
          </cell>
          <cell r="K28">
            <v>0</v>
          </cell>
        </row>
        <row r="29">
          <cell r="B29">
            <v>24.604166666666661</v>
          </cell>
          <cell r="C29">
            <v>32.700000000000003</v>
          </cell>
          <cell r="D29">
            <v>18.3</v>
          </cell>
          <cell r="E29">
            <v>69.208333333333329</v>
          </cell>
          <cell r="F29">
            <v>95</v>
          </cell>
          <cell r="G29">
            <v>31</v>
          </cell>
          <cell r="H29" t="str">
            <v>*</v>
          </cell>
          <cell r="J29" t="str">
            <v>*</v>
          </cell>
          <cell r="K29">
            <v>0</v>
          </cell>
        </row>
        <row r="30">
          <cell r="B30">
            <v>24.366666666666671</v>
          </cell>
          <cell r="C30">
            <v>31.8</v>
          </cell>
          <cell r="D30">
            <v>18.2</v>
          </cell>
          <cell r="E30">
            <v>63.583333333333336</v>
          </cell>
          <cell r="F30">
            <v>88</v>
          </cell>
          <cell r="G30">
            <v>34</v>
          </cell>
          <cell r="H30" t="str">
            <v>*</v>
          </cell>
          <cell r="J30" t="str">
            <v>*</v>
          </cell>
          <cell r="K30">
            <v>0</v>
          </cell>
        </row>
        <row r="31">
          <cell r="B31">
            <v>24.029166666666665</v>
          </cell>
          <cell r="C31">
            <v>33.5</v>
          </cell>
          <cell r="D31">
            <v>16</v>
          </cell>
          <cell r="E31">
            <v>63.708333333333336</v>
          </cell>
          <cell r="F31">
            <v>93</v>
          </cell>
          <cell r="G31">
            <v>29</v>
          </cell>
          <cell r="H31" t="str">
            <v>*</v>
          </cell>
          <cell r="J31" t="str">
            <v>*</v>
          </cell>
          <cell r="K31">
            <v>0</v>
          </cell>
        </row>
        <row r="32">
          <cell r="B32">
            <v>25.279166666666672</v>
          </cell>
          <cell r="C32">
            <v>35.9</v>
          </cell>
          <cell r="D32">
            <v>16.3</v>
          </cell>
          <cell r="E32">
            <v>61.333333333333336</v>
          </cell>
          <cell r="F32">
            <v>93</v>
          </cell>
          <cell r="G32">
            <v>16</v>
          </cell>
          <cell r="H32" t="str">
            <v>*</v>
          </cell>
          <cell r="J32" t="str">
            <v>*</v>
          </cell>
          <cell r="K32">
            <v>0</v>
          </cell>
        </row>
        <row r="33">
          <cell r="B33">
            <v>25.970833333333335</v>
          </cell>
          <cell r="C33">
            <v>37.6</v>
          </cell>
          <cell r="D33">
            <v>15.8</v>
          </cell>
          <cell r="E33">
            <v>55</v>
          </cell>
          <cell r="F33">
            <v>89</v>
          </cell>
          <cell r="G33">
            <v>19</v>
          </cell>
          <cell r="H33" t="str">
            <v>*</v>
          </cell>
          <cell r="J33" t="str">
            <v>*</v>
          </cell>
          <cell r="K33">
            <v>0</v>
          </cell>
        </row>
        <row r="34">
          <cell r="B34">
            <v>27.891666666666669</v>
          </cell>
          <cell r="C34">
            <v>39</v>
          </cell>
          <cell r="D34">
            <v>18.399999999999999</v>
          </cell>
          <cell r="E34">
            <v>56.333333333333336</v>
          </cell>
          <cell r="F34">
            <v>87</v>
          </cell>
          <cell r="G34">
            <v>20</v>
          </cell>
          <cell r="H34" t="str">
            <v>*</v>
          </cell>
          <cell r="J34" t="str">
            <v>*</v>
          </cell>
          <cell r="K34">
            <v>0.2</v>
          </cell>
        </row>
        <row r="35">
          <cell r="B35">
            <v>24.520833333333339</v>
          </cell>
          <cell r="C35">
            <v>36.700000000000003</v>
          </cell>
          <cell r="D35">
            <v>19.2</v>
          </cell>
          <cell r="E35">
            <v>74.5</v>
          </cell>
          <cell r="F35">
            <v>94</v>
          </cell>
          <cell r="G35">
            <v>35</v>
          </cell>
          <cell r="H35" t="str">
            <v>*</v>
          </cell>
          <cell r="J35" t="str">
            <v>*</v>
          </cell>
          <cell r="K35">
            <v>9.1999999999999993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I5" t="str">
            <v>*</v>
          </cell>
        </row>
        <row r="6">
          <cell r="I6" t="str">
            <v>*</v>
          </cell>
        </row>
        <row r="7">
          <cell r="I7" t="str">
            <v>*</v>
          </cell>
        </row>
        <row r="8">
          <cell r="I8" t="str">
            <v>*</v>
          </cell>
        </row>
        <row r="9">
          <cell r="I9" t="str">
            <v>*</v>
          </cell>
        </row>
        <row r="10">
          <cell r="I10" t="str">
            <v>*</v>
          </cell>
        </row>
        <row r="11">
          <cell r="I11" t="str">
            <v>*</v>
          </cell>
        </row>
        <row r="12">
          <cell r="I12" t="str">
            <v>*</v>
          </cell>
        </row>
        <row r="13">
          <cell r="I13" t="str">
            <v>*</v>
          </cell>
        </row>
        <row r="14">
          <cell r="I14" t="str">
            <v>*</v>
          </cell>
        </row>
        <row r="15">
          <cell r="I15" t="str">
            <v>*</v>
          </cell>
        </row>
        <row r="16">
          <cell r="I16" t="str">
            <v>*</v>
          </cell>
        </row>
        <row r="17">
          <cell r="I17" t="str">
            <v>*</v>
          </cell>
        </row>
        <row r="18">
          <cell r="I18" t="str">
            <v>*</v>
          </cell>
        </row>
        <row r="19">
          <cell r="I19" t="str">
            <v>*</v>
          </cell>
        </row>
        <row r="20">
          <cell r="I20" t="str">
            <v>*</v>
          </cell>
        </row>
        <row r="21">
          <cell r="I21" t="str">
            <v>*</v>
          </cell>
        </row>
        <row r="22">
          <cell r="I22" t="str">
            <v>*</v>
          </cell>
        </row>
        <row r="23">
          <cell r="I23" t="str">
            <v>*</v>
          </cell>
        </row>
        <row r="24">
          <cell r="I24" t="str">
            <v>*</v>
          </cell>
        </row>
        <row r="25">
          <cell r="I25" t="str">
            <v>*</v>
          </cell>
        </row>
        <row r="26">
          <cell r="I26" t="str">
            <v>*</v>
          </cell>
        </row>
        <row r="27">
          <cell r="I27" t="str">
            <v>*</v>
          </cell>
        </row>
        <row r="28">
          <cell r="I28" t="str">
            <v>*</v>
          </cell>
        </row>
        <row r="29">
          <cell r="I29" t="str">
            <v>*</v>
          </cell>
        </row>
        <row r="30">
          <cell r="I30" t="str">
            <v>*</v>
          </cell>
        </row>
        <row r="31">
          <cell r="I31" t="str">
            <v>*</v>
          </cell>
        </row>
        <row r="32">
          <cell r="I32" t="str">
            <v>*</v>
          </cell>
        </row>
        <row r="33">
          <cell r="I33" t="str">
            <v>*</v>
          </cell>
        </row>
        <row r="34">
          <cell r="I34" t="str">
            <v>*</v>
          </cell>
        </row>
        <row r="35">
          <cell r="I35" t="str">
            <v>*</v>
          </cell>
        </row>
        <row r="36">
          <cell r="I36" t="str">
            <v>*</v>
          </cell>
        </row>
      </sheetData>
      <sheetData sheetId="11"/>
      <sheetData sheetId="12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  <sheetName val="Planilha1"/>
    </sheetNames>
    <sheetDataSet>
      <sheetData sheetId="0">
        <row r="5">
          <cell r="B5">
            <v>27.191304347826087</v>
          </cell>
          <cell r="C5">
            <v>33.4</v>
          </cell>
          <cell r="D5">
            <v>24.1</v>
          </cell>
          <cell r="E5">
            <v>79.130434782608702</v>
          </cell>
          <cell r="F5">
            <v>92</v>
          </cell>
          <cell r="G5">
            <v>55</v>
          </cell>
          <cell r="H5">
            <v>11.16</v>
          </cell>
          <cell r="J5">
            <v>27.720000000000002</v>
          </cell>
          <cell r="K5">
            <v>0.2</v>
          </cell>
        </row>
        <row r="6">
          <cell r="B6">
            <v>27.6875</v>
          </cell>
          <cell r="C6">
            <v>33.799999999999997</v>
          </cell>
          <cell r="D6">
            <v>24.2</v>
          </cell>
          <cell r="E6">
            <v>78.041666666666671</v>
          </cell>
          <cell r="F6">
            <v>92</v>
          </cell>
          <cell r="G6">
            <v>50</v>
          </cell>
          <cell r="H6">
            <v>16.920000000000002</v>
          </cell>
          <cell r="J6">
            <v>34.56</v>
          </cell>
          <cell r="K6">
            <v>0</v>
          </cell>
        </row>
        <row r="7">
          <cell r="B7">
            <v>26.152380952380955</v>
          </cell>
          <cell r="C7">
            <v>34.5</v>
          </cell>
          <cell r="D7">
            <v>22.5</v>
          </cell>
          <cell r="E7">
            <v>79.523809523809518</v>
          </cell>
          <cell r="F7">
            <v>93</v>
          </cell>
          <cell r="G7">
            <v>45</v>
          </cell>
          <cell r="H7">
            <v>12.96</v>
          </cell>
          <cell r="J7">
            <v>34.56</v>
          </cell>
          <cell r="K7">
            <v>3.4000000000000004</v>
          </cell>
        </row>
        <row r="8">
          <cell r="B8">
            <v>28.34090909090909</v>
          </cell>
          <cell r="C8">
            <v>35.799999999999997</v>
          </cell>
          <cell r="D8">
            <v>22.5</v>
          </cell>
          <cell r="E8">
            <v>72.590909090909093</v>
          </cell>
          <cell r="F8">
            <v>93</v>
          </cell>
          <cell r="G8">
            <v>44</v>
          </cell>
          <cell r="H8">
            <v>4.6800000000000006</v>
          </cell>
          <cell r="J8">
            <v>19.8</v>
          </cell>
          <cell r="K8">
            <v>0</v>
          </cell>
        </row>
        <row r="9">
          <cell r="B9">
            <v>29.620833333333334</v>
          </cell>
          <cell r="C9">
            <v>36.299999999999997</v>
          </cell>
          <cell r="D9">
            <v>23.5</v>
          </cell>
          <cell r="E9">
            <v>68.416666666666671</v>
          </cell>
          <cell r="F9">
            <v>93</v>
          </cell>
          <cell r="G9">
            <v>36</v>
          </cell>
          <cell r="H9">
            <v>6.12</v>
          </cell>
          <cell r="J9">
            <v>19.8</v>
          </cell>
          <cell r="K9">
            <v>0</v>
          </cell>
        </row>
        <row r="10">
          <cell r="B10">
            <v>30.204347826086952</v>
          </cell>
          <cell r="C10">
            <v>37.6</v>
          </cell>
          <cell r="D10">
            <v>23.4</v>
          </cell>
          <cell r="E10">
            <v>65.434782608695656</v>
          </cell>
          <cell r="F10">
            <v>90</v>
          </cell>
          <cell r="G10">
            <v>32</v>
          </cell>
          <cell r="H10">
            <v>9</v>
          </cell>
          <cell r="J10">
            <v>25.92</v>
          </cell>
          <cell r="K10">
            <v>0</v>
          </cell>
        </row>
        <row r="11">
          <cell r="B11">
            <v>30.885714285714275</v>
          </cell>
          <cell r="C11">
            <v>38.1</v>
          </cell>
          <cell r="D11">
            <v>24.5</v>
          </cell>
          <cell r="E11">
            <v>64.38095238095238</v>
          </cell>
          <cell r="F11">
            <v>90</v>
          </cell>
          <cell r="G11">
            <v>33</v>
          </cell>
          <cell r="H11">
            <v>11.520000000000001</v>
          </cell>
          <cell r="J11">
            <v>29.16</v>
          </cell>
          <cell r="K11">
            <v>0</v>
          </cell>
        </row>
        <row r="12">
          <cell r="B12">
            <v>31.352380952380951</v>
          </cell>
          <cell r="C12">
            <v>38</v>
          </cell>
          <cell r="D12">
            <v>24.7</v>
          </cell>
          <cell r="E12">
            <v>61.238095238095241</v>
          </cell>
          <cell r="F12">
            <v>88</v>
          </cell>
          <cell r="G12">
            <v>36</v>
          </cell>
          <cell r="H12">
            <v>10.44</v>
          </cell>
          <cell r="J12">
            <v>27.720000000000002</v>
          </cell>
          <cell r="K12">
            <v>0</v>
          </cell>
        </row>
        <row r="13">
          <cell r="B13">
            <v>31.68571428571429</v>
          </cell>
          <cell r="C13">
            <v>38.4</v>
          </cell>
          <cell r="D13">
            <v>24.9</v>
          </cell>
          <cell r="E13">
            <v>58.047619047619051</v>
          </cell>
          <cell r="F13">
            <v>85</v>
          </cell>
          <cell r="G13">
            <v>34</v>
          </cell>
          <cell r="H13">
            <v>10.44</v>
          </cell>
          <cell r="J13">
            <v>28.44</v>
          </cell>
          <cell r="K13">
            <v>0</v>
          </cell>
        </row>
        <row r="14">
          <cell r="B14">
            <v>31.457142857142859</v>
          </cell>
          <cell r="C14">
            <v>37.4</v>
          </cell>
          <cell r="D14">
            <v>26.6</v>
          </cell>
          <cell r="E14">
            <v>59.666666666666664</v>
          </cell>
          <cell r="F14">
            <v>83</v>
          </cell>
          <cell r="G14">
            <v>38</v>
          </cell>
          <cell r="H14">
            <v>15.840000000000002</v>
          </cell>
          <cell r="J14">
            <v>33.480000000000004</v>
          </cell>
          <cell r="K14">
            <v>0</v>
          </cell>
        </row>
        <row r="15">
          <cell r="B15">
            <v>29.799999999999997</v>
          </cell>
          <cell r="C15">
            <v>37.200000000000003</v>
          </cell>
          <cell r="D15">
            <v>23.8</v>
          </cell>
          <cell r="E15">
            <v>68.36363636363636</v>
          </cell>
          <cell r="F15">
            <v>91</v>
          </cell>
          <cell r="G15">
            <v>39</v>
          </cell>
          <cell r="H15">
            <v>9.7200000000000006</v>
          </cell>
          <cell r="J15">
            <v>36</v>
          </cell>
          <cell r="K15">
            <v>26.2</v>
          </cell>
        </row>
        <row r="16">
          <cell r="B16">
            <v>27.247826086956525</v>
          </cell>
          <cell r="C16">
            <v>33.299999999999997</v>
          </cell>
          <cell r="D16">
            <v>24.2</v>
          </cell>
          <cell r="E16">
            <v>79.086956521739125</v>
          </cell>
          <cell r="F16">
            <v>92</v>
          </cell>
          <cell r="G16">
            <v>52</v>
          </cell>
          <cell r="H16">
            <v>9</v>
          </cell>
          <cell r="J16">
            <v>25.2</v>
          </cell>
          <cell r="K16">
            <v>2.6</v>
          </cell>
        </row>
        <row r="17">
          <cell r="B17">
            <v>27.766666666666662</v>
          </cell>
          <cell r="C17">
            <v>33.6</v>
          </cell>
          <cell r="D17">
            <v>24.7</v>
          </cell>
          <cell r="E17">
            <v>78.571428571428569</v>
          </cell>
          <cell r="F17">
            <v>90</v>
          </cell>
          <cell r="G17">
            <v>52</v>
          </cell>
          <cell r="H17">
            <v>9</v>
          </cell>
          <cell r="J17">
            <v>23.400000000000002</v>
          </cell>
          <cell r="K17">
            <v>0.2</v>
          </cell>
        </row>
        <row r="18">
          <cell r="B18">
            <v>28.75714285714286</v>
          </cell>
          <cell r="C18">
            <v>34.5</v>
          </cell>
          <cell r="D18">
            <v>24.8</v>
          </cell>
          <cell r="E18">
            <v>75.666666666666671</v>
          </cell>
          <cell r="F18">
            <v>91</v>
          </cell>
          <cell r="G18">
            <v>50</v>
          </cell>
          <cell r="H18">
            <v>11.16</v>
          </cell>
          <cell r="J18">
            <v>42.12</v>
          </cell>
          <cell r="K18">
            <v>8.8000000000000007</v>
          </cell>
        </row>
        <row r="19">
          <cell r="B19">
            <v>29.922727272727272</v>
          </cell>
          <cell r="C19">
            <v>35.4</v>
          </cell>
          <cell r="D19">
            <v>25.8</v>
          </cell>
          <cell r="E19">
            <v>70.045454545454547</v>
          </cell>
          <cell r="F19">
            <v>91</v>
          </cell>
          <cell r="G19">
            <v>44</v>
          </cell>
          <cell r="H19">
            <v>14.04</v>
          </cell>
          <cell r="J19">
            <v>30.240000000000002</v>
          </cell>
          <cell r="K19">
            <v>0</v>
          </cell>
        </row>
        <row r="20">
          <cell r="B20">
            <v>30.104761904761901</v>
          </cell>
          <cell r="C20">
            <v>35.700000000000003</v>
          </cell>
          <cell r="D20">
            <v>25.1</v>
          </cell>
          <cell r="E20">
            <v>64.61904761904762</v>
          </cell>
          <cell r="F20">
            <v>84</v>
          </cell>
          <cell r="G20">
            <v>43</v>
          </cell>
          <cell r="H20">
            <v>12.24</v>
          </cell>
          <cell r="J20">
            <v>32.4</v>
          </cell>
          <cell r="K20">
            <v>0</v>
          </cell>
        </row>
        <row r="21">
          <cell r="B21">
            <v>28.486363636363638</v>
          </cell>
          <cell r="C21">
            <v>34.4</v>
          </cell>
          <cell r="D21">
            <v>24.3</v>
          </cell>
          <cell r="E21">
            <v>73.181818181818187</v>
          </cell>
          <cell r="F21">
            <v>88</v>
          </cell>
          <cell r="G21">
            <v>49</v>
          </cell>
          <cell r="H21">
            <v>13.32</v>
          </cell>
          <cell r="J21">
            <v>37.800000000000004</v>
          </cell>
          <cell r="K21">
            <v>1.6</v>
          </cell>
        </row>
        <row r="22">
          <cell r="B22">
            <v>30.200000000000003</v>
          </cell>
          <cell r="C22">
            <v>37</v>
          </cell>
          <cell r="D22">
            <v>23.8</v>
          </cell>
          <cell r="E22">
            <v>67.523809523809518</v>
          </cell>
          <cell r="F22">
            <v>92</v>
          </cell>
          <cell r="G22">
            <v>36</v>
          </cell>
          <cell r="H22">
            <v>11.16</v>
          </cell>
          <cell r="J22">
            <v>34.92</v>
          </cell>
          <cell r="K22">
            <v>0</v>
          </cell>
        </row>
        <row r="23">
          <cell r="B23">
            <v>31.668181818181822</v>
          </cell>
          <cell r="C23">
            <v>38.9</v>
          </cell>
          <cell r="D23">
            <v>24</v>
          </cell>
          <cell r="E23">
            <v>57.454545454545453</v>
          </cell>
          <cell r="F23">
            <v>88</v>
          </cell>
          <cell r="G23">
            <v>29</v>
          </cell>
          <cell r="H23">
            <v>10.44</v>
          </cell>
          <cell r="J23">
            <v>30.240000000000002</v>
          </cell>
          <cell r="K23">
            <v>0</v>
          </cell>
        </row>
        <row r="24">
          <cell r="B24">
            <v>30.849999999999994</v>
          </cell>
          <cell r="C24">
            <v>38.4</v>
          </cell>
          <cell r="D24">
            <v>23.9</v>
          </cell>
          <cell r="E24">
            <v>62.875</v>
          </cell>
          <cell r="F24">
            <v>88</v>
          </cell>
          <cell r="G24">
            <v>35</v>
          </cell>
          <cell r="H24">
            <v>10.08</v>
          </cell>
          <cell r="J24">
            <v>28.8</v>
          </cell>
          <cell r="K24">
            <v>0</v>
          </cell>
        </row>
        <row r="25">
          <cell r="B25">
            <v>28.240909090909089</v>
          </cell>
          <cell r="C25">
            <v>34.1</v>
          </cell>
          <cell r="D25">
            <v>24.2</v>
          </cell>
          <cell r="E25">
            <v>74.727272727272734</v>
          </cell>
          <cell r="F25">
            <v>92</v>
          </cell>
          <cell r="G25">
            <v>53</v>
          </cell>
          <cell r="H25">
            <v>7.9200000000000008</v>
          </cell>
          <cell r="J25">
            <v>27</v>
          </cell>
          <cell r="K25">
            <v>3.6</v>
          </cell>
        </row>
        <row r="26">
          <cell r="B26">
            <v>25.763636363636362</v>
          </cell>
          <cell r="C26">
            <v>28.7</v>
          </cell>
          <cell r="D26">
            <v>22.8</v>
          </cell>
          <cell r="E26">
            <v>88.63636363636364</v>
          </cell>
          <cell r="F26">
            <v>93</v>
          </cell>
          <cell r="G26">
            <v>79</v>
          </cell>
          <cell r="H26">
            <v>21.6</v>
          </cell>
          <cell r="J26">
            <v>51.84</v>
          </cell>
          <cell r="K26">
            <v>55</v>
          </cell>
        </row>
        <row r="27">
          <cell r="B27">
            <v>26.982608695652175</v>
          </cell>
          <cell r="C27">
            <v>33</v>
          </cell>
          <cell r="D27">
            <v>22.6</v>
          </cell>
          <cell r="E27">
            <v>77</v>
          </cell>
          <cell r="F27">
            <v>93</v>
          </cell>
          <cell r="G27">
            <v>48</v>
          </cell>
          <cell r="H27">
            <v>8.64</v>
          </cell>
          <cell r="J27">
            <v>27.36</v>
          </cell>
          <cell r="K27">
            <v>0.4</v>
          </cell>
        </row>
        <row r="28">
          <cell r="B28">
            <v>27.757142857142849</v>
          </cell>
          <cell r="C28">
            <v>33.6</v>
          </cell>
          <cell r="D28">
            <v>23.2</v>
          </cell>
          <cell r="E28">
            <v>67.523809523809518</v>
          </cell>
          <cell r="F28">
            <v>87</v>
          </cell>
          <cell r="G28">
            <v>40</v>
          </cell>
          <cell r="H28">
            <v>8.2799999999999994</v>
          </cell>
          <cell r="J28">
            <v>18.36</v>
          </cell>
          <cell r="K28">
            <v>0</v>
          </cell>
        </row>
        <row r="29">
          <cell r="B29">
            <v>27.347619047619045</v>
          </cell>
          <cell r="C29">
            <v>33.799999999999997</v>
          </cell>
          <cell r="D29">
            <v>20.6</v>
          </cell>
          <cell r="E29">
            <v>60.428571428571431</v>
          </cell>
          <cell r="F29">
            <v>90</v>
          </cell>
          <cell r="G29">
            <v>28</v>
          </cell>
          <cell r="H29">
            <v>6.12</v>
          </cell>
          <cell r="J29">
            <v>17.64</v>
          </cell>
          <cell r="K29">
            <v>0</v>
          </cell>
        </row>
        <row r="30">
          <cell r="B30">
            <v>26.661904761904761</v>
          </cell>
          <cell r="C30">
            <v>33.4</v>
          </cell>
          <cell r="D30">
            <v>20.9</v>
          </cell>
          <cell r="E30">
            <v>56.714285714285715</v>
          </cell>
          <cell r="F30">
            <v>82</v>
          </cell>
          <cell r="G30">
            <v>26</v>
          </cell>
          <cell r="H30">
            <v>10.08</v>
          </cell>
          <cell r="J30">
            <v>19.440000000000001</v>
          </cell>
          <cell r="K30">
            <v>0</v>
          </cell>
        </row>
        <row r="31">
          <cell r="B31">
            <v>26.971428571428575</v>
          </cell>
          <cell r="C31">
            <v>34.299999999999997</v>
          </cell>
          <cell r="D31">
            <v>19.2</v>
          </cell>
          <cell r="E31">
            <v>55.476190476190474</v>
          </cell>
          <cell r="F31">
            <v>87</v>
          </cell>
          <cell r="G31">
            <v>25</v>
          </cell>
          <cell r="H31">
            <v>5.04</v>
          </cell>
          <cell r="J31">
            <v>21.96</v>
          </cell>
          <cell r="K31">
            <v>0</v>
          </cell>
        </row>
        <row r="32">
          <cell r="B32">
            <v>27.052173913043479</v>
          </cell>
          <cell r="C32">
            <v>36</v>
          </cell>
          <cell r="D32">
            <v>18.3</v>
          </cell>
          <cell r="E32">
            <v>56.260869565217391</v>
          </cell>
          <cell r="F32">
            <v>87</v>
          </cell>
          <cell r="G32">
            <v>20</v>
          </cell>
          <cell r="H32">
            <v>7.9200000000000008</v>
          </cell>
          <cell r="J32">
            <v>22.68</v>
          </cell>
          <cell r="K32">
            <v>0</v>
          </cell>
        </row>
        <row r="33">
          <cell r="B33">
            <v>26.742857142857144</v>
          </cell>
          <cell r="C33">
            <v>36.200000000000003</v>
          </cell>
          <cell r="D33">
            <v>18.399999999999999</v>
          </cell>
          <cell r="E33">
            <v>64.761904761904759</v>
          </cell>
          <cell r="F33">
            <v>90</v>
          </cell>
          <cell r="G33">
            <v>36</v>
          </cell>
          <cell r="H33">
            <v>12.6</v>
          </cell>
          <cell r="J33">
            <v>37.800000000000004</v>
          </cell>
          <cell r="K33">
            <v>6.8</v>
          </cell>
        </row>
        <row r="34">
          <cell r="B34">
            <v>28.730434782608693</v>
          </cell>
          <cell r="C34">
            <v>37</v>
          </cell>
          <cell r="D34">
            <v>22.9</v>
          </cell>
          <cell r="E34">
            <v>65.956521739130437</v>
          </cell>
          <cell r="F34">
            <v>89</v>
          </cell>
          <cell r="G34">
            <v>34</v>
          </cell>
          <cell r="H34">
            <v>11.520000000000001</v>
          </cell>
          <cell r="J34">
            <v>25.2</v>
          </cell>
          <cell r="K34">
            <v>0.6</v>
          </cell>
        </row>
        <row r="35">
          <cell r="B35">
            <v>27.390909090909087</v>
          </cell>
          <cell r="C35">
            <v>32.9</v>
          </cell>
          <cell r="D35">
            <v>21.9</v>
          </cell>
          <cell r="E35">
            <v>70.86363636363636</v>
          </cell>
          <cell r="F35">
            <v>90</v>
          </cell>
          <cell r="G35">
            <v>52</v>
          </cell>
          <cell r="H35">
            <v>10.8</v>
          </cell>
          <cell r="J35">
            <v>29.52</v>
          </cell>
          <cell r="K35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I5" t="str">
            <v>*</v>
          </cell>
        </row>
        <row r="6">
          <cell r="I6" t="str">
            <v>*</v>
          </cell>
        </row>
        <row r="7">
          <cell r="I7" t="str">
            <v>*</v>
          </cell>
        </row>
        <row r="8">
          <cell r="I8" t="str">
            <v>*</v>
          </cell>
        </row>
        <row r="9">
          <cell r="I9" t="str">
            <v>*</v>
          </cell>
        </row>
        <row r="10">
          <cell r="I10" t="str">
            <v>*</v>
          </cell>
        </row>
        <row r="11">
          <cell r="I11" t="str">
            <v>*</v>
          </cell>
        </row>
        <row r="12">
          <cell r="I12" t="str">
            <v>*</v>
          </cell>
        </row>
        <row r="13">
          <cell r="I13" t="str">
            <v>*</v>
          </cell>
        </row>
        <row r="14">
          <cell r="I14" t="str">
            <v>*</v>
          </cell>
        </row>
        <row r="15">
          <cell r="I15" t="str">
            <v>*</v>
          </cell>
        </row>
        <row r="16">
          <cell r="I16" t="str">
            <v>*</v>
          </cell>
        </row>
        <row r="17">
          <cell r="I17" t="str">
            <v>*</v>
          </cell>
        </row>
        <row r="18">
          <cell r="I18" t="str">
            <v>*</v>
          </cell>
        </row>
        <row r="19">
          <cell r="I19" t="str">
            <v>*</v>
          </cell>
        </row>
        <row r="20">
          <cell r="I20" t="str">
            <v>*</v>
          </cell>
        </row>
        <row r="21">
          <cell r="I21" t="str">
            <v>*</v>
          </cell>
        </row>
        <row r="22">
          <cell r="I22" t="str">
            <v>*</v>
          </cell>
        </row>
        <row r="23">
          <cell r="I23" t="str">
            <v>*</v>
          </cell>
        </row>
        <row r="24">
          <cell r="I24" t="str">
            <v>*</v>
          </cell>
        </row>
        <row r="25">
          <cell r="I25" t="str">
            <v>*</v>
          </cell>
        </row>
        <row r="26">
          <cell r="I26" t="str">
            <v>*</v>
          </cell>
        </row>
        <row r="27">
          <cell r="I27" t="str">
            <v>*</v>
          </cell>
        </row>
        <row r="28">
          <cell r="I28" t="str">
            <v>*</v>
          </cell>
        </row>
        <row r="29">
          <cell r="I29" t="str">
            <v>*</v>
          </cell>
        </row>
        <row r="30">
          <cell r="I30" t="str">
            <v>*</v>
          </cell>
        </row>
        <row r="31">
          <cell r="I31" t="str">
            <v>*</v>
          </cell>
        </row>
        <row r="32">
          <cell r="I32" t="str">
            <v>*</v>
          </cell>
        </row>
        <row r="33">
          <cell r="I33" t="str">
            <v>*</v>
          </cell>
        </row>
        <row r="34">
          <cell r="I34" t="str">
            <v>*</v>
          </cell>
        </row>
        <row r="35">
          <cell r="I35" t="str">
            <v>*</v>
          </cell>
        </row>
        <row r="36">
          <cell r="I36" t="str">
            <v>*</v>
          </cell>
        </row>
      </sheetData>
      <sheetData sheetId="10"/>
      <sheetData sheetId="11"/>
      <sheetData sheetId="12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  <sheetName val="Planilha1"/>
    </sheetNames>
    <sheetDataSet>
      <sheetData sheetId="0">
        <row r="5">
          <cell r="B5">
            <v>27.116666666666664</v>
          </cell>
          <cell r="C5">
            <v>32.799999999999997</v>
          </cell>
          <cell r="D5">
            <v>24.6</v>
          </cell>
          <cell r="E5">
            <v>81.625</v>
          </cell>
          <cell r="F5">
            <v>92</v>
          </cell>
          <cell r="G5">
            <v>58</v>
          </cell>
          <cell r="H5">
            <v>18.720000000000002</v>
          </cell>
          <cell r="J5">
            <v>34.200000000000003</v>
          </cell>
          <cell r="K5">
            <v>0.2</v>
          </cell>
        </row>
        <row r="6">
          <cell r="B6">
            <v>25.887500000000003</v>
          </cell>
          <cell r="C6">
            <v>31.2</v>
          </cell>
          <cell r="D6">
            <v>23.2</v>
          </cell>
          <cell r="E6">
            <v>84.875</v>
          </cell>
          <cell r="F6">
            <v>93</v>
          </cell>
          <cell r="G6">
            <v>61</v>
          </cell>
          <cell r="H6">
            <v>13.32</v>
          </cell>
          <cell r="J6">
            <v>22.32</v>
          </cell>
          <cell r="K6">
            <v>1</v>
          </cell>
        </row>
        <row r="7">
          <cell r="B7">
            <v>27.858333333333334</v>
          </cell>
          <cell r="C7">
            <v>34.4</v>
          </cell>
          <cell r="D7">
            <v>23.3</v>
          </cell>
          <cell r="E7">
            <v>77.5</v>
          </cell>
          <cell r="F7">
            <v>92</v>
          </cell>
          <cell r="G7">
            <v>52</v>
          </cell>
          <cell r="H7">
            <v>13.68</v>
          </cell>
          <cell r="J7">
            <v>41.04</v>
          </cell>
          <cell r="K7">
            <v>0.4</v>
          </cell>
        </row>
        <row r="8">
          <cell r="B8">
            <v>27.854166666666661</v>
          </cell>
          <cell r="C8">
            <v>35.299999999999997</v>
          </cell>
          <cell r="D8">
            <v>23.4</v>
          </cell>
          <cell r="E8">
            <v>78.208333333333329</v>
          </cell>
          <cell r="F8">
            <v>99</v>
          </cell>
          <cell r="G8">
            <v>50</v>
          </cell>
          <cell r="H8">
            <v>18.36</v>
          </cell>
          <cell r="J8">
            <v>35.64</v>
          </cell>
          <cell r="K8">
            <v>19.599999999999998</v>
          </cell>
        </row>
        <row r="9">
          <cell r="B9">
            <v>29.625</v>
          </cell>
          <cell r="C9">
            <v>36.6</v>
          </cell>
          <cell r="D9">
            <v>24.6</v>
          </cell>
          <cell r="E9">
            <v>74.958333333333329</v>
          </cell>
          <cell r="F9">
            <v>94</v>
          </cell>
          <cell r="G9">
            <v>40</v>
          </cell>
          <cell r="H9">
            <v>12.6</v>
          </cell>
          <cell r="J9">
            <v>34.200000000000003</v>
          </cell>
          <cell r="K9">
            <v>1.4</v>
          </cell>
        </row>
        <row r="10">
          <cell r="B10">
            <v>30.074999999999999</v>
          </cell>
          <cell r="C10">
            <v>36.200000000000003</v>
          </cell>
          <cell r="D10">
            <v>25.1</v>
          </cell>
          <cell r="E10">
            <v>74.166666666666671</v>
          </cell>
          <cell r="F10">
            <v>94</v>
          </cell>
          <cell r="G10">
            <v>43</v>
          </cell>
          <cell r="H10">
            <v>12.96</v>
          </cell>
          <cell r="J10">
            <v>28.8</v>
          </cell>
          <cell r="K10">
            <v>0</v>
          </cell>
        </row>
        <row r="11">
          <cell r="B11">
            <v>30.733333333333334</v>
          </cell>
          <cell r="C11">
            <v>37</v>
          </cell>
          <cell r="D11">
            <v>25.3</v>
          </cell>
          <cell r="E11">
            <v>70.166666666666671</v>
          </cell>
          <cell r="F11">
            <v>92</v>
          </cell>
          <cell r="G11">
            <v>40</v>
          </cell>
          <cell r="H11">
            <v>15.840000000000002</v>
          </cell>
          <cell r="J11">
            <v>34.92</v>
          </cell>
          <cell r="K11">
            <v>0</v>
          </cell>
        </row>
        <row r="12">
          <cell r="B12">
            <v>30.737499999999994</v>
          </cell>
          <cell r="C12">
            <v>37.299999999999997</v>
          </cell>
          <cell r="D12">
            <v>24.8</v>
          </cell>
          <cell r="E12">
            <v>65.333333333333329</v>
          </cell>
          <cell r="F12">
            <v>91</v>
          </cell>
          <cell r="G12">
            <v>40</v>
          </cell>
          <cell r="H12">
            <v>15.120000000000001</v>
          </cell>
          <cell r="J12">
            <v>42.480000000000004</v>
          </cell>
          <cell r="K12">
            <v>0</v>
          </cell>
        </row>
        <row r="13">
          <cell r="B13">
            <v>30.729166666666671</v>
          </cell>
          <cell r="C13">
            <v>37.5</v>
          </cell>
          <cell r="D13">
            <v>25</v>
          </cell>
          <cell r="E13">
            <v>66.166666666666671</v>
          </cell>
          <cell r="F13">
            <v>88</v>
          </cell>
          <cell r="G13">
            <v>40</v>
          </cell>
          <cell r="H13">
            <v>13.32</v>
          </cell>
          <cell r="J13">
            <v>27.36</v>
          </cell>
          <cell r="K13">
            <v>0</v>
          </cell>
        </row>
        <row r="14">
          <cell r="B14">
            <v>30.724999999999998</v>
          </cell>
          <cell r="C14">
            <v>36.700000000000003</v>
          </cell>
          <cell r="D14">
            <v>25.9</v>
          </cell>
          <cell r="E14">
            <v>67.833333333333329</v>
          </cell>
          <cell r="F14">
            <v>89</v>
          </cell>
          <cell r="G14">
            <v>41</v>
          </cell>
          <cell r="H14">
            <v>21.240000000000002</v>
          </cell>
          <cell r="J14">
            <v>36</v>
          </cell>
          <cell r="K14">
            <v>0</v>
          </cell>
        </row>
        <row r="15">
          <cell r="B15">
            <v>28.612500000000001</v>
          </cell>
          <cell r="C15">
            <v>35.799999999999997</v>
          </cell>
          <cell r="D15">
            <v>25.4</v>
          </cell>
          <cell r="E15">
            <v>73.583333333333329</v>
          </cell>
          <cell r="F15">
            <v>87</v>
          </cell>
          <cell r="G15">
            <v>45</v>
          </cell>
          <cell r="H15">
            <v>15.120000000000001</v>
          </cell>
          <cell r="J15">
            <v>27</v>
          </cell>
          <cell r="K15">
            <v>0</v>
          </cell>
        </row>
        <row r="16">
          <cell r="B16">
            <v>26.191666666666666</v>
          </cell>
          <cell r="C16">
            <v>33</v>
          </cell>
          <cell r="D16">
            <v>21.7</v>
          </cell>
          <cell r="E16">
            <v>80.958333333333329</v>
          </cell>
          <cell r="F16">
            <v>94</v>
          </cell>
          <cell r="G16">
            <v>53</v>
          </cell>
          <cell r="H16">
            <v>35.28</v>
          </cell>
          <cell r="J16">
            <v>67.319999999999993</v>
          </cell>
          <cell r="K16">
            <v>31</v>
          </cell>
        </row>
        <row r="17">
          <cell r="B17">
            <v>27.737499999999997</v>
          </cell>
          <cell r="C17">
            <v>32.4</v>
          </cell>
          <cell r="D17">
            <v>25</v>
          </cell>
          <cell r="E17">
            <v>83.25</v>
          </cell>
          <cell r="F17">
            <v>94</v>
          </cell>
          <cell r="G17">
            <v>60</v>
          </cell>
          <cell r="H17">
            <v>12.6</v>
          </cell>
          <cell r="J17">
            <v>35.28</v>
          </cell>
          <cell r="K17">
            <v>2</v>
          </cell>
        </row>
        <row r="18">
          <cell r="B18">
            <v>29.045833333333338</v>
          </cell>
          <cell r="C18">
            <v>35.299999999999997</v>
          </cell>
          <cell r="D18">
            <v>24.2</v>
          </cell>
          <cell r="E18">
            <v>75.666666666666671</v>
          </cell>
          <cell r="F18">
            <v>94</v>
          </cell>
          <cell r="G18">
            <v>47</v>
          </cell>
          <cell r="H18">
            <v>20.88</v>
          </cell>
          <cell r="J18">
            <v>35.28</v>
          </cell>
          <cell r="K18">
            <v>0</v>
          </cell>
        </row>
        <row r="19">
          <cell r="B19">
            <v>29.679166666666671</v>
          </cell>
          <cell r="C19">
            <v>34.6</v>
          </cell>
          <cell r="D19">
            <v>25.7</v>
          </cell>
          <cell r="E19">
            <v>71</v>
          </cell>
          <cell r="F19">
            <v>90</v>
          </cell>
          <cell r="G19">
            <v>48</v>
          </cell>
          <cell r="H19">
            <v>16.920000000000002</v>
          </cell>
          <cell r="J19">
            <v>32.76</v>
          </cell>
          <cell r="K19">
            <v>0</v>
          </cell>
        </row>
        <row r="20">
          <cell r="B20">
            <v>30.037500000000005</v>
          </cell>
          <cell r="C20">
            <v>36.1</v>
          </cell>
          <cell r="D20">
            <v>25.2</v>
          </cell>
          <cell r="E20">
            <v>66.208333333333329</v>
          </cell>
          <cell r="F20">
            <v>85</v>
          </cell>
          <cell r="G20">
            <v>42</v>
          </cell>
          <cell r="H20">
            <v>18</v>
          </cell>
          <cell r="J20">
            <v>37.800000000000004</v>
          </cell>
          <cell r="K20">
            <v>0</v>
          </cell>
        </row>
        <row r="21">
          <cell r="B21">
            <v>27.770833333333332</v>
          </cell>
          <cell r="C21">
            <v>35.9</v>
          </cell>
          <cell r="D21">
            <v>24.9</v>
          </cell>
          <cell r="E21">
            <v>79.416666666666671</v>
          </cell>
          <cell r="F21">
            <v>91</v>
          </cell>
          <cell r="G21">
            <v>49</v>
          </cell>
          <cell r="H21">
            <v>15.48</v>
          </cell>
          <cell r="J21">
            <v>41.4</v>
          </cell>
          <cell r="K21">
            <v>12.799999999999999</v>
          </cell>
        </row>
        <row r="22">
          <cell r="B22">
            <v>29.92916666666666</v>
          </cell>
          <cell r="C22">
            <v>36.6</v>
          </cell>
          <cell r="D22">
            <v>25.1</v>
          </cell>
          <cell r="E22">
            <v>71.541666666666671</v>
          </cell>
          <cell r="F22">
            <v>93</v>
          </cell>
          <cell r="G22">
            <v>37</v>
          </cell>
          <cell r="H22">
            <v>22.32</v>
          </cell>
          <cell r="J22">
            <v>37.440000000000005</v>
          </cell>
          <cell r="K22">
            <v>0</v>
          </cell>
        </row>
        <row r="23">
          <cell r="B23">
            <v>28.566666666666674</v>
          </cell>
          <cell r="C23">
            <v>37</v>
          </cell>
          <cell r="D23">
            <v>24.3</v>
          </cell>
          <cell r="E23">
            <v>78.416666666666671</v>
          </cell>
          <cell r="F23">
            <v>94</v>
          </cell>
          <cell r="G23">
            <v>43</v>
          </cell>
          <cell r="H23">
            <v>32.04</v>
          </cell>
          <cell r="J23">
            <v>51.480000000000004</v>
          </cell>
          <cell r="K23">
            <v>2.6</v>
          </cell>
        </row>
        <row r="24">
          <cell r="B24">
            <v>30.437499999999996</v>
          </cell>
          <cell r="C24">
            <v>37.4</v>
          </cell>
          <cell r="D24">
            <v>24.9</v>
          </cell>
          <cell r="E24">
            <v>68.5</v>
          </cell>
          <cell r="F24">
            <v>90</v>
          </cell>
          <cell r="G24">
            <v>35</v>
          </cell>
          <cell r="H24">
            <v>14.04</v>
          </cell>
          <cell r="J24">
            <v>28.44</v>
          </cell>
          <cell r="K24">
            <v>0</v>
          </cell>
        </row>
        <row r="25">
          <cell r="B25">
            <v>29.354166666666661</v>
          </cell>
          <cell r="C25">
            <v>36</v>
          </cell>
          <cell r="D25">
            <v>25.9</v>
          </cell>
          <cell r="E25">
            <v>72.583333333333329</v>
          </cell>
          <cell r="F25">
            <v>87</v>
          </cell>
          <cell r="G25">
            <v>45</v>
          </cell>
          <cell r="H25">
            <v>12.6</v>
          </cell>
          <cell r="J25">
            <v>22.68</v>
          </cell>
          <cell r="K25">
            <v>0</v>
          </cell>
        </row>
        <row r="26">
          <cell r="B26">
            <v>25.804166666666671</v>
          </cell>
          <cell r="C26">
            <v>30.8</v>
          </cell>
          <cell r="D26">
            <v>23.6</v>
          </cell>
          <cell r="E26">
            <v>88.333333333333329</v>
          </cell>
          <cell r="F26">
            <v>93</v>
          </cell>
          <cell r="G26">
            <v>68</v>
          </cell>
          <cell r="H26">
            <v>20.52</v>
          </cell>
          <cell r="J26">
            <v>43.56</v>
          </cell>
          <cell r="K26">
            <v>11.6</v>
          </cell>
        </row>
        <row r="27">
          <cell r="B27">
            <v>25.795833333333334</v>
          </cell>
          <cell r="C27">
            <v>31.9</v>
          </cell>
          <cell r="D27">
            <v>22.7</v>
          </cell>
          <cell r="E27">
            <v>84.5</v>
          </cell>
          <cell r="F27">
            <v>99</v>
          </cell>
          <cell r="G27">
            <v>58</v>
          </cell>
          <cell r="H27">
            <v>10.08</v>
          </cell>
          <cell r="J27">
            <v>21.96</v>
          </cell>
          <cell r="K27">
            <v>0.60000000000000009</v>
          </cell>
        </row>
        <row r="28">
          <cell r="B28">
            <v>27.870833333333326</v>
          </cell>
          <cell r="C28">
            <v>35</v>
          </cell>
          <cell r="D28">
            <v>22.9</v>
          </cell>
          <cell r="E28">
            <v>74.083333333333329</v>
          </cell>
          <cell r="F28">
            <v>93</v>
          </cell>
          <cell r="G28">
            <v>43</v>
          </cell>
          <cell r="H28">
            <v>12.96</v>
          </cell>
          <cell r="J28">
            <v>24.48</v>
          </cell>
          <cell r="K28">
            <v>0</v>
          </cell>
        </row>
        <row r="29">
          <cell r="B29">
            <v>28.150000000000002</v>
          </cell>
          <cell r="C29">
            <v>34.9</v>
          </cell>
          <cell r="D29">
            <v>22.4</v>
          </cell>
          <cell r="E29">
            <v>64.875</v>
          </cell>
          <cell r="F29">
            <v>92</v>
          </cell>
          <cell r="G29">
            <v>26</v>
          </cell>
          <cell r="H29">
            <v>19.440000000000001</v>
          </cell>
          <cell r="J29">
            <v>36</v>
          </cell>
          <cell r="K29">
            <v>0</v>
          </cell>
        </row>
        <row r="30">
          <cell r="B30">
            <v>27.129166666666666</v>
          </cell>
          <cell r="C30">
            <v>34.9</v>
          </cell>
          <cell r="D30">
            <v>20.8</v>
          </cell>
          <cell r="E30">
            <v>60.75</v>
          </cell>
          <cell r="F30">
            <v>92</v>
          </cell>
          <cell r="G30">
            <v>26</v>
          </cell>
          <cell r="H30">
            <v>17.28</v>
          </cell>
          <cell r="J30">
            <v>31.319999999999997</v>
          </cell>
          <cell r="K30">
            <v>0</v>
          </cell>
        </row>
        <row r="31">
          <cell r="B31">
            <v>25.954166666666662</v>
          </cell>
          <cell r="C31">
            <v>35.4</v>
          </cell>
          <cell r="D31">
            <v>17.8</v>
          </cell>
          <cell r="E31">
            <v>62.333333333333336</v>
          </cell>
          <cell r="F31">
            <v>93</v>
          </cell>
          <cell r="G31">
            <v>21</v>
          </cell>
          <cell r="H31">
            <v>13.32</v>
          </cell>
          <cell r="J31">
            <v>24.48</v>
          </cell>
          <cell r="K31">
            <v>0</v>
          </cell>
        </row>
        <row r="32">
          <cell r="B32">
            <v>26.770833333333329</v>
          </cell>
          <cell r="C32">
            <v>37.1</v>
          </cell>
          <cell r="D32">
            <v>16.8</v>
          </cell>
          <cell r="E32">
            <v>57.25</v>
          </cell>
          <cell r="F32">
            <v>92</v>
          </cell>
          <cell r="G32">
            <v>20</v>
          </cell>
          <cell r="H32">
            <v>15.840000000000002</v>
          </cell>
          <cell r="J32">
            <v>29.52</v>
          </cell>
          <cell r="K32">
            <v>0</v>
          </cell>
        </row>
        <row r="33">
          <cell r="B33">
            <v>27.154166666666665</v>
          </cell>
          <cell r="C33">
            <v>38</v>
          </cell>
          <cell r="D33">
            <v>19.8</v>
          </cell>
          <cell r="E33">
            <v>65.458333333333329</v>
          </cell>
          <cell r="F33">
            <v>90</v>
          </cell>
          <cell r="G33">
            <v>32</v>
          </cell>
          <cell r="H33">
            <v>15.48</v>
          </cell>
          <cell r="J33">
            <v>35.64</v>
          </cell>
          <cell r="K33">
            <v>0</v>
          </cell>
        </row>
        <row r="34">
          <cell r="B34">
            <v>27.662499999999998</v>
          </cell>
          <cell r="C34">
            <v>37.700000000000003</v>
          </cell>
          <cell r="D34">
            <v>22.6</v>
          </cell>
          <cell r="E34">
            <v>72.041666666666671</v>
          </cell>
          <cell r="F34">
            <v>91</v>
          </cell>
          <cell r="G34">
            <v>36</v>
          </cell>
          <cell r="H34">
            <v>33.480000000000004</v>
          </cell>
          <cell r="J34">
            <v>70.2</v>
          </cell>
          <cell r="K34">
            <v>2.8</v>
          </cell>
        </row>
        <row r="35">
          <cell r="B35">
            <v>27.758333333333329</v>
          </cell>
          <cell r="C35">
            <v>36.4</v>
          </cell>
          <cell r="D35">
            <v>20.9</v>
          </cell>
          <cell r="E35">
            <v>71.833333333333329</v>
          </cell>
          <cell r="F35">
            <v>99</v>
          </cell>
          <cell r="G35">
            <v>38</v>
          </cell>
          <cell r="H35">
            <v>22.68</v>
          </cell>
          <cell r="J35">
            <v>37.440000000000005</v>
          </cell>
          <cell r="K35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I5" t="str">
            <v>*</v>
          </cell>
        </row>
        <row r="6">
          <cell r="I6" t="str">
            <v>*</v>
          </cell>
        </row>
        <row r="7">
          <cell r="I7" t="str">
            <v>*</v>
          </cell>
        </row>
        <row r="8">
          <cell r="I8" t="str">
            <v>*</v>
          </cell>
        </row>
        <row r="9">
          <cell r="I9" t="str">
            <v>*</v>
          </cell>
        </row>
        <row r="10">
          <cell r="I10" t="str">
            <v>*</v>
          </cell>
        </row>
        <row r="11">
          <cell r="I11" t="str">
            <v>*</v>
          </cell>
        </row>
        <row r="12">
          <cell r="I12" t="str">
            <v>*</v>
          </cell>
        </row>
        <row r="13">
          <cell r="I13" t="str">
            <v>*</v>
          </cell>
        </row>
        <row r="14">
          <cell r="I14" t="str">
            <v>*</v>
          </cell>
        </row>
        <row r="15">
          <cell r="I15" t="str">
            <v>*</v>
          </cell>
        </row>
        <row r="16">
          <cell r="I16" t="str">
            <v>*</v>
          </cell>
        </row>
        <row r="17">
          <cell r="I17" t="str">
            <v>*</v>
          </cell>
        </row>
        <row r="18">
          <cell r="I18" t="str">
            <v>*</v>
          </cell>
        </row>
        <row r="19">
          <cell r="I19" t="str">
            <v>*</v>
          </cell>
        </row>
        <row r="20">
          <cell r="I20" t="str">
            <v>*</v>
          </cell>
        </row>
        <row r="21">
          <cell r="I21" t="str">
            <v>*</v>
          </cell>
        </row>
        <row r="22">
          <cell r="I22" t="str">
            <v>*</v>
          </cell>
        </row>
        <row r="23">
          <cell r="I23" t="str">
            <v>*</v>
          </cell>
        </row>
        <row r="24">
          <cell r="I24" t="str">
            <v>*</v>
          </cell>
        </row>
        <row r="25">
          <cell r="I25" t="str">
            <v>*</v>
          </cell>
        </row>
        <row r="26">
          <cell r="I26" t="str">
            <v>*</v>
          </cell>
        </row>
        <row r="27">
          <cell r="I27" t="str">
            <v>*</v>
          </cell>
        </row>
        <row r="28">
          <cell r="I28" t="str">
            <v>*</v>
          </cell>
        </row>
        <row r="29">
          <cell r="I29" t="str">
            <v>*</v>
          </cell>
        </row>
        <row r="30">
          <cell r="I30" t="str">
            <v>*</v>
          </cell>
        </row>
        <row r="31">
          <cell r="I31" t="str">
            <v>*</v>
          </cell>
        </row>
        <row r="32">
          <cell r="I32" t="str">
            <v>*</v>
          </cell>
        </row>
        <row r="33">
          <cell r="I33" t="str">
            <v>*</v>
          </cell>
        </row>
        <row r="34">
          <cell r="I34" t="str">
            <v>*</v>
          </cell>
        </row>
        <row r="35">
          <cell r="I35" t="str">
            <v>*</v>
          </cell>
        </row>
        <row r="36">
          <cell r="I36" t="str">
            <v>*</v>
          </cell>
        </row>
      </sheetData>
      <sheetData sheetId="10"/>
      <sheetData sheetId="11"/>
      <sheetData sheetId="12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  <sheetName val="Planilha1"/>
    </sheetNames>
    <sheetDataSet>
      <sheetData sheetId="0">
        <row r="5">
          <cell r="B5">
            <v>26.708333333333329</v>
          </cell>
          <cell r="C5">
            <v>33.1</v>
          </cell>
          <cell r="D5">
            <v>22.4</v>
          </cell>
          <cell r="E5">
            <v>79.333333333333329</v>
          </cell>
          <cell r="F5">
            <v>97</v>
          </cell>
          <cell r="G5">
            <v>48</v>
          </cell>
          <cell r="H5">
            <v>11.16</v>
          </cell>
          <cell r="J5">
            <v>26.28</v>
          </cell>
          <cell r="K5">
            <v>1.5999999999999999</v>
          </cell>
        </row>
        <row r="6">
          <cell r="B6">
            <v>25.274999999999995</v>
          </cell>
          <cell r="C6">
            <v>32.5</v>
          </cell>
          <cell r="D6">
            <v>21.6</v>
          </cell>
          <cell r="E6">
            <v>85.75</v>
          </cell>
          <cell r="F6">
            <v>97</v>
          </cell>
          <cell r="G6">
            <v>60</v>
          </cell>
          <cell r="H6">
            <v>11.520000000000001</v>
          </cell>
          <cell r="J6">
            <v>31.680000000000003</v>
          </cell>
          <cell r="K6">
            <v>7</v>
          </cell>
        </row>
        <row r="7">
          <cell r="B7">
            <v>26.783333333333331</v>
          </cell>
          <cell r="C7">
            <v>34.200000000000003</v>
          </cell>
          <cell r="D7">
            <v>22</v>
          </cell>
          <cell r="E7">
            <v>80.583333333333329</v>
          </cell>
          <cell r="F7">
            <v>98</v>
          </cell>
          <cell r="G7">
            <v>48</v>
          </cell>
          <cell r="H7">
            <v>7.5600000000000005</v>
          </cell>
          <cell r="J7">
            <v>20.16</v>
          </cell>
          <cell r="K7">
            <v>0.6</v>
          </cell>
        </row>
        <row r="8">
          <cell r="B8">
            <v>27.654166666666665</v>
          </cell>
          <cell r="C8">
            <v>35.299999999999997</v>
          </cell>
          <cell r="D8">
            <v>22.5</v>
          </cell>
          <cell r="E8">
            <v>77.375</v>
          </cell>
          <cell r="F8">
            <v>97</v>
          </cell>
          <cell r="G8">
            <v>47</v>
          </cell>
          <cell r="H8">
            <v>18.36</v>
          </cell>
          <cell r="J8">
            <v>37.800000000000004</v>
          </cell>
          <cell r="K8">
            <v>1.8</v>
          </cell>
        </row>
        <row r="9">
          <cell r="B9">
            <v>26.708333333333329</v>
          </cell>
          <cell r="C9">
            <v>35.4</v>
          </cell>
          <cell r="D9">
            <v>20.3</v>
          </cell>
          <cell r="E9">
            <v>74.416666666666671</v>
          </cell>
          <cell r="F9">
            <v>97</v>
          </cell>
          <cell r="G9">
            <v>44</v>
          </cell>
          <cell r="H9">
            <v>10.08</v>
          </cell>
          <cell r="J9">
            <v>21.96</v>
          </cell>
          <cell r="K9">
            <v>0.2</v>
          </cell>
        </row>
        <row r="10">
          <cell r="B10">
            <v>28.474999999999998</v>
          </cell>
          <cell r="C10">
            <v>37.200000000000003</v>
          </cell>
          <cell r="D10">
            <v>21.4</v>
          </cell>
          <cell r="E10">
            <v>67.916666666666671</v>
          </cell>
          <cell r="F10">
            <v>94</v>
          </cell>
          <cell r="G10">
            <v>35</v>
          </cell>
          <cell r="H10">
            <v>9</v>
          </cell>
          <cell r="J10">
            <v>23.400000000000002</v>
          </cell>
          <cell r="K10">
            <v>0</v>
          </cell>
        </row>
        <row r="11">
          <cell r="B11">
            <v>27.770833333333339</v>
          </cell>
          <cell r="C11">
            <v>36</v>
          </cell>
          <cell r="D11">
            <v>22.9</v>
          </cell>
          <cell r="E11">
            <v>73</v>
          </cell>
          <cell r="F11">
            <v>91</v>
          </cell>
          <cell r="G11">
            <v>48</v>
          </cell>
          <cell r="H11">
            <v>12.24</v>
          </cell>
          <cell r="J11">
            <v>46.440000000000005</v>
          </cell>
          <cell r="K11">
            <v>3.0000000000000004</v>
          </cell>
        </row>
        <row r="12">
          <cell r="B12">
            <v>27.395833333333332</v>
          </cell>
          <cell r="C12">
            <v>35.9</v>
          </cell>
          <cell r="D12">
            <v>23.1</v>
          </cell>
          <cell r="E12">
            <v>79.125</v>
          </cell>
          <cell r="F12">
            <v>94</v>
          </cell>
          <cell r="G12">
            <v>48</v>
          </cell>
          <cell r="H12">
            <v>13.68</v>
          </cell>
          <cell r="J12">
            <v>23.040000000000003</v>
          </cell>
          <cell r="K12">
            <v>3</v>
          </cell>
        </row>
        <row r="13">
          <cell r="B13">
            <v>28.120833333333326</v>
          </cell>
          <cell r="C13">
            <v>37.4</v>
          </cell>
          <cell r="D13">
            <v>22.6</v>
          </cell>
          <cell r="E13">
            <v>74.416666666666671</v>
          </cell>
          <cell r="F13">
            <v>94</v>
          </cell>
          <cell r="G13">
            <v>43</v>
          </cell>
          <cell r="H13">
            <v>25.92</v>
          </cell>
          <cell r="J13">
            <v>58.680000000000007</v>
          </cell>
          <cell r="K13">
            <v>6.8000000000000007</v>
          </cell>
        </row>
        <row r="14">
          <cell r="B14">
            <v>25.787499999999998</v>
          </cell>
          <cell r="C14">
            <v>34.6</v>
          </cell>
          <cell r="D14">
            <v>21.2</v>
          </cell>
          <cell r="E14">
            <v>80.291666666666671</v>
          </cell>
          <cell r="F14">
            <v>97</v>
          </cell>
          <cell r="G14">
            <v>54</v>
          </cell>
          <cell r="H14">
            <v>17.28</v>
          </cell>
          <cell r="J14">
            <v>43.2</v>
          </cell>
          <cell r="K14">
            <v>30.999999999999996</v>
          </cell>
        </row>
        <row r="15">
          <cell r="B15">
            <v>25.745833333333337</v>
          </cell>
          <cell r="C15">
            <v>34</v>
          </cell>
          <cell r="D15">
            <v>22.1</v>
          </cell>
          <cell r="E15">
            <v>85.833333333333329</v>
          </cell>
          <cell r="F15">
            <v>97</v>
          </cell>
          <cell r="G15">
            <v>55</v>
          </cell>
          <cell r="H15">
            <v>18.36</v>
          </cell>
          <cell r="J15">
            <v>37.800000000000004</v>
          </cell>
          <cell r="K15">
            <v>24.999999999999996</v>
          </cell>
        </row>
        <row r="16">
          <cell r="B16">
            <v>25.745833333333334</v>
          </cell>
          <cell r="C16">
            <v>34.299999999999997</v>
          </cell>
          <cell r="D16">
            <v>22.1</v>
          </cell>
          <cell r="E16">
            <v>85.333333333333329</v>
          </cell>
          <cell r="F16">
            <v>98</v>
          </cell>
          <cell r="G16">
            <v>53</v>
          </cell>
          <cell r="H16">
            <v>15.120000000000001</v>
          </cell>
          <cell r="J16">
            <v>37.080000000000005</v>
          </cell>
          <cell r="K16">
            <v>1.5999999999999999</v>
          </cell>
        </row>
        <row r="17">
          <cell r="B17">
            <v>26.754166666666674</v>
          </cell>
          <cell r="C17">
            <v>34</v>
          </cell>
          <cell r="D17">
            <v>22.8</v>
          </cell>
          <cell r="E17">
            <v>82.416666666666671</v>
          </cell>
          <cell r="F17">
            <v>98</v>
          </cell>
          <cell r="G17">
            <v>53</v>
          </cell>
          <cell r="H17">
            <v>12.96</v>
          </cell>
          <cell r="J17">
            <v>26.28</v>
          </cell>
          <cell r="K17">
            <v>2.6000000000000005</v>
          </cell>
        </row>
        <row r="18">
          <cell r="B18">
            <v>27.679166666666671</v>
          </cell>
          <cell r="C18">
            <v>35.6</v>
          </cell>
          <cell r="D18">
            <v>23.9</v>
          </cell>
          <cell r="E18">
            <v>79.208333333333329</v>
          </cell>
          <cell r="F18">
            <v>95</v>
          </cell>
          <cell r="G18">
            <v>47</v>
          </cell>
          <cell r="H18">
            <v>14.04</v>
          </cell>
          <cell r="J18">
            <v>44.28</v>
          </cell>
          <cell r="K18">
            <v>2.2000000000000002</v>
          </cell>
        </row>
        <row r="19">
          <cell r="B19">
            <v>26.212500000000002</v>
          </cell>
          <cell r="C19">
            <v>29.7</v>
          </cell>
          <cell r="D19">
            <v>23.6</v>
          </cell>
          <cell r="E19">
            <v>82.958333333333329</v>
          </cell>
          <cell r="F19">
            <v>92</v>
          </cell>
          <cell r="G19">
            <v>69</v>
          </cell>
          <cell r="H19">
            <v>21.6</v>
          </cell>
          <cell r="J19">
            <v>40.32</v>
          </cell>
          <cell r="K19">
            <v>0</v>
          </cell>
        </row>
        <row r="20">
          <cell r="B20">
            <v>28.375</v>
          </cell>
          <cell r="C20">
            <v>35</v>
          </cell>
          <cell r="D20">
            <v>24</v>
          </cell>
          <cell r="E20">
            <v>75.458333333333329</v>
          </cell>
          <cell r="F20">
            <v>95</v>
          </cell>
          <cell r="G20">
            <v>48</v>
          </cell>
          <cell r="H20">
            <v>13.32</v>
          </cell>
          <cell r="J20">
            <v>27</v>
          </cell>
          <cell r="K20">
            <v>0</v>
          </cell>
        </row>
        <row r="21">
          <cell r="B21">
            <v>28.3125</v>
          </cell>
          <cell r="C21">
            <v>34.200000000000003</v>
          </cell>
          <cell r="D21">
            <v>24.3</v>
          </cell>
          <cell r="E21">
            <v>74.5</v>
          </cell>
          <cell r="F21">
            <v>89</v>
          </cell>
          <cell r="G21">
            <v>54</v>
          </cell>
          <cell r="H21">
            <v>15.48</v>
          </cell>
          <cell r="J21">
            <v>25.92</v>
          </cell>
          <cell r="K21">
            <v>0</v>
          </cell>
        </row>
        <row r="22">
          <cell r="B22">
            <v>29.291666666666668</v>
          </cell>
          <cell r="C22">
            <v>36.299999999999997</v>
          </cell>
          <cell r="D22">
            <v>23.9</v>
          </cell>
          <cell r="E22">
            <v>71.333333333333329</v>
          </cell>
          <cell r="F22">
            <v>92</v>
          </cell>
          <cell r="G22">
            <v>45</v>
          </cell>
          <cell r="H22">
            <v>17.64</v>
          </cell>
          <cell r="J22">
            <v>17.64</v>
          </cell>
          <cell r="K22">
            <v>0</v>
          </cell>
        </row>
        <row r="23">
          <cell r="B23">
            <v>29.529166666666669</v>
          </cell>
          <cell r="C23">
            <v>36.4</v>
          </cell>
          <cell r="D23">
            <v>24.2</v>
          </cell>
          <cell r="E23">
            <v>69.041666666666671</v>
          </cell>
          <cell r="F23">
            <v>88</v>
          </cell>
          <cell r="G23">
            <v>42</v>
          </cell>
          <cell r="H23">
            <v>9.3600000000000012</v>
          </cell>
          <cell r="J23">
            <v>34.200000000000003</v>
          </cell>
          <cell r="K23">
            <v>0</v>
          </cell>
        </row>
        <row r="24">
          <cell r="B24">
            <v>27.379166666666674</v>
          </cell>
          <cell r="C24">
            <v>34.299999999999997</v>
          </cell>
          <cell r="D24">
            <v>24</v>
          </cell>
          <cell r="E24">
            <v>77.708333333333329</v>
          </cell>
          <cell r="F24">
            <v>95</v>
          </cell>
          <cell r="G24">
            <v>55</v>
          </cell>
          <cell r="H24">
            <v>14.76</v>
          </cell>
          <cell r="J24">
            <v>39.6</v>
          </cell>
          <cell r="K24">
            <v>7.4</v>
          </cell>
        </row>
        <row r="25">
          <cell r="B25">
            <v>26.174999999999997</v>
          </cell>
          <cell r="C25">
            <v>32.4</v>
          </cell>
          <cell r="D25">
            <v>22.8</v>
          </cell>
          <cell r="E25">
            <v>85.541666666666671</v>
          </cell>
          <cell r="F25">
            <v>96</v>
          </cell>
          <cell r="G25">
            <v>61</v>
          </cell>
          <cell r="H25">
            <v>10.44</v>
          </cell>
          <cell r="J25">
            <v>30.96</v>
          </cell>
          <cell r="K25">
            <v>16.599999999999998</v>
          </cell>
        </row>
        <row r="26">
          <cell r="B26">
            <v>24.183333333333334</v>
          </cell>
          <cell r="C26">
            <v>28</v>
          </cell>
          <cell r="D26">
            <v>21.9</v>
          </cell>
          <cell r="E26">
            <v>93.458333333333329</v>
          </cell>
          <cell r="F26">
            <v>98</v>
          </cell>
          <cell r="G26">
            <v>80</v>
          </cell>
          <cell r="H26">
            <v>14.4</v>
          </cell>
          <cell r="J26">
            <v>25.2</v>
          </cell>
          <cell r="K26">
            <v>31</v>
          </cell>
        </row>
        <row r="27">
          <cell r="B27">
            <v>24.229166666666661</v>
          </cell>
          <cell r="C27">
            <v>29.8</v>
          </cell>
          <cell r="D27">
            <v>21.5</v>
          </cell>
          <cell r="E27">
            <v>88.041666666666671</v>
          </cell>
          <cell r="F27">
            <v>98</v>
          </cell>
          <cell r="G27">
            <v>62</v>
          </cell>
          <cell r="H27">
            <v>10.08</v>
          </cell>
          <cell r="J27">
            <v>24.840000000000003</v>
          </cell>
          <cell r="K27">
            <v>2.2000000000000002</v>
          </cell>
        </row>
        <row r="28">
          <cell r="B28">
            <v>24.324999999999999</v>
          </cell>
          <cell r="C28">
            <v>30.3</v>
          </cell>
          <cell r="D28">
            <v>21.5</v>
          </cell>
          <cell r="E28">
            <v>79.666666666666671</v>
          </cell>
          <cell r="F28">
            <v>97</v>
          </cell>
          <cell r="G28">
            <v>50</v>
          </cell>
          <cell r="H28">
            <v>12.96</v>
          </cell>
          <cell r="J28">
            <v>25.2</v>
          </cell>
          <cell r="K28">
            <v>0</v>
          </cell>
        </row>
        <row r="29">
          <cell r="B29">
            <v>23.862500000000001</v>
          </cell>
          <cell r="C29">
            <v>32.1</v>
          </cell>
          <cell r="D29">
            <v>18</v>
          </cell>
          <cell r="E29">
            <v>75.416666666666671</v>
          </cell>
          <cell r="F29">
            <v>98</v>
          </cell>
          <cell r="G29">
            <v>38</v>
          </cell>
          <cell r="H29">
            <v>11.16</v>
          </cell>
          <cell r="J29">
            <v>28.8</v>
          </cell>
          <cell r="K29">
            <v>0</v>
          </cell>
        </row>
        <row r="30">
          <cell r="B30">
            <v>23.716666666666669</v>
          </cell>
          <cell r="C30">
            <v>30.8</v>
          </cell>
          <cell r="D30">
            <v>16.3</v>
          </cell>
          <cell r="E30">
            <v>69.041666666666671</v>
          </cell>
          <cell r="F30">
            <v>98</v>
          </cell>
          <cell r="G30">
            <v>41</v>
          </cell>
          <cell r="H30">
            <v>14.4</v>
          </cell>
          <cell r="J30">
            <v>30.96</v>
          </cell>
          <cell r="K30">
            <v>0</v>
          </cell>
        </row>
        <row r="31">
          <cell r="B31">
            <v>23.395833333333332</v>
          </cell>
          <cell r="C31">
            <v>32</v>
          </cell>
          <cell r="D31">
            <v>16.2</v>
          </cell>
          <cell r="E31">
            <v>70.833333333333329</v>
          </cell>
          <cell r="F31">
            <v>97</v>
          </cell>
          <cell r="G31">
            <v>35</v>
          </cell>
          <cell r="H31">
            <v>12.6</v>
          </cell>
          <cell r="J31">
            <v>43.56</v>
          </cell>
          <cell r="K31">
            <v>0</v>
          </cell>
        </row>
        <row r="32">
          <cell r="B32">
            <v>25.2</v>
          </cell>
          <cell r="C32">
            <v>34.9</v>
          </cell>
          <cell r="D32">
            <v>16.7</v>
          </cell>
          <cell r="E32">
            <v>65.916666666666671</v>
          </cell>
          <cell r="F32">
            <v>97</v>
          </cell>
          <cell r="G32">
            <v>27</v>
          </cell>
          <cell r="H32">
            <v>9.3600000000000012</v>
          </cell>
          <cell r="J32">
            <v>34.200000000000003</v>
          </cell>
          <cell r="K32">
            <v>0</v>
          </cell>
        </row>
        <row r="33">
          <cell r="B33">
            <v>25.691666666666663</v>
          </cell>
          <cell r="C33">
            <v>36</v>
          </cell>
          <cell r="D33">
            <v>15.7</v>
          </cell>
          <cell r="E33">
            <v>62.75</v>
          </cell>
          <cell r="F33">
            <v>96</v>
          </cell>
          <cell r="G33">
            <v>27</v>
          </cell>
          <cell r="H33">
            <v>10.44</v>
          </cell>
          <cell r="J33">
            <v>20.88</v>
          </cell>
          <cell r="K33">
            <v>0</v>
          </cell>
        </row>
        <row r="34">
          <cell r="B34">
            <v>28.05</v>
          </cell>
          <cell r="C34">
            <v>36.6</v>
          </cell>
          <cell r="D34">
            <v>19.899999999999999</v>
          </cell>
          <cell r="E34">
            <v>63.458333333333336</v>
          </cell>
          <cell r="F34">
            <v>94</v>
          </cell>
          <cell r="G34">
            <v>31</v>
          </cell>
          <cell r="H34">
            <v>6.48</v>
          </cell>
          <cell r="J34">
            <v>27</v>
          </cell>
          <cell r="K34">
            <v>0</v>
          </cell>
        </row>
        <row r="35">
          <cell r="B35">
            <v>25.687499999999996</v>
          </cell>
          <cell r="C35">
            <v>36.1</v>
          </cell>
          <cell r="D35">
            <v>20.5</v>
          </cell>
          <cell r="E35">
            <v>72.666666666666671</v>
          </cell>
          <cell r="F35">
            <v>93</v>
          </cell>
          <cell r="G35">
            <v>39</v>
          </cell>
          <cell r="H35">
            <v>15.48</v>
          </cell>
          <cell r="J35">
            <v>46.440000000000005</v>
          </cell>
          <cell r="K35">
            <v>0.4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I5" t="str">
            <v>*</v>
          </cell>
        </row>
        <row r="6">
          <cell r="I6" t="str">
            <v>*</v>
          </cell>
        </row>
        <row r="7">
          <cell r="I7" t="str">
            <v>*</v>
          </cell>
        </row>
        <row r="8">
          <cell r="I8" t="str">
            <v>*</v>
          </cell>
        </row>
        <row r="9">
          <cell r="I9" t="str">
            <v>*</v>
          </cell>
        </row>
        <row r="10">
          <cell r="I10" t="str">
            <v>*</v>
          </cell>
        </row>
        <row r="11">
          <cell r="I11" t="str">
            <v>*</v>
          </cell>
        </row>
        <row r="12">
          <cell r="I12" t="str">
            <v>*</v>
          </cell>
        </row>
        <row r="13">
          <cell r="I13" t="str">
            <v>*</v>
          </cell>
        </row>
        <row r="14">
          <cell r="I14" t="str">
            <v>*</v>
          </cell>
        </row>
        <row r="15">
          <cell r="I15" t="str">
            <v>*</v>
          </cell>
        </row>
        <row r="16">
          <cell r="I16" t="str">
            <v>*</v>
          </cell>
        </row>
        <row r="17">
          <cell r="I17" t="str">
            <v>*</v>
          </cell>
        </row>
        <row r="18">
          <cell r="I18" t="str">
            <v>*</v>
          </cell>
        </row>
        <row r="19">
          <cell r="I19" t="str">
            <v>*</v>
          </cell>
        </row>
        <row r="20">
          <cell r="I20" t="str">
            <v>*</v>
          </cell>
        </row>
        <row r="21">
          <cell r="I21" t="str">
            <v>*</v>
          </cell>
        </row>
        <row r="22">
          <cell r="I22" t="str">
            <v>*</v>
          </cell>
        </row>
        <row r="23">
          <cell r="I23" t="str">
            <v>*</v>
          </cell>
        </row>
        <row r="24">
          <cell r="I24" t="str">
            <v>*</v>
          </cell>
        </row>
        <row r="25">
          <cell r="I25" t="str">
            <v>*</v>
          </cell>
        </row>
        <row r="26">
          <cell r="I26" t="str">
            <v>*</v>
          </cell>
        </row>
        <row r="27">
          <cell r="I27" t="str">
            <v>*</v>
          </cell>
        </row>
        <row r="28">
          <cell r="I28" t="str">
            <v>*</v>
          </cell>
        </row>
        <row r="29">
          <cell r="I29" t="str">
            <v>*</v>
          </cell>
        </row>
        <row r="30">
          <cell r="I30" t="str">
            <v>*</v>
          </cell>
        </row>
        <row r="31">
          <cell r="I31" t="str">
            <v>*</v>
          </cell>
        </row>
        <row r="32">
          <cell r="I32" t="str">
            <v>*</v>
          </cell>
        </row>
        <row r="33">
          <cell r="I33" t="str">
            <v>*</v>
          </cell>
        </row>
        <row r="34">
          <cell r="I34" t="str">
            <v>*</v>
          </cell>
        </row>
        <row r="35">
          <cell r="I35" t="str">
            <v>*</v>
          </cell>
        </row>
        <row r="36">
          <cell r="I36" t="str">
            <v>*</v>
          </cell>
        </row>
      </sheetData>
      <sheetData sheetId="10"/>
      <sheetData sheetId="11"/>
      <sheetData sheetId="1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  <sheetName val="Planilha1"/>
    </sheetNames>
    <sheetDataSet>
      <sheetData sheetId="0">
        <row r="5">
          <cell r="B5">
            <v>27.866666666666671</v>
          </cell>
          <cell r="C5">
            <v>35.299999999999997</v>
          </cell>
          <cell r="D5">
            <v>23.5</v>
          </cell>
          <cell r="E5">
            <v>76.333333333333329</v>
          </cell>
          <cell r="F5">
            <v>100</v>
          </cell>
          <cell r="G5">
            <v>43</v>
          </cell>
          <cell r="H5">
            <v>13.68</v>
          </cell>
          <cell r="J5">
            <v>28.8</v>
          </cell>
          <cell r="K5">
            <v>3.4</v>
          </cell>
        </row>
        <row r="6">
          <cell r="B6">
            <v>25.854166666666661</v>
          </cell>
          <cell r="C6">
            <v>32.299999999999997</v>
          </cell>
          <cell r="D6">
            <v>22.4</v>
          </cell>
          <cell r="E6">
            <v>86.375</v>
          </cell>
          <cell r="F6">
            <v>100</v>
          </cell>
          <cell r="G6">
            <v>60</v>
          </cell>
          <cell r="H6">
            <v>13.68</v>
          </cell>
          <cell r="J6">
            <v>30.6</v>
          </cell>
          <cell r="K6">
            <v>7.4</v>
          </cell>
        </row>
        <row r="7">
          <cell r="B7">
            <v>28.412500000000005</v>
          </cell>
          <cell r="C7">
            <v>35.200000000000003</v>
          </cell>
          <cell r="D7">
            <v>23</v>
          </cell>
          <cell r="E7">
            <v>78.375</v>
          </cell>
          <cell r="F7">
            <v>100</v>
          </cell>
          <cell r="G7">
            <v>45</v>
          </cell>
          <cell r="H7">
            <v>11.879999999999999</v>
          </cell>
          <cell r="J7">
            <v>21.6</v>
          </cell>
          <cell r="K7">
            <v>0</v>
          </cell>
        </row>
        <row r="8">
          <cell r="B8">
            <v>28.720833333333331</v>
          </cell>
          <cell r="C8">
            <v>35.1</v>
          </cell>
          <cell r="D8">
            <v>24.6</v>
          </cell>
          <cell r="E8">
            <v>73.75</v>
          </cell>
          <cell r="F8">
            <v>100</v>
          </cell>
          <cell r="G8">
            <v>46</v>
          </cell>
          <cell r="H8">
            <v>18.720000000000002</v>
          </cell>
          <cell r="J8">
            <v>37.440000000000005</v>
          </cell>
          <cell r="K8">
            <v>4</v>
          </cell>
        </row>
        <row r="9">
          <cell r="B9">
            <v>28.0625</v>
          </cell>
          <cell r="C9">
            <v>35.299999999999997</v>
          </cell>
          <cell r="D9">
            <v>21.9</v>
          </cell>
          <cell r="E9">
            <v>76.25</v>
          </cell>
          <cell r="F9">
            <v>100</v>
          </cell>
          <cell r="G9">
            <v>44</v>
          </cell>
          <cell r="H9">
            <v>14.4</v>
          </cell>
          <cell r="J9">
            <v>54</v>
          </cell>
          <cell r="K9">
            <v>0</v>
          </cell>
        </row>
        <row r="10">
          <cell r="B10">
            <v>29.924999999999997</v>
          </cell>
          <cell r="C10">
            <v>37</v>
          </cell>
          <cell r="D10">
            <v>23.6</v>
          </cell>
          <cell r="E10">
            <v>64.291666666666671</v>
          </cell>
          <cell r="F10">
            <v>96</v>
          </cell>
          <cell r="G10">
            <v>28</v>
          </cell>
          <cell r="H10">
            <v>13.32</v>
          </cell>
          <cell r="J10">
            <v>28.8</v>
          </cell>
          <cell r="K10">
            <v>0</v>
          </cell>
        </row>
        <row r="11">
          <cell r="B11">
            <v>29.675000000000001</v>
          </cell>
          <cell r="C11">
            <v>38.4</v>
          </cell>
          <cell r="D11">
            <v>24.1</v>
          </cell>
          <cell r="E11">
            <v>65.541666666666671</v>
          </cell>
          <cell r="F11">
            <v>98</v>
          </cell>
          <cell r="G11">
            <v>34</v>
          </cell>
          <cell r="H11">
            <v>23.400000000000002</v>
          </cell>
          <cell r="J11">
            <v>49.680000000000007</v>
          </cell>
          <cell r="K11">
            <v>0</v>
          </cell>
        </row>
        <row r="12">
          <cell r="B12">
            <v>30.165217391304349</v>
          </cell>
          <cell r="C12">
            <v>38.4</v>
          </cell>
          <cell r="D12">
            <v>23.6</v>
          </cell>
          <cell r="E12">
            <v>65.826086956521735</v>
          </cell>
          <cell r="F12">
            <v>99</v>
          </cell>
          <cell r="G12">
            <v>36</v>
          </cell>
          <cell r="H12">
            <v>11.16</v>
          </cell>
          <cell r="J12">
            <v>29.880000000000003</v>
          </cell>
          <cell r="K12">
            <v>0</v>
          </cell>
        </row>
        <row r="13">
          <cell r="B13">
            <v>30.912499999999998</v>
          </cell>
          <cell r="C13">
            <v>38.799999999999997</v>
          </cell>
          <cell r="D13">
            <v>25</v>
          </cell>
          <cell r="E13">
            <v>66.625</v>
          </cell>
          <cell r="F13">
            <v>100</v>
          </cell>
          <cell r="G13">
            <v>35</v>
          </cell>
          <cell r="H13">
            <v>15.840000000000002</v>
          </cell>
          <cell r="J13">
            <v>49.32</v>
          </cell>
          <cell r="K13">
            <v>0</v>
          </cell>
        </row>
        <row r="14">
          <cell r="B14">
            <v>28.016666666666666</v>
          </cell>
          <cell r="C14">
            <v>36.700000000000003</v>
          </cell>
          <cell r="D14">
            <v>21.5</v>
          </cell>
          <cell r="E14">
            <v>70.958333333333329</v>
          </cell>
          <cell r="F14">
            <v>100</v>
          </cell>
          <cell r="G14">
            <v>38</v>
          </cell>
          <cell r="H14">
            <v>25.2</v>
          </cell>
          <cell r="J14">
            <v>66.960000000000008</v>
          </cell>
          <cell r="K14">
            <v>4</v>
          </cell>
        </row>
        <row r="15">
          <cell r="B15">
            <v>27.383333333333329</v>
          </cell>
          <cell r="C15">
            <v>36</v>
          </cell>
          <cell r="D15">
            <v>22.8</v>
          </cell>
          <cell r="E15">
            <v>83.583333333333329</v>
          </cell>
          <cell r="F15">
            <v>100</v>
          </cell>
          <cell r="G15">
            <v>48</v>
          </cell>
          <cell r="H15">
            <v>23.400000000000002</v>
          </cell>
          <cell r="J15">
            <v>43.56</v>
          </cell>
          <cell r="K15">
            <v>16.599999999999998</v>
          </cell>
        </row>
        <row r="16">
          <cell r="B16">
            <v>26.954166666666669</v>
          </cell>
          <cell r="C16">
            <v>34.6</v>
          </cell>
          <cell r="D16">
            <v>23.3</v>
          </cell>
          <cell r="E16">
            <v>87.166666666666671</v>
          </cell>
          <cell r="F16">
            <v>100</v>
          </cell>
          <cell r="G16">
            <v>51</v>
          </cell>
          <cell r="H16">
            <v>15.48</v>
          </cell>
          <cell r="J16">
            <v>30.6</v>
          </cell>
          <cell r="K16">
            <v>7.4</v>
          </cell>
        </row>
        <row r="17">
          <cell r="B17">
            <v>27.129166666666663</v>
          </cell>
          <cell r="C17">
            <v>33.5</v>
          </cell>
          <cell r="D17">
            <v>23.2</v>
          </cell>
          <cell r="E17">
            <v>85.833333333333329</v>
          </cell>
          <cell r="F17">
            <v>100</v>
          </cell>
          <cell r="G17">
            <v>55</v>
          </cell>
          <cell r="H17">
            <v>16.559999999999999</v>
          </cell>
          <cell r="J17">
            <v>44.64</v>
          </cell>
          <cell r="K17">
            <v>0.6</v>
          </cell>
        </row>
        <row r="18">
          <cell r="B18">
            <v>27.729166666666668</v>
          </cell>
          <cell r="C18">
            <v>33.700000000000003</v>
          </cell>
          <cell r="D18">
            <v>24.3</v>
          </cell>
          <cell r="E18">
            <v>87.125</v>
          </cell>
          <cell r="F18">
            <v>100</v>
          </cell>
          <cell r="G18">
            <v>57</v>
          </cell>
          <cell r="H18">
            <v>14.76</v>
          </cell>
          <cell r="J18">
            <v>34.200000000000003</v>
          </cell>
          <cell r="K18">
            <v>3.5999999999999996</v>
          </cell>
        </row>
        <row r="19">
          <cell r="B19">
            <v>26.487499999999997</v>
          </cell>
          <cell r="C19">
            <v>30.3</v>
          </cell>
          <cell r="D19">
            <v>23.1</v>
          </cell>
          <cell r="E19">
            <v>91.625</v>
          </cell>
          <cell r="F19">
            <v>100</v>
          </cell>
          <cell r="G19">
            <v>67</v>
          </cell>
          <cell r="H19">
            <v>19.440000000000001</v>
          </cell>
          <cell r="J19">
            <v>36</v>
          </cell>
          <cell r="K19">
            <v>14.999999999999998</v>
          </cell>
        </row>
        <row r="20">
          <cell r="B20">
            <v>28.395833333333332</v>
          </cell>
          <cell r="C20">
            <v>34.9</v>
          </cell>
          <cell r="D20">
            <v>23.8</v>
          </cell>
          <cell r="E20">
            <v>81.916666666666671</v>
          </cell>
          <cell r="F20">
            <v>100</v>
          </cell>
          <cell r="G20">
            <v>47</v>
          </cell>
          <cell r="H20">
            <v>14.76</v>
          </cell>
          <cell r="J20">
            <v>36.72</v>
          </cell>
          <cell r="K20">
            <v>0.8</v>
          </cell>
        </row>
        <row r="21">
          <cell r="B21">
            <v>29.066666666666666</v>
          </cell>
          <cell r="C21">
            <v>34.799999999999997</v>
          </cell>
          <cell r="D21">
            <v>25.4</v>
          </cell>
          <cell r="E21">
            <v>76.833333333333329</v>
          </cell>
          <cell r="F21">
            <v>100</v>
          </cell>
          <cell r="G21">
            <v>52</v>
          </cell>
          <cell r="H21">
            <v>15.48</v>
          </cell>
          <cell r="J21">
            <v>34.92</v>
          </cell>
          <cell r="K21">
            <v>0</v>
          </cell>
        </row>
        <row r="22">
          <cell r="B22">
            <v>30.241666666666674</v>
          </cell>
          <cell r="C22">
            <v>36</v>
          </cell>
          <cell r="D22">
            <v>24.9</v>
          </cell>
          <cell r="E22">
            <v>73.375</v>
          </cell>
          <cell r="F22">
            <v>100</v>
          </cell>
          <cell r="G22">
            <v>45</v>
          </cell>
          <cell r="H22">
            <v>15.120000000000001</v>
          </cell>
          <cell r="J22">
            <v>37.800000000000004</v>
          </cell>
          <cell r="K22">
            <v>0</v>
          </cell>
        </row>
        <row r="23">
          <cell r="B23">
            <v>29.258333333333326</v>
          </cell>
          <cell r="C23">
            <v>35.9</v>
          </cell>
          <cell r="D23">
            <v>26.2</v>
          </cell>
          <cell r="E23">
            <v>74.333333333333329</v>
          </cell>
          <cell r="F23">
            <v>97</v>
          </cell>
          <cell r="G23">
            <v>44</v>
          </cell>
          <cell r="H23">
            <v>21.240000000000002</v>
          </cell>
          <cell r="J23">
            <v>41.76</v>
          </cell>
          <cell r="K23">
            <v>0</v>
          </cell>
        </row>
        <row r="24">
          <cell r="B24">
            <v>26.3</v>
          </cell>
          <cell r="C24">
            <v>32</v>
          </cell>
          <cell r="D24">
            <v>21.7</v>
          </cell>
          <cell r="E24">
            <v>86.75</v>
          </cell>
          <cell r="F24">
            <v>100</v>
          </cell>
          <cell r="G24">
            <v>62</v>
          </cell>
          <cell r="H24">
            <v>23.400000000000002</v>
          </cell>
          <cell r="J24">
            <v>61.2</v>
          </cell>
          <cell r="K24">
            <v>22</v>
          </cell>
        </row>
        <row r="25">
          <cell r="B25">
            <v>26.241666666666664</v>
          </cell>
          <cell r="C25">
            <v>32.6</v>
          </cell>
          <cell r="D25">
            <v>22.6</v>
          </cell>
          <cell r="E25">
            <v>89.041666666666671</v>
          </cell>
          <cell r="F25">
            <v>100</v>
          </cell>
          <cell r="G25">
            <v>63</v>
          </cell>
          <cell r="H25">
            <v>15.48</v>
          </cell>
          <cell r="J25">
            <v>57.960000000000008</v>
          </cell>
          <cell r="K25">
            <v>6.1999999999999993</v>
          </cell>
        </row>
        <row r="26">
          <cell r="B26">
            <v>24.700000000000003</v>
          </cell>
          <cell r="C26">
            <v>28.8</v>
          </cell>
          <cell r="D26">
            <v>23</v>
          </cell>
          <cell r="E26">
            <v>95.666666666666671</v>
          </cell>
          <cell r="F26">
            <v>100</v>
          </cell>
          <cell r="G26">
            <v>69</v>
          </cell>
          <cell r="H26">
            <v>19.8</v>
          </cell>
          <cell r="J26">
            <v>35.64</v>
          </cell>
          <cell r="K26">
            <v>11.2</v>
          </cell>
        </row>
        <row r="27">
          <cell r="B27">
            <v>22.875</v>
          </cell>
          <cell r="C27">
            <v>26.7</v>
          </cell>
          <cell r="D27">
            <v>20.9</v>
          </cell>
          <cell r="E27">
            <v>96.166666666666671</v>
          </cell>
          <cell r="F27">
            <v>100</v>
          </cell>
          <cell r="G27">
            <v>77</v>
          </cell>
          <cell r="H27">
            <v>17.64</v>
          </cell>
          <cell r="J27">
            <v>35.28</v>
          </cell>
          <cell r="K27">
            <v>10.599999999999998</v>
          </cell>
        </row>
        <row r="28">
          <cell r="B28">
            <v>23.420833333333334</v>
          </cell>
          <cell r="C28">
            <v>28.7</v>
          </cell>
          <cell r="D28">
            <v>20.399999999999999</v>
          </cell>
          <cell r="E28">
            <v>82.291666666666671</v>
          </cell>
          <cell r="F28">
            <v>100</v>
          </cell>
          <cell r="G28">
            <v>54</v>
          </cell>
          <cell r="H28">
            <v>13.68</v>
          </cell>
          <cell r="J28">
            <v>27.36</v>
          </cell>
          <cell r="K28">
            <v>0</v>
          </cell>
        </row>
        <row r="29">
          <cell r="B29">
            <v>24.404166666666669</v>
          </cell>
          <cell r="C29">
            <v>31.1</v>
          </cell>
          <cell r="D29">
            <v>18.600000000000001</v>
          </cell>
          <cell r="E29">
            <v>73.375</v>
          </cell>
          <cell r="F29">
            <v>100</v>
          </cell>
          <cell r="G29">
            <v>44</v>
          </cell>
          <cell r="H29">
            <v>14.4</v>
          </cell>
          <cell r="J29">
            <v>35.28</v>
          </cell>
          <cell r="K29">
            <v>0</v>
          </cell>
        </row>
        <row r="30">
          <cell r="B30">
            <v>23.5695652173913</v>
          </cell>
          <cell r="C30">
            <v>29.8</v>
          </cell>
          <cell r="D30">
            <v>18.5</v>
          </cell>
          <cell r="E30">
            <v>70.391304347826093</v>
          </cell>
          <cell r="F30">
            <v>100</v>
          </cell>
          <cell r="G30">
            <v>41</v>
          </cell>
          <cell r="H30">
            <v>19.8</v>
          </cell>
          <cell r="J30">
            <v>33.840000000000003</v>
          </cell>
          <cell r="K30">
            <v>0</v>
          </cell>
        </row>
        <row r="31">
          <cell r="B31">
            <v>24.750000000000004</v>
          </cell>
          <cell r="C31">
            <v>32.200000000000003</v>
          </cell>
          <cell r="D31">
            <v>19.3</v>
          </cell>
          <cell r="E31">
            <v>64.583333333333329</v>
          </cell>
          <cell r="F31">
            <v>90</v>
          </cell>
          <cell r="G31">
            <v>34</v>
          </cell>
          <cell r="H31">
            <v>17.64</v>
          </cell>
          <cell r="J31">
            <v>28.44</v>
          </cell>
          <cell r="K31">
            <v>0</v>
          </cell>
        </row>
        <row r="32">
          <cell r="B32">
            <v>26.850000000000009</v>
          </cell>
          <cell r="C32">
            <v>34.299999999999997</v>
          </cell>
          <cell r="D32">
            <v>20.6</v>
          </cell>
          <cell r="E32">
            <v>60.083333333333336</v>
          </cell>
          <cell r="F32">
            <v>96</v>
          </cell>
          <cell r="G32">
            <v>29</v>
          </cell>
          <cell r="H32">
            <v>12.6</v>
          </cell>
          <cell r="J32">
            <v>27</v>
          </cell>
          <cell r="K32">
            <v>0</v>
          </cell>
        </row>
        <row r="33">
          <cell r="B33">
            <v>27.7</v>
          </cell>
          <cell r="C33">
            <v>35.6</v>
          </cell>
          <cell r="D33">
            <v>20.100000000000001</v>
          </cell>
          <cell r="E33">
            <v>62.25</v>
          </cell>
          <cell r="F33">
            <v>98</v>
          </cell>
          <cell r="G33">
            <v>23</v>
          </cell>
          <cell r="H33">
            <v>14.76</v>
          </cell>
          <cell r="J33">
            <v>34.56</v>
          </cell>
          <cell r="K33">
            <v>0</v>
          </cell>
        </row>
        <row r="34">
          <cell r="B34">
            <v>28.929166666666671</v>
          </cell>
          <cell r="C34">
            <v>38.200000000000003</v>
          </cell>
          <cell r="D34">
            <v>20.5</v>
          </cell>
          <cell r="E34">
            <v>53.666666666666664</v>
          </cell>
          <cell r="F34">
            <v>87</v>
          </cell>
          <cell r="G34">
            <v>26</v>
          </cell>
          <cell r="H34">
            <v>13.68</v>
          </cell>
          <cell r="K34">
            <v>0</v>
          </cell>
        </row>
        <row r="35">
          <cell r="B35">
            <v>26.962499999999995</v>
          </cell>
          <cell r="C35">
            <v>36.9</v>
          </cell>
          <cell r="D35">
            <v>20.9</v>
          </cell>
          <cell r="E35">
            <v>65.625</v>
          </cell>
          <cell r="F35">
            <v>97</v>
          </cell>
          <cell r="G35">
            <v>35</v>
          </cell>
          <cell r="H35">
            <v>23.040000000000003</v>
          </cell>
          <cell r="J35">
            <v>60.12</v>
          </cell>
          <cell r="K35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I5"/>
        </row>
        <row r="6">
          <cell r="I6"/>
        </row>
        <row r="7">
          <cell r="I7"/>
        </row>
        <row r="8">
          <cell r="I8"/>
        </row>
        <row r="9">
          <cell r="I9"/>
        </row>
        <row r="10">
          <cell r="I10"/>
        </row>
        <row r="11">
          <cell r="I11"/>
        </row>
        <row r="12">
          <cell r="I12"/>
        </row>
        <row r="13">
          <cell r="I13"/>
        </row>
        <row r="14">
          <cell r="I14"/>
        </row>
        <row r="15">
          <cell r="I15"/>
        </row>
        <row r="16">
          <cell r="I16"/>
        </row>
        <row r="17">
          <cell r="I17"/>
        </row>
        <row r="18">
          <cell r="I18"/>
        </row>
        <row r="19">
          <cell r="I19"/>
        </row>
        <row r="20">
          <cell r="I20"/>
        </row>
        <row r="21">
          <cell r="I21"/>
        </row>
        <row r="22">
          <cell r="I22"/>
        </row>
        <row r="23">
          <cell r="I23"/>
        </row>
        <row r="24">
          <cell r="I24"/>
        </row>
        <row r="25">
          <cell r="I25"/>
        </row>
        <row r="26">
          <cell r="I26"/>
        </row>
        <row r="27">
          <cell r="I27"/>
        </row>
        <row r="28">
          <cell r="I28"/>
        </row>
        <row r="29">
          <cell r="I29"/>
        </row>
        <row r="30">
          <cell r="I30"/>
        </row>
        <row r="31">
          <cell r="I31"/>
        </row>
        <row r="32">
          <cell r="I32"/>
        </row>
        <row r="33">
          <cell r="I33"/>
        </row>
        <row r="34">
          <cell r="I34"/>
        </row>
        <row r="35">
          <cell r="I35"/>
        </row>
        <row r="36">
          <cell r="I36" t="str">
            <v>*</v>
          </cell>
        </row>
      </sheetData>
      <sheetData sheetId="10"/>
      <sheetData sheetId="11"/>
      <sheetData sheetId="12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27.441666666666674</v>
          </cell>
          <cell r="C5">
            <v>35</v>
          </cell>
          <cell r="D5">
            <v>21.1</v>
          </cell>
          <cell r="E5">
            <v>76.916666666666671</v>
          </cell>
          <cell r="F5">
            <v>100</v>
          </cell>
          <cell r="G5">
            <v>43</v>
          </cell>
          <cell r="H5">
            <v>13.68</v>
          </cell>
          <cell r="J5">
            <v>51.480000000000004</v>
          </cell>
          <cell r="K5">
            <v>44</v>
          </cell>
        </row>
        <row r="6">
          <cell r="B6">
            <v>25.483333333333334</v>
          </cell>
          <cell r="C6">
            <v>32</v>
          </cell>
          <cell r="D6">
            <v>22.1</v>
          </cell>
          <cell r="E6">
            <v>88.416666666666671</v>
          </cell>
          <cell r="F6">
            <v>100</v>
          </cell>
          <cell r="G6">
            <v>58</v>
          </cell>
          <cell r="H6">
            <v>11.520000000000001</v>
          </cell>
          <cell r="J6">
            <v>41.76</v>
          </cell>
          <cell r="K6">
            <v>5.6000000000000005</v>
          </cell>
        </row>
        <row r="7">
          <cell r="B7">
            <v>27.729166666666668</v>
          </cell>
          <cell r="C7">
            <v>35.200000000000003</v>
          </cell>
          <cell r="D7">
            <v>22.2</v>
          </cell>
          <cell r="E7">
            <v>79.166666666666671</v>
          </cell>
          <cell r="F7">
            <v>100</v>
          </cell>
          <cell r="G7">
            <v>44</v>
          </cell>
          <cell r="H7">
            <v>12.24</v>
          </cell>
          <cell r="J7">
            <v>28.8</v>
          </cell>
          <cell r="K7">
            <v>0</v>
          </cell>
        </row>
        <row r="8">
          <cell r="B8">
            <v>28.283333333333335</v>
          </cell>
          <cell r="C8">
            <v>34.799999999999997</v>
          </cell>
          <cell r="D8">
            <v>23.5</v>
          </cell>
          <cell r="E8">
            <v>74.666666666666671</v>
          </cell>
          <cell r="F8">
            <v>99</v>
          </cell>
          <cell r="G8">
            <v>46</v>
          </cell>
          <cell r="H8">
            <v>18</v>
          </cell>
          <cell r="J8">
            <v>40.680000000000007</v>
          </cell>
          <cell r="K8">
            <v>0</v>
          </cell>
        </row>
        <row r="9">
          <cell r="B9">
            <v>27.424999999999997</v>
          </cell>
          <cell r="C9">
            <v>35.799999999999997</v>
          </cell>
          <cell r="D9">
            <v>21.6</v>
          </cell>
          <cell r="E9">
            <v>75.916666666666671</v>
          </cell>
          <cell r="F9">
            <v>100</v>
          </cell>
          <cell r="G9">
            <v>38</v>
          </cell>
          <cell r="H9">
            <v>14.04</v>
          </cell>
          <cell r="J9">
            <v>30.6</v>
          </cell>
          <cell r="K9">
            <v>0</v>
          </cell>
        </row>
        <row r="10">
          <cell r="B10">
            <v>29.029166666666669</v>
          </cell>
          <cell r="C10">
            <v>36.9</v>
          </cell>
          <cell r="D10">
            <v>22</v>
          </cell>
          <cell r="E10">
            <v>67.416666666666671</v>
          </cell>
          <cell r="F10">
            <v>98</v>
          </cell>
          <cell r="G10">
            <v>32</v>
          </cell>
          <cell r="H10">
            <v>12.24</v>
          </cell>
          <cell r="J10">
            <v>32.4</v>
          </cell>
          <cell r="K10">
            <v>0</v>
          </cell>
        </row>
        <row r="11">
          <cell r="B11">
            <v>29.670833333333338</v>
          </cell>
          <cell r="C11">
            <v>38.5</v>
          </cell>
          <cell r="D11">
            <v>23.4</v>
          </cell>
          <cell r="E11">
            <v>60.625</v>
          </cell>
          <cell r="F11">
            <v>89</v>
          </cell>
          <cell r="G11">
            <v>31</v>
          </cell>
          <cell r="H11">
            <v>34.56</v>
          </cell>
          <cell r="J11">
            <v>56.16</v>
          </cell>
          <cell r="K11">
            <v>0</v>
          </cell>
        </row>
        <row r="12">
          <cell r="B12">
            <v>29.099999999999998</v>
          </cell>
          <cell r="C12">
            <v>38.4</v>
          </cell>
          <cell r="D12">
            <v>21.7</v>
          </cell>
          <cell r="E12">
            <v>67.333333333333329</v>
          </cell>
          <cell r="F12">
            <v>99</v>
          </cell>
          <cell r="G12">
            <v>32</v>
          </cell>
          <cell r="H12">
            <v>18</v>
          </cell>
          <cell r="J12">
            <v>34.56</v>
          </cell>
          <cell r="K12">
            <v>0</v>
          </cell>
        </row>
        <row r="13">
          <cell r="B13">
            <v>29.654166666666669</v>
          </cell>
          <cell r="C13">
            <v>38.799999999999997</v>
          </cell>
          <cell r="D13">
            <v>23.9</v>
          </cell>
          <cell r="E13">
            <v>67.833333333333329</v>
          </cell>
          <cell r="F13">
            <v>91</v>
          </cell>
          <cell r="G13">
            <v>36</v>
          </cell>
          <cell r="H13">
            <v>17.28</v>
          </cell>
          <cell r="J13">
            <v>38.159999999999997</v>
          </cell>
          <cell r="K13">
            <v>0</v>
          </cell>
        </row>
        <row r="14">
          <cell r="B14">
            <v>27.954166666666669</v>
          </cell>
          <cell r="C14">
            <v>38.1</v>
          </cell>
          <cell r="D14">
            <v>22.4</v>
          </cell>
          <cell r="E14">
            <v>70.958333333333329</v>
          </cell>
          <cell r="F14">
            <v>96</v>
          </cell>
          <cell r="G14">
            <v>32</v>
          </cell>
          <cell r="H14">
            <v>21.6</v>
          </cell>
          <cell r="J14">
            <v>46.080000000000005</v>
          </cell>
          <cell r="K14">
            <v>2.2000000000000002</v>
          </cell>
        </row>
        <row r="15">
          <cell r="B15">
            <v>26.287499999999998</v>
          </cell>
          <cell r="C15">
            <v>34.700000000000003</v>
          </cell>
          <cell r="D15">
            <v>22.9</v>
          </cell>
          <cell r="E15">
            <v>84.208333333333329</v>
          </cell>
          <cell r="F15">
            <v>99</v>
          </cell>
          <cell r="G15">
            <v>50</v>
          </cell>
          <cell r="H15">
            <v>21.96</v>
          </cell>
          <cell r="J15">
            <v>51.84</v>
          </cell>
          <cell r="K15">
            <v>0</v>
          </cell>
        </row>
        <row r="16">
          <cell r="B16">
            <v>26.070833333333329</v>
          </cell>
          <cell r="C16">
            <v>33.6</v>
          </cell>
          <cell r="D16">
            <v>22.7</v>
          </cell>
          <cell r="E16">
            <v>85.916666666666671</v>
          </cell>
          <cell r="F16">
            <v>100</v>
          </cell>
          <cell r="G16">
            <v>56</v>
          </cell>
          <cell r="H16">
            <v>12.96</v>
          </cell>
          <cell r="J16">
            <v>31.680000000000003</v>
          </cell>
          <cell r="K16">
            <v>0</v>
          </cell>
        </row>
        <row r="17">
          <cell r="B17">
            <v>27.079166666666666</v>
          </cell>
          <cell r="C17">
            <v>33.6</v>
          </cell>
          <cell r="D17">
            <v>22.7</v>
          </cell>
          <cell r="E17">
            <v>82.291666666666671</v>
          </cell>
          <cell r="F17">
            <v>100</v>
          </cell>
          <cell r="G17">
            <v>53</v>
          </cell>
          <cell r="H17">
            <v>13.32</v>
          </cell>
          <cell r="J17">
            <v>30.6</v>
          </cell>
          <cell r="K17">
            <v>0</v>
          </cell>
        </row>
        <row r="18">
          <cell r="B18">
            <v>27.86666666666666</v>
          </cell>
          <cell r="C18">
            <v>36.5</v>
          </cell>
          <cell r="D18">
            <v>24.6</v>
          </cell>
          <cell r="E18">
            <v>81.333333333333329</v>
          </cell>
          <cell r="F18">
            <v>98</v>
          </cell>
          <cell r="G18">
            <v>46</v>
          </cell>
          <cell r="H18">
            <v>19.079999999999998</v>
          </cell>
          <cell r="J18">
            <v>50.4</v>
          </cell>
          <cell r="K18">
            <v>0</v>
          </cell>
        </row>
        <row r="19">
          <cell r="B19">
            <v>26.38333333333334</v>
          </cell>
          <cell r="C19">
            <v>31.6</v>
          </cell>
          <cell r="D19">
            <v>23.5</v>
          </cell>
          <cell r="E19">
            <v>87.125</v>
          </cell>
          <cell r="F19">
            <v>100</v>
          </cell>
          <cell r="G19">
            <v>63</v>
          </cell>
          <cell r="H19">
            <v>21.96</v>
          </cell>
          <cell r="J19">
            <v>47.16</v>
          </cell>
          <cell r="K19">
            <v>6.6000000000000005</v>
          </cell>
        </row>
        <row r="20">
          <cell r="B20">
            <v>28.487499999999994</v>
          </cell>
          <cell r="C20">
            <v>36.1</v>
          </cell>
          <cell r="D20">
            <v>23.3</v>
          </cell>
          <cell r="E20">
            <v>76.791666666666671</v>
          </cell>
          <cell r="F20">
            <v>100</v>
          </cell>
          <cell r="G20">
            <v>41</v>
          </cell>
          <cell r="H20">
            <v>16.559999999999999</v>
          </cell>
          <cell r="J20">
            <v>37.440000000000005</v>
          </cell>
          <cell r="K20">
            <v>2.4</v>
          </cell>
        </row>
        <row r="21">
          <cell r="B21">
            <v>28.44583333333334</v>
          </cell>
          <cell r="C21">
            <v>34.799999999999997</v>
          </cell>
          <cell r="D21">
            <v>24.1</v>
          </cell>
          <cell r="E21">
            <v>75.958333333333329</v>
          </cell>
          <cell r="F21">
            <v>100</v>
          </cell>
          <cell r="G21">
            <v>47</v>
          </cell>
          <cell r="H21">
            <v>19.8</v>
          </cell>
          <cell r="J21">
            <v>31.680000000000003</v>
          </cell>
          <cell r="K21">
            <v>0</v>
          </cell>
        </row>
        <row r="22">
          <cell r="B22">
            <v>29.633333333333329</v>
          </cell>
          <cell r="C22">
            <v>37.200000000000003</v>
          </cell>
          <cell r="D22">
            <v>24</v>
          </cell>
          <cell r="E22">
            <v>71.5</v>
          </cell>
          <cell r="F22">
            <v>97</v>
          </cell>
          <cell r="G22">
            <v>37</v>
          </cell>
          <cell r="H22">
            <v>32.4</v>
          </cell>
          <cell r="J22">
            <v>47.16</v>
          </cell>
          <cell r="K22">
            <v>0</v>
          </cell>
        </row>
        <row r="23">
          <cell r="B23">
            <v>29.058333333333337</v>
          </cell>
          <cell r="C23">
            <v>37.1</v>
          </cell>
          <cell r="D23">
            <v>25.8</v>
          </cell>
          <cell r="E23">
            <v>71.791666666666671</v>
          </cell>
          <cell r="F23">
            <v>89</v>
          </cell>
          <cell r="G23">
            <v>36</v>
          </cell>
          <cell r="H23">
            <v>22.32</v>
          </cell>
          <cell r="J23">
            <v>46.080000000000005</v>
          </cell>
          <cell r="K23">
            <v>0</v>
          </cell>
        </row>
        <row r="24">
          <cell r="B24">
            <v>25.708333333333332</v>
          </cell>
          <cell r="C24">
            <v>30.7</v>
          </cell>
          <cell r="D24">
            <v>21.6</v>
          </cell>
          <cell r="E24">
            <v>89.625</v>
          </cell>
          <cell r="F24">
            <v>100</v>
          </cell>
          <cell r="G24">
            <v>64</v>
          </cell>
          <cell r="H24">
            <v>23.759999999999998</v>
          </cell>
          <cell r="J24">
            <v>47.519999999999996</v>
          </cell>
          <cell r="K24">
            <v>16.8</v>
          </cell>
        </row>
        <row r="25">
          <cell r="B25">
            <v>26.016666666666662</v>
          </cell>
          <cell r="C25">
            <v>32.4</v>
          </cell>
          <cell r="D25">
            <v>21.9</v>
          </cell>
          <cell r="E25">
            <v>88.333333333333329</v>
          </cell>
          <cell r="F25">
            <v>100</v>
          </cell>
          <cell r="G25">
            <v>60</v>
          </cell>
          <cell r="H25">
            <v>18.36</v>
          </cell>
          <cell r="J25">
            <v>42.480000000000004</v>
          </cell>
          <cell r="K25">
            <v>8</v>
          </cell>
        </row>
        <row r="26">
          <cell r="B26">
            <v>24.845833333333331</v>
          </cell>
          <cell r="C26">
            <v>28.6</v>
          </cell>
          <cell r="D26">
            <v>22</v>
          </cell>
          <cell r="E26">
            <v>94.75</v>
          </cell>
          <cell r="F26">
            <v>100</v>
          </cell>
          <cell r="G26">
            <v>71</v>
          </cell>
          <cell r="H26">
            <v>20.88</v>
          </cell>
          <cell r="J26">
            <v>36.36</v>
          </cell>
          <cell r="K26">
            <v>12.200000000000001</v>
          </cell>
        </row>
        <row r="27">
          <cell r="B27">
            <v>22.920833333333334</v>
          </cell>
          <cell r="C27">
            <v>27.2</v>
          </cell>
          <cell r="D27">
            <v>20.7</v>
          </cell>
          <cell r="E27">
            <v>94.333333333333329</v>
          </cell>
          <cell r="F27">
            <v>100</v>
          </cell>
          <cell r="G27">
            <v>74</v>
          </cell>
          <cell r="H27">
            <v>16.920000000000002</v>
          </cell>
          <cell r="J27">
            <v>31.680000000000003</v>
          </cell>
          <cell r="K27">
            <v>25.6</v>
          </cell>
        </row>
        <row r="28">
          <cell r="B28">
            <v>23.254166666666659</v>
          </cell>
          <cell r="C28">
            <v>29.3</v>
          </cell>
          <cell r="D28">
            <v>19.2</v>
          </cell>
          <cell r="E28">
            <v>81.75</v>
          </cell>
          <cell r="F28">
            <v>100</v>
          </cell>
          <cell r="G28">
            <v>53</v>
          </cell>
          <cell r="H28">
            <v>9.7200000000000006</v>
          </cell>
          <cell r="J28">
            <v>26.28</v>
          </cell>
          <cell r="K28">
            <v>0</v>
          </cell>
        </row>
        <row r="29">
          <cell r="B29">
            <v>23.525000000000002</v>
          </cell>
          <cell r="C29">
            <v>31</v>
          </cell>
          <cell r="D29">
            <v>17.8</v>
          </cell>
          <cell r="E29">
            <v>75.166666666666671</v>
          </cell>
          <cell r="F29">
            <v>99</v>
          </cell>
          <cell r="G29">
            <v>44</v>
          </cell>
          <cell r="H29">
            <v>12.6</v>
          </cell>
          <cell r="J29">
            <v>31.680000000000003</v>
          </cell>
          <cell r="K29">
            <v>0</v>
          </cell>
        </row>
        <row r="30">
          <cell r="B30">
            <v>23.129166666666663</v>
          </cell>
          <cell r="C30">
            <v>30.1</v>
          </cell>
          <cell r="D30">
            <v>17.8</v>
          </cell>
          <cell r="E30">
            <v>71.833333333333329</v>
          </cell>
          <cell r="F30">
            <v>100</v>
          </cell>
          <cell r="G30">
            <v>43</v>
          </cell>
          <cell r="H30">
            <v>15.48</v>
          </cell>
          <cell r="J30">
            <v>30.96</v>
          </cell>
          <cell r="K30">
            <v>0</v>
          </cell>
        </row>
        <row r="31">
          <cell r="B31">
            <v>23.870833333333334</v>
          </cell>
          <cell r="C31">
            <v>31.3</v>
          </cell>
          <cell r="D31">
            <v>18.5</v>
          </cell>
          <cell r="E31">
            <v>69.75</v>
          </cell>
          <cell r="F31">
            <v>94</v>
          </cell>
          <cell r="G31">
            <v>40</v>
          </cell>
          <cell r="H31">
            <v>18.36</v>
          </cell>
          <cell r="J31">
            <v>36.72</v>
          </cell>
          <cell r="K31">
            <v>0</v>
          </cell>
        </row>
        <row r="32">
          <cell r="B32">
            <v>26.237499999999997</v>
          </cell>
          <cell r="C32">
            <v>34.299999999999997</v>
          </cell>
          <cell r="D32">
            <v>19</v>
          </cell>
          <cell r="E32">
            <v>64.125</v>
          </cell>
          <cell r="F32">
            <v>99</v>
          </cell>
          <cell r="G32">
            <v>29</v>
          </cell>
          <cell r="H32">
            <v>11.879999999999999</v>
          </cell>
          <cell r="J32">
            <v>30.240000000000002</v>
          </cell>
          <cell r="K32">
            <v>0</v>
          </cell>
        </row>
        <row r="33">
          <cell r="B33">
            <v>27.499999999999996</v>
          </cell>
          <cell r="C33">
            <v>35.799999999999997</v>
          </cell>
          <cell r="D33">
            <v>18.7</v>
          </cell>
          <cell r="E33">
            <v>60.166666666666664</v>
          </cell>
          <cell r="F33">
            <v>99</v>
          </cell>
          <cell r="G33">
            <v>25</v>
          </cell>
          <cell r="H33">
            <v>18</v>
          </cell>
          <cell r="J33">
            <v>32.76</v>
          </cell>
          <cell r="K33">
            <v>0</v>
          </cell>
        </row>
        <row r="34">
          <cell r="B34">
            <v>27.920833333333334</v>
          </cell>
          <cell r="C34">
            <v>37.1</v>
          </cell>
          <cell r="D34">
            <v>19.7</v>
          </cell>
          <cell r="E34">
            <v>54.166666666666664</v>
          </cell>
          <cell r="F34">
            <v>85</v>
          </cell>
          <cell r="G34">
            <v>26</v>
          </cell>
          <cell r="H34">
            <v>15.840000000000002</v>
          </cell>
          <cell r="J34">
            <v>30.240000000000002</v>
          </cell>
          <cell r="K34">
            <v>0</v>
          </cell>
        </row>
        <row r="35">
          <cell r="B35">
            <v>26.520833333333332</v>
          </cell>
          <cell r="C35">
            <v>36.6</v>
          </cell>
          <cell r="D35">
            <v>20.100000000000001</v>
          </cell>
          <cell r="E35">
            <v>69.083333333333329</v>
          </cell>
          <cell r="F35">
            <v>96</v>
          </cell>
          <cell r="G35">
            <v>31</v>
          </cell>
          <cell r="H35">
            <v>20.52</v>
          </cell>
          <cell r="J35">
            <v>40.680000000000007</v>
          </cell>
          <cell r="K35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I5" t="str">
            <v>*</v>
          </cell>
        </row>
        <row r="6">
          <cell r="I6" t="str">
            <v>*</v>
          </cell>
        </row>
        <row r="7">
          <cell r="I7" t="str">
            <v>*</v>
          </cell>
        </row>
        <row r="8">
          <cell r="I8" t="str">
            <v>*</v>
          </cell>
        </row>
        <row r="9">
          <cell r="I9" t="str">
            <v>*</v>
          </cell>
        </row>
        <row r="10">
          <cell r="I10" t="str">
            <v>*</v>
          </cell>
        </row>
        <row r="11">
          <cell r="I11" t="str">
            <v>*</v>
          </cell>
        </row>
        <row r="12">
          <cell r="I12" t="str">
            <v>*</v>
          </cell>
        </row>
        <row r="13">
          <cell r="I13" t="str">
            <v>*</v>
          </cell>
        </row>
        <row r="14">
          <cell r="I14" t="str">
            <v>*</v>
          </cell>
        </row>
        <row r="15">
          <cell r="I15" t="str">
            <v>*</v>
          </cell>
        </row>
        <row r="16">
          <cell r="I16" t="str">
            <v>*</v>
          </cell>
        </row>
        <row r="17">
          <cell r="I17" t="str">
            <v>*</v>
          </cell>
        </row>
        <row r="18">
          <cell r="I18" t="str">
            <v>*</v>
          </cell>
        </row>
        <row r="19">
          <cell r="I19" t="str">
            <v>*</v>
          </cell>
        </row>
        <row r="20">
          <cell r="I20" t="str">
            <v>*</v>
          </cell>
        </row>
        <row r="21">
          <cell r="I21" t="str">
            <v>*</v>
          </cell>
        </row>
        <row r="22">
          <cell r="I22" t="str">
            <v>*</v>
          </cell>
        </row>
        <row r="23">
          <cell r="I23" t="str">
            <v>*</v>
          </cell>
        </row>
        <row r="24">
          <cell r="I24" t="str">
            <v>*</v>
          </cell>
        </row>
        <row r="25">
          <cell r="I25" t="str">
            <v>*</v>
          </cell>
        </row>
        <row r="26">
          <cell r="I26" t="str">
            <v>*</v>
          </cell>
        </row>
        <row r="27">
          <cell r="I27" t="str">
            <v>*</v>
          </cell>
        </row>
        <row r="28">
          <cell r="I28" t="str">
            <v>*</v>
          </cell>
        </row>
        <row r="29">
          <cell r="I29" t="str">
            <v>*</v>
          </cell>
        </row>
        <row r="30">
          <cell r="I30" t="str">
            <v>*</v>
          </cell>
        </row>
        <row r="31">
          <cell r="I31" t="str">
            <v>*</v>
          </cell>
        </row>
        <row r="32">
          <cell r="I32" t="str">
            <v>*</v>
          </cell>
        </row>
        <row r="33">
          <cell r="I33" t="str">
            <v>*</v>
          </cell>
        </row>
        <row r="34">
          <cell r="I34" t="str">
            <v>*</v>
          </cell>
        </row>
        <row r="35">
          <cell r="I35" t="str">
            <v>*</v>
          </cell>
        </row>
        <row r="36">
          <cell r="I36" t="str">
            <v>*</v>
          </cell>
        </row>
      </sheetData>
      <sheetData sheetId="10"/>
      <sheetData sheetId="1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25.916666666666671</v>
          </cell>
          <cell r="C5">
            <v>32</v>
          </cell>
          <cell r="D5">
            <v>23</v>
          </cell>
          <cell r="E5">
            <v>78.625</v>
          </cell>
          <cell r="F5">
            <v>92</v>
          </cell>
          <cell r="G5">
            <v>50</v>
          </cell>
          <cell r="H5">
            <v>14.4</v>
          </cell>
          <cell r="J5">
            <v>25.56</v>
          </cell>
          <cell r="K5">
            <v>2.6</v>
          </cell>
        </row>
        <row r="6">
          <cell r="B6">
            <v>28.11666666666666</v>
          </cell>
          <cell r="C6">
            <v>34.299999999999997</v>
          </cell>
          <cell r="D6">
            <v>23.9</v>
          </cell>
          <cell r="E6">
            <v>69.666666666666671</v>
          </cell>
          <cell r="F6">
            <v>90</v>
          </cell>
          <cell r="G6">
            <v>41</v>
          </cell>
          <cell r="H6">
            <v>11.520000000000001</v>
          </cell>
          <cell r="J6">
            <v>25.92</v>
          </cell>
          <cell r="K6">
            <v>0</v>
          </cell>
        </row>
        <row r="7">
          <cell r="B7">
            <v>27.295833333333338</v>
          </cell>
          <cell r="C7">
            <v>34.4</v>
          </cell>
          <cell r="D7">
            <v>22.4</v>
          </cell>
          <cell r="E7">
            <v>73.125</v>
          </cell>
          <cell r="F7">
            <v>92</v>
          </cell>
          <cell r="G7">
            <v>39</v>
          </cell>
          <cell r="H7">
            <v>16.559999999999999</v>
          </cell>
          <cell r="J7">
            <v>28.8</v>
          </cell>
          <cell r="K7">
            <v>23.2</v>
          </cell>
        </row>
        <row r="8">
          <cell r="B8">
            <v>27.841666666666665</v>
          </cell>
          <cell r="C8">
            <v>34.200000000000003</v>
          </cell>
          <cell r="D8">
            <v>23.8</v>
          </cell>
          <cell r="E8">
            <v>70.333333333333329</v>
          </cell>
          <cell r="F8">
            <v>89</v>
          </cell>
          <cell r="G8">
            <v>44</v>
          </cell>
          <cell r="H8">
            <v>17.28</v>
          </cell>
          <cell r="J8">
            <v>32.4</v>
          </cell>
          <cell r="K8">
            <v>0</v>
          </cell>
        </row>
        <row r="9">
          <cell r="B9">
            <v>27.137499999999999</v>
          </cell>
          <cell r="C9">
            <v>34.200000000000003</v>
          </cell>
          <cell r="D9">
            <v>19.399999999999999</v>
          </cell>
          <cell r="E9">
            <v>72.916666666666671</v>
          </cell>
          <cell r="F9">
            <v>92</v>
          </cell>
          <cell r="G9">
            <v>43</v>
          </cell>
          <cell r="H9">
            <v>22.32</v>
          </cell>
          <cell r="J9">
            <v>59.4</v>
          </cell>
          <cell r="K9">
            <v>21</v>
          </cell>
        </row>
        <row r="10">
          <cell r="B10">
            <v>27.595652173913042</v>
          </cell>
          <cell r="C10">
            <v>36.1</v>
          </cell>
          <cell r="D10">
            <v>21.3</v>
          </cell>
          <cell r="E10">
            <v>64.956521739130437</v>
          </cell>
          <cell r="F10">
            <v>90</v>
          </cell>
          <cell r="G10">
            <v>34</v>
          </cell>
          <cell r="H10">
            <v>13.68</v>
          </cell>
          <cell r="J10">
            <v>37.440000000000005</v>
          </cell>
          <cell r="K10">
            <v>0.2</v>
          </cell>
        </row>
        <row r="11">
          <cell r="B11">
            <v>29.333333333333329</v>
          </cell>
          <cell r="C11">
            <v>37.200000000000003</v>
          </cell>
          <cell r="D11">
            <v>22.7</v>
          </cell>
          <cell r="E11">
            <v>61.541666666666664</v>
          </cell>
          <cell r="F11">
            <v>88</v>
          </cell>
          <cell r="G11">
            <v>30</v>
          </cell>
          <cell r="H11">
            <v>16.559999999999999</v>
          </cell>
          <cell r="J11">
            <v>31.680000000000003</v>
          </cell>
          <cell r="K11">
            <v>0</v>
          </cell>
        </row>
        <row r="12">
          <cell r="B12">
            <v>29.899999999999995</v>
          </cell>
          <cell r="C12">
            <v>36.200000000000003</v>
          </cell>
          <cell r="D12">
            <v>23.6</v>
          </cell>
          <cell r="E12">
            <v>60.125</v>
          </cell>
          <cell r="F12">
            <v>85</v>
          </cell>
          <cell r="G12">
            <v>37</v>
          </cell>
          <cell r="H12">
            <v>14.4</v>
          </cell>
          <cell r="J12">
            <v>26.64</v>
          </cell>
          <cell r="K12">
            <v>0</v>
          </cell>
        </row>
        <row r="13">
          <cell r="B13">
            <v>29.487499999999997</v>
          </cell>
          <cell r="C13">
            <v>35.5</v>
          </cell>
          <cell r="D13">
            <v>23.5</v>
          </cell>
          <cell r="E13">
            <v>60.791666666666664</v>
          </cell>
          <cell r="F13">
            <v>85</v>
          </cell>
          <cell r="G13">
            <v>39</v>
          </cell>
          <cell r="H13">
            <v>15.840000000000002</v>
          </cell>
          <cell r="J13">
            <v>30.6</v>
          </cell>
          <cell r="K13">
            <v>0</v>
          </cell>
        </row>
        <row r="14">
          <cell r="B14">
            <v>26.775000000000006</v>
          </cell>
          <cell r="C14">
            <v>34.799999999999997</v>
          </cell>
          <cell r="D14">
            <v>23</v>
          </cell>
          <cell r="E14">
            <v>75.666666666666671</v>
          </cell>
          <cell r="F14">
            <v>91</v>
          </cell>
          <cell r="G14">
            <v>44</v>
          </cell>
          <cell r="H14">
            <v>22.32</v>
          </cell>
          <cell r="J14">
            <v>41.4</v>
          </cell>
          <cell r="K14">
            <v>21</v>
          </cell>
        </row>
        <row r="15">
          <cell r="B15">
            <v>26.579166666666666</v>
          </cell>
          <cell r="C15">
            <v>33.1</v>
          </cell>
          <cell r="D15">
            <v>23.6</v>
          </cell>
          <cell r="E15">
            <v>76.5</v>
          </cell>
          <cell r="F15">
            <v>91</v>
          </cell>
          <cell r="G15">
            <v>46</v>
          </cell>
          <cell r="H15">
            <v>16.920000000000002</v>
          </cell>
          <cell r="J15">
            <v>42.480000000000004</v>
          </cell>
          <cell r="K15">
            <v>1.6</v>
          </cell>
        </row>
        <row r="16">
          <cell r="B16">
            <v>26.962500000000006</v>
          </cell>
          <cell r="C16">
            <v>33.299999999999997</v>
          </cell>
          <cell r="D16">
            <v>23.7</v>
          </cell>
          <cell r="E16">
            <v>74.875</v>
          </cell>
          <cell r="F16">
            <v>91</v>
          </cell>
          <cell r="G16">
            <v>44</v>
          </cell>
          <cell r="H16">
            <v>11.16</v>
          </cell>
          <cell r="J16">
            <v>32.4</v>
          </cell>
          <cell r="K16">
            <v>2.2000000000000002</v>
          </cell>
        </row>
        <row r="17">
          <cell r="B17">
            <v>26.008333333333329</v>
          </cell>
          <cell r="C17">
            <v>30.8</v>
          </cell>
          <cell r="D17">
            <v>22.3</v>
          </cell>
          <cell r="E17">
            <v>79.416666666666671</v>
          </cell>
          <cell r="F17">
            <v>91</v>
          </cell>
          <cell r="G17">
            <v>59</v>
          </cell>
          <cell r="H17">
            <v>16.559999999999999</v>
          </cell>
          <cell r="J17">
            <v>43.56</v>
          </cell>
          <cell r="K17">
            <v>0.4</v>
          </cell>
        </row>
        <row r="18">
          <cell r="B18">
            <v>27.443478260869568</v>
          </cell>
          <cell r="C18">
            <v>35.299999999999997</v>
          </cell>
          <cell r="D18">
            <v>22.6</v>
          </cell>
          <cell r="E18">
            <v>74.260869565217391</v>
          </cell>
          <cell r="F18">
            <v>93</v>
          </cell>
          <cell r="G18">
            <v>39</v>
          </cell>
          <cell r="H18">
            <v>18.36</v>
          </cell>
          <cell r="J18">
            <v>47.519999999999996</v>
          </cell>
          <cell r="K18">
            <v>32</v>
          </cell>
        </row>
        <row r="19">
          <cell r="B19">
            <v>26.133333333333326</v>
          </cell>
          <cell r="C19">
            <v>32.700000000000003</v>
          </cell>
          <cell r="D19">
            <v>23</v>
          </cell>
          <cell r="E19">
            <v>77.916666666666671</v>
          </cell>
          <cell r="F19">
            <v>92</v>
          </cell>
          <cell r="G19">
            <v>49</v>
          </cell>
          <cell r="H19">
            <v>9.7200000000000006</v>
          </cell>
          <cell r="J19">
            <v>23.040000000000003</v>
          </cell>
          <cell r="K19">
            <v>12.600000000000001</v>
          </cell>
        </row>
        <row r="20">
          <cell r="B20">
            <v>27.133333333333329</v>
          </cell>
          <cell r="C20">
            <v>34.700000000000003</v>
          </cell>
          <cell r="D20">
            <v>21.6</v>
          </cell>
          <cell r="E20">
            <v>70.625</v>
          </cell>
          <cell r="F20">
            <v>93</v>
          </cell>
          <cell r="G20">
            <v>36</v>
          </cell>
          <cell r="H20">
            <v>22.32</v>
          </cell>
          <cell r="J20">
            <v>44.28</v>
          </cell>
          <cell r="K20">
            <v>36</v>
          </cell>
        </row>
        <row r="21">
          <cell r="B21">
            <v>29.125000000000004</v>
          </cell>
          <cell r="C21">
            <v>35.299999999999997</v>
          </cell>
          <cell r="D21">
            <v>23</v>
          </cell>
          <cell r="E21">
            <v>65.708333333333329</v>
          </cell>
          <cell r="F21">
            <v>90</v>
          </cell>
          <cell r="G21">
            <v>36</v>
          </cell>
          <cell r="H21">
            <v>15.840000000000002</v>
          </cell>
          <cell r="J21">
            <v>26.64</v>
          </cell>
          <cell r="K21">
            <v>0</v>
          </cell>
        </row>
        <row r="22">
          <cell r="B22">
            <v>30.191666666666666</v>
          </cell>
          <cell r="C22">
            <v>37</v>
          </cell>
          <cell r="D22">
            <v>24</v>
          </cell>
          <cell r="E22">
            <v>63.041666666666664</v>
          </cell>
          <cell r="F22">
            <v>90</v>
          </cell>
          <cell r="G22">
            <v>31</v>
          </cell>
          <cell r="H22">
            <v>10.08</v>
          </cell>
          <cell r="J22">
            <v>22.68</v>
          </cell>
          <cell r="K22">
            <v>0</v>
          </cell>
        </row>
        <row r="23">
          <cell r="B23">
            <v>27.929166666666664</v>
          </cell>
          <cell r="C23">
            <v>35.9</v>
          </cell>
          <cell r="D23">
            <v>24.1</v>
          </cell>
          <cell r="E23">
            <v>68.958333333333329</v>
          </cell>
          <cell r="F23">
            <v>86</v>
          </cell>
          <cell r="G23">
            <v>35</v>
          </cell>
          <cell r="H23">
            <v>18</v>
          </cell>
          <cell r="J23">
            <v>43.92</v>
          </cell>
          <cell r="K23">
            <v>0</v>
          </cell>
        </row>
        <row r="24">
          <cell r="B24">
            <v>27.329166666666666</v>
          </cell>
          <cell r="C24">
            <v>34.799999999999997</v>
          </cell>
          <cell r="D24">
            <v>23.1</v>
          </cell>
          <cell r="E24">
            <v>71.291666666666671</v>
          </cell>
          <cell r="F24">
            <v>89</v>
          </cell>
          <cell r="G24">
            <v>44</v>
          </cell>
          <cell r="H24">
            <v>19.079999999999998</v>
          </cell>
          <cell r="J24">
            <v>34.92</v>
          </cell>
          <cell r="K24">
            <v>0</v>
          </cell>
        </row>
        <row r="25">
          <cell r="B25">
            <v>27.060869565217391</v>
          </cell>
          <cell r="C25">
            <v>34.700000000000003</v>
          </cell>
          <cell r="D25">
            <v>23</v>
          </cell>
          <cell r="E25">
            <v>74.739130434782609</v>
          </cell>
          <cell r="F25">
            <v>92</v>
          </cell>
          <cell r="G25">
            <v>40</v>
          </cell>
          <cell r="H25">
            <v>19.440000000000001</v>
          </cell>
          <cell r="J25">
            <v>51.12</v>
          </cell>
          <cell r="K25">
            <v>11.200000000000001</v>
          </cell>
        </row>
        <row r="26">
          <cell r="B26">
            <v>25.687499999999996</v>
          </cell>
          <cell r="C26">
            <v>30.8</v>
          </cell>
          <cell r="D26">
            <v>22.1</v>
          </cell>
          <cell r="E26">
            <v>80.25</v>
          </cell>
          <cell r="F26">
            <v>92</v>
          </cell>
          <cell r="G26">
            <v>59</v>
          </cell>
          <cell r="H26">
            <v>21.240000000000002</v>
          </cell>
          <cell r="J26">
            <v>45</v>
          </cell>
          <cell r="K26">
            <v>17.8</v>
          </cell>
        </row>
        <row r="27">
          <cell r="B27">
            <v>25.308333333333326</v>
          </cell>
          <cell r="C27">
            <v>30.9</v>
          </cell>
          <cell r="D27">
            <v>22.4</v>
          </cell>
          <cell r="E27">
            <v>80.958333333333329</v>
          </cell>
          <cell r="F27">
            <v>92</v>
          </cell>
          <cell r="G27">
            <v>54</v>
          </cell>
          <cell r="H27">
            <v>13.68</v>
          </cell>
          <cell r="J27">
            <v>44.28</v>
          </cell>
          <cell r="K27">
            <v>0.60000000000000009</v>
          </cell>
        </row>
        <row r="28">
          <cell r="B28">
            <v>25.145833333333332</v>
          </cell>
          <cell r="C28">
            <v>31.4</v>
          </cell>
          <cell r="D28">
            <v>20.9</v>
          </cell>
          <cell r="E28">
            <v>74.833333333333329</v>
          </cell>
          <cell r="F28">
            <v>92</v>
          </cell>
          <cell r="G28">
            <v>50</v>
          </cell>
          <cell r="H28">
            <v>18</v>
          </cell>
          <cell r="J28">
            <v>34.200000000000003</v>
          </cell>
          <cell r="K28">
            <v>10.4</v>
          </cell>
        </row>
        <row r="29">
          <cell r="B29">
            <v>24.841666666666665</v>
          </cell>
          <cell r="C29">
            <v>31.8</v>
          </cell>
          <cell r="D29">
            <v>19.7</v>
          </cell>
          <cell r="E29">
            <v>69.333333333333329</v>
          </cell>
          <cell r="F29">
            <v>92</v>
          </cell>
          <cell r="G29">
            <v>39</v>
          </cell>
          <cell r="H29">
            <v>14.76</v>
          </cell>
          <cell r="J29">
            <v>27.36</v>
          </cell>
          <cell r="K29">
            <v>0</v>
          </cell>
        </row>
        <row r="30">
          <cell r="B30">
            <v>24.829166666666669</v>
          </cell>
          <cell r="C30">
            <v>31.6</v>
          </cell>
          <cell r="D30">
            <v>18.8</v>
          </cell>
          <cell r="E30">
            <v>63</v>
          </cell>
          <cell r="F30">
            <v>84</v>
          </cell>
          <cell r="G30">
            <v>32</v>
          </cell>
          <cell r="H30">
            <v>12.96</v>
          </cell>
          <cell r="J30">
            <v>26.64</v>
          </cell>
          <cell r="K30">
            <v>0</v>
          </cell>
        </row>
        <row r="31">
          <cell r="B31">
            <v>24.537499999999998</v>
          </cell>
          <cell r="C31">
            <v>33.1</v>
          </cell>
          <cell r="D31">
            <v>19.100000000000001</v>
          </cell>
          <cell r="E31">
            <v>66.791666666666671</v>
          </cell>
          <cell r="F31">
            <v>90</v>
          </cell>
          <cell r="G31">
            <v>31</v>
          </cell>
          <cell r="H31">
            <v>17.28</v>
          </cell>
          <cell r="J31">
            <v>33.840000000000003</v>
          </cell>
          <cell r="K31">
            <v>0.2</v>
          </cell>
        </row>
        <row r="32">
          <cell r="B32">
            <v>25.679166666666664</v>
          </cell>
          <cell r="C32">
            <v>34.200000000000003</v>
          </cell>
          <cell r="D32">
            <v>20.8</v>
          </cell>
          <cell r="E32">
            <v>69.958333333333329</v>
          </cell>
          <cell r="F32">
            <v>91</v>
          </cell>
          <cell r="G32">
            <v>33</v>
          </cell>
          <cell r="H32">
            <v>10.44</v>
          </cell>
          <cell r="J32">
            <v>61.2</v>
          </cell>
          <cell r="K32">
            <v>2.4</v>
          </cell>
        </row>
        <row r="33">
          <cell r="B33">
            <v>26.43809523809524</v>
          </cell>
          <cell r="C33">
            <v>35.4</v>
          </cell>
          <cell r="D33">
            <v>20.3</v>
          </cell>
          <cell r="E33">
            <v>63.047619047619051</v>
          </cell>
          <cell r="F33">
            <v>93</v>
          </cell>
          <cell r="G33">
            <v>23</v>
          </cell>
          <cell r="H33">
            <v>18.720000000000002</v>
          </cell>
          <cell r="J33">
            <v>39.6</v>
          </cell>
          <cell r="K33">
            <v>0.2</v>
          </cell>
        </row>
        <row r="34">
          <cell r="B34">
            <v>26.754166666666674</v>
          </cell>
          <cell r="C34">
            <v>34.9</v>
          </cell>
          <cell r="D34">
            <v>20.100000000000001</v>
          </cell>
          <cell r="E34">
            <v>59.375</v>
          </cell>
          <cell r="F34">
            <v>85</v>
          </cell>
          <cell r="G34">
            <v>29</v>
          </cell>
          <cell r="H34">
            <v>9.7200000000000006</v>
          </cell>
          <cell r="J34">
            <v>24.48</v>
          </cell>
          <cell r="K34">
            <v>0</v>
          </cell>
        </row>
        <row r="35">
          <cell r="B35">
            <v>28.121739130434776</v>
          </cell>
          <cell r="C35">
            <v>35.9</v>
          </cell>
          <cell r="D35">
            <v>20.6</v>
          </cell>
          <cell r="E35">
            <v>56</v>
          </cell>
          <cell r="F35">
            <v>91</v>
          </cell>
          <cell r="G35">
            <v>26</v>
          </cell>
          <cell r="H35">
            <v>12.24</v>
          </cell>
          <cell r="J35">
            <v>30.240000000000002</v>
          </cell>
          <cell r="K35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I5" t="str">
            <v>*</v>
          </cell>
        </row>
        <row r="6">
          <cell r="I6" t="str">
            <v>*</v>
          </cell>
        </row>
        <row r="7">
          <cell r="I7" t="str">
            <v>*</v>
          </cell>
        </row>
        <row r="8">
          <cell r="I8" t="str">
            <v>*</v>
          </cell>
        </row>
        <row r="9">
          <cell r="I9" t="str">
            <v>*</v>
          </cell>
        </row>
        <row r="10">
          <cell r="I10" t="str">
            <v>*</v>
          </cell>
        </row>
        <row r="11">
          <cell r="I11" t="str">
            <v>*</v>
          </cell>
        </row>
        <row r="12">
          <cell r="I12" t="str">
            <v>*</v>
          </cell>
        </row>
        <row r="13">
          <cell r="I13" t="str">
            <v>*</v>
          </cell>
        </row>
        <row r="14">
          <cell r="I14" t="str">
            <v>*</v>
          </cell>
        </row>
        <row r="15">
          <cell r="I15" t="str">
            <v>*</v>
          </cell>
        </row>
        <row r="16">
          <cell r="I16" t="str">
            <v>*</v>
          </cell>
        </row>
        <row r="17">
          <cell r="I17" t="str">
            <v>*</v>
          </cell>
        </row>
        <row r="18">
          <cell r="I18" t="str">
            <v>*</v>
          </cell>
        </row>
        <row r="19">
          <cell r="I19" t="str">
            <v>*</v>
          </cell>
        </row>
        <row r="20">
          <cell r="I20" t="str">
            <v>*</v>
          </cell>
        </row>
        <row r="21">
          <cell r="I21" t="str">
            <v>*</v>
          </cell>
        </row>
        <row r="22">
          <cell r="I22" t="str">
            <v>*</v>
          </cell>
        </row>
        <row r="23">
          <cell r="I23" t="str">
            <v>*</v>
          </cell>
        </row>
        <row r="24">
          <cell r="I24" t="str">
            <v>*</v>
          </cell>
        </row>
        <row r="25">
          <cell r="I25" t="str">
            <v>*</v>
          </cell>
        </row>
        <row r="26">
          <cell r="I26" t="str">
            <v>*</v>
          </cell>
        </row>
        <row r="27">
          <cell r="I27" t="str">
            <v>*</v>
          </cell>
        </row>
        <row r="28">
          <cell r="I28" t="str">
            <v>*</v>
          </cell>
        </row>
        <row r="29">
          <cell r="I29" t="str">
            <v>*</v>
          </cell>
        </row>
        <row r="30">
          <cell r="I30" t="str">
            <v>*</v>
          </cell>
        </row>
        <row r="31">
          <cell r="I31" t="str">
            <v>*</v>
          </cell>
        </row>
        <row r="32">
          <cell r="I32" t="str">
            <v>*</v>
          </cell>
        </row>
        <row r="33">
          <cell r="I33" t="str">
            <v>*</v>
          </cell>
        </row>
        <row r="34">
          <cell r="I34" t="str">
            <v>*</v>
          </cell>
        </row>
        <row r="35">
          <cell r="I35" t="str">
            <v>*</v>
          </cell>
        </row>
        <row r="36">
          <cell r="I36" t="str">
            <v>*</v>
          </cell>
        </row>
      </sheetData>
      <sheetData sheetId="10"/>
      <sheetData sheetId="1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26.495833333333334</v>
          </cell>
          <cell r="C5">
            <v>33.5</v>
          </cell>
          <cell r="D5">
            <v>23.5</v>
          </cell>
          <cell r="E5">
            <v>85.652173913043484</v>
          </cell>
          <cell r="F5">
            <v>98</v>
          </cell>
          <cell r="G5">
            <v>59</v>
          </cell>
          <cell r="H5">
            <v>18.720000000000002</v>
          </cell>
          <cell r="J5">
            <v>47.88</v>
          </cell>
          <cell r="K5">
            <v>0.2</v>
          </cell>
        </row>
        <row r="6">
          <cell r="B6">
            <v>26</v>
          </cell>
          <cell r="C6">
            <v>31.2</v>
          </cell>
          <cell r="D6">
            <v>23.7</v>
          </cell>
          <cell r="E6">
            <v>88.545454545454547</v>
          </cell>
          <cell r="F6">
            <v>98</v>
          </cell>
          <cell r="G6">
            <v>66</v>
          </cell>
          <cell r="H6">
            <v>19.079999999999998</v>
          </cell>
          <cell r="J6">
            <v>38.880000000000003</v>
          </cell>
          <cell r="K6">
            <v>0</v>
          </cell>
        </row>
        <row r="7">
          <cell r="B7">
            <v>26.999999999999996</v>
          </cell>
          <cell r="C7">
            <v>33.5</v>
          </cell>
          <cell r="D7">
            <v>23</v>
          </cell>
          <cell r="E7">
            <v>84.478260869565219</v>
          </cell>
          <cell r="F7">
            <v>98</v>
          </cell>
          <cell r="G7">
            <v>57</v>
          </cell>
          <cell r="H7">
            <v>9</v>
          </cell>
          <cell r="J7">
            <v>22.68</v>
          </cell>
          <cell r="K7">
            <v>0</v>
          </cell>
        </row>
        <row r="8">
          <cell r="B8">
            <v>27.708333333333339</v>
          </cell>
          <cell r="C8">
            <v>35.4</v>
          </cell>
          <cell r="D8">
            <v>23</v>
          </cell>
          <cell r="E8">
            <v>81.913043478260875</v>
          </cell>
          <cell r="F8">
            <v>98</v>
          </cell>
          <cell r="G8">
            <v>50</v>
          </cell>
          <cell r="H8">
            <v>21.6</v>
          </cell>
          <cell r="J8">
            <v>44.64</v>
          </cell>
          <cell r="K8">
            <v>13.2</v>
          </cell>
        </row>
        <row r="9">
          <cell r="B9">
            <v>27.334782608695654</v>
          </cell>
          <cell r="C9">
            <v>34.700000000000003</v>
          </cell>
          <cell r="D9">
            <v>22.8</v>
          </cell>
          <cell r="E9">
            <v>81.086956521739125</v>
          </cell>
          <cell r="F9">
            <v>98</v>
          </cell>
          <cell r="G9">
            <v>51</v>
          </cell>
          <cell r="H9">
            <v>17.28</v>
          </cell>
          <cell r="J9">
            <v>55.440000000000005</v>
          </cell>
          <cell r="K9">
            <v>16</v>
          </cell>
        </row>
        <row r="10">
          <cell r="B10">
            <v>27.216666666666658</v>
          </cell>
          <cell r="C10">
            <v>34.9</v>
          </cell>
          <cell r="D10">
            <v>22.6</v>
          </cell>
          <cell r="E10">
            <v>84.086956521739125</v>
          </cell>
          <cell r="F10">
            <v>98</v>
          </cell>
          <cell r="G10">
            <v>56</v>
          </cell>
          <cell r="H10">
            <v>20.16</v>
          </cell>
          <cell r="J10">
            <v>36</v>
          </cell>
          <cell r="K10">
            <v>0</v>
          </cell>
        </row>
        <row r="11">
          <cell r="B11">
            <v>29.134782608695652</v>
          </cell>
          <cell r="C11">
            <v>36.200000000000003</v>
          </cell>
          <cell r="D11">
            <v>22.7</v>
          </cell>
          <cell r="E11">
            <v>77.217391304347828</v>
          </cell>
          <cell r="F11">
            <v>98</v>
          </cell>
          <cell r="G11">
            <v>47</v>
          </cell>
          <cell r="H11">
            <v>10.44</v>
          </cell>
          <cell r="J11">
            <v>23.040000000000003</v>
          </cell>
          <cell r="K11">
            <v>0</v>
          </cell>
        </row>
        <row r="12">
          <cell r="B12">
            <v>29.162500000000005</v>
          </cell>
          <cell r="C12">
            <v>35.6</v>
          </cell>
          <cell r="D12">
            <v>24.1</v>
          </cell>
          <cell r="E12">
            <v>79.285714285714292</v>
          </cell>
          <cell r="F12">
            <v>98</v>
          </cell>
          <cell r="G12">
            <v>53</v>
          </cell>
          <cell r="H12">
            <v>14.4</v>
          </cell>
          <cell r="J12">
            <v>33.119999999999997</v>
          </cell>
          <cell r="K12">
            <v>0</v>
          </cell>
        </row>
        <row r="13">
          <cell r="B13">
            <v>29.137500000000003</v>
          </cell>
          <cell r="C13">
            <v>36.4</v>
          </cell>
          <cell r="D13">
            <v>22.9</v>
          </cell>
          <cell r="E13">
            <v>72.125</v>
          </cell>
          <cell r="F13">
            <v>97</v>
          </cell>
          <cell r="G13">
            <v>44</v>
          </cell>
          <cell r="H13">
            <v>11.879999999999999</v>
          </cell>
          <cell r="J13">
            <v>34.200000000000003</v>
          </cell>
          <cell r="K13">
            <v>0</v>
          </cell>
        </row>
        <row r="14">
          <cell r="B14">
            <v>29.317391304347826</v>
          </cell>
          <cell r="C14">
            <v>34.9</v>
          </cell>
          <cell r="D14">
            <v>24.2</v>
          </cell>
          <cell r="E14">
            <v>73.782608695652172</v>
          </cell>
          <cell r="F14">
            <v>97</v>
          </cell>
          <cell r="G14">
            <v>48</v>
          </cell>
          <cell r="H14">
            <v>18.720000000000002</v>
          </cell>
          <cell r="J14">
            <v>34.200000000000003</v>
          </cell>
          <cell r="K14">
            <v>0</v>
          </cell>
        </row>
        <row r="15">
          <cell r="B15">
            <v>26.212499999999995</v>
          </cell>
          <cell r="C15">
            <v>30.2</v>
          </cell>
          <cell r="D15">
            <v>24.8</v>
          </cell>
          <cell r="E15">
            <v>85.608695652173907</v>
          </cell>
          <cell r="F15">
            <v>97</v>
          </cell>
          <cell r="G15">
            <v>72</v>
          </cell>
          <cell r="H15">
            <v>15.840000000000002</v>
          </cell>
          <cell r="J15">
            <v>34.56</v>
          </cell>
          <cell r="K15">
            <v>3.6</v>
          </cell>
        </row>
        <row r="16">
          <cell r="B16">
            <v>25.870833333333334</v>
          </cell>
          <cell r="C16">
            <v>31.1</v>
          </cell>
          <cell r="D16">
            <v>23.6</v>
          </cell>
          <cell r="E16">
            <v>87.958333333333329</v>
          </cell>
          <cell r="F16">
            <v>98</v>
          </cell>
          <cell r="G16">
            <v>65</v>
          </cell>
          <cell r="H16">
            <v>17.64</v>
          </cell>
          <cell r="J16">
            <v>33.840000000000003</v>
          </cell>
          <cell r="K16">
            <v>1.8</v>
          </cell>
        </row>
        <row r="17">
          <cell r="B17">
            <v>27.404347826086958</v>
          </cell>
          <cell r="C17">
            <v>34.1</v>
          </cell>
          <cell r="D17">
            <v>23.7</v>
          </cell>
          <cell r="E17">
            <v>85.75</v>
          </cell>
          <cell r="F17">
            <v>98</v>
          </cell>
          <cell r="G17">
            <v>54</v>
          </cell>
          <cell r="H17">
            <v>7.2</v>
          </cell>
          <cell r="J17">
            <v>44.28</v>
          </cell>
          <cell r="K17">
            <v>1</v>
          </cell>
        </row>
        <row r="18">
          <cell r="B18">
            <v>27.691666666666659</v>
          </cell>
          <cell r="C18">
            <v>35.1</v>
          </cell>
          <cell r="D18">
            <v>23.5</v>
          </cell>
          <cell r="E18">
            <v>82.217391304347828</v>
          </cell>
          <cell r="F18">
            <v>98</v>
          </cell>
          <cell r="G18">
            <v>49</v>
          </cell>
          <cell r="H18">
            <v>17.28</v>
          </cell>
          <cell r="J18">
            <v>44.64</v>
          </cell>
          <cell r="K18">
            <v>0.4</v>
          </cell>
        </row>
        <row r="19">
          <cell r="B19">
            <v>25.895833333333339</v>
          </cell>
          <cell r="C19">
            <v>34</v>
          </cell>
          <cell r="D19">
            <v>22.7</v>
          </cell>
          <cell r="E19">
            <v>87.391304347826093</v>
          </cell>
          <cell r="F19">
            <v>97</v>
          </cell>
          <cell r="G19">
            <v>59</v>
          </cell>
          <cell r="H19">
            <v>25.56</v>
          </cell>
          <cell r="J19">
            <v>48.24</v>
          </cell>
          <cell r="K19">
            <v>21.599999999999998</v>
          </cell>
        </row>
        <row r="20">
          <cell r="B20">
            <v>27.154166666666669</v>
          </cell>
          <cell r="C20">
            <v>34.9</v>
          </cell>
          <cell r="D20">
            <v>23.5</v>
          </cell>
          <cell r="E20">
            <v>81.86363636363636</v>
          </cell>
          <cell r="F20">
            <v>97</v>
          </cell>
          <cell r="G20">
            <v>53</v>
          </cell>
          <cell r="H20">
            <v>11.879999999999999</v>
          </cell>
          <cell r="J20">
            <v>36</v>
          </cell>
          <cell r="K20">
            <v>8</v>
          </cell>
        </row>
        <row r="21">
          <cell r="B21">
            <v>27.849999999999994</v>
          </cell>
          <cell r="C21">
            <v>34.799999999999997</v>
          </cell>
          <cell r="D21">
            <v>24.1</v>
          </cell>
          <cell r="E21">
            <v>83</v>
          </cell>
          <cell r="F21">
            <v>98</v>
          </cell>
          <cell r="G21">
            <v>49</v>
          </cell>
          <cell r="H21">
            <v>22.68</v>
          </cell>
          <cell r="J21">
            <v>42.84</v>
          </cell>
          <cell r="K21">
            <v>2</v>
          </cell>
        </row>
        <row r="22">
          <cell r="B22">
            <v>28.566666666666663</v>
          </cell>
          <cell r="C22">
            <v>36.700000000000003</v>
          </cell>
          <cell r="D22">
            <v>23.2</v>
          </cell>
          <cell r="E22">
            <v>79.666666666666671</v>
          </cell>
          <cell r="F22">
            <v>98</v>
          </cell>
          <cell r="G22">
            <v>48</v>
          </cell>
          <cell r="H22">
            <v>18.36</v>
          </cell>
          <cell r="J22">
            <v>37.440000000000005</v>
          </cell>
          <cell r="K22">
            <v>0</v>
          </cell>
        </row>
        <row r="23">
          <cell r="B23">
            <v>28.133333333333329</v>
          </cell>
          <cell r="C23">
            <v>36.200000000000003</v>
          </cell>
          <cell r="D23">
            <v>22.8</v>
          </cell>
          <cell r="E23">
            <v>77.25</v>
          </cell>
          <cell r="F23">
            <v>98</v>
          </cell>
          <cell r="G23">
            <v>45</v>
          </cell>
          <cell r="H23">
            <v>13.32</v>
          </cell>
          <cell r="J23">
            <v>41.04</v>
          </cell>
          <cell r="K23">
            <v>0.2</v>
          </cell>
        </row>
        <row r="24">
          <cell r="B24">
            <v>28.995833333333334</v>
          </cell>
          <cell r="C24">
            <v>36.299999999999997</v>
          </cell>
          <cell r="D24">
            <v>23.7</v>
          </cell>
          <cell r="E24">
            <v>75.521739130434781</v>
          </cell>
          <cell r="F24">
            <v>98</v>
          </cell>
          <cell r="G24">
            <v>47</v>
          </cell>
          <cell r="H24">
            <v>11.879999999999999</v>
          </cell>
          <cell r="J24">
            <v>43.2</v>
          </cell>
          <cell r="K24">
            <v>0</v>
          </cell>
        </row>
        <row r="25">
          <cell r="B25">
            <v>27.945833333333329</v>
          </cell>
          <cell r="C25">
            <v>35.1</v>
          </cell>
          <cell r="D25">
            <v>24.2</v>
          </cell>
          <cell r="E25">
            <v>80.25</v>
          </cell>
          <cell r="F25">
            <v>97</v>
          </cell>
          <cell r="G25">
            <v>53</v>
          </cell>
          <cell r="H25">
            <v>14.76</v>
          </cell>
          <cell r="J25">
            <v>47.16</v>
          </cell>
          <cell r="K25">
            <v>3.8000000000000003</v>
          </cell>
        </row>
        <row r="26">
          <cell r="B26">
            <v>26.362499999999997</v>
          </cell>
          <cell r="C26">
            <v>30.6</v>
          </cell>
          <cell r="D26">
            <v>23.9</v>
          </cell>
          <cell r="E26">
            <v>87.173913043478265</v>
          </cell>
          <cell r="F26">
            <v>98</v>
          </cell>
          <cell r="G26">
            <v>67</v>
          </cell>
          <cell r="H26">
            <v>17.64</v>
          </cell>
          <cell r="J26">
            <v>36.36</v>
          </cell>
          <cell r="K26">
            <v>0.2</v>
          </cell>
        </row>
        <row r="27">
          <cell r="B27">
            <v>26.583333333333329</v>
          </cell>
          <cell r="C27">
            <v>32.1</v>
          </cell>
          <cell r="D27">
            <v>22.8</v>
          </cell>
          <cell r="E27">
            <v>85.666666666666671</v>
          </cell>
          <cell r="F27">
            <v>98</v>
          </cell>
          <cell r="G27">
            <v>59</v>
          </cell>
          <cell r="H27">
            <v>13.32</v>
          </cell>
          <cell r="J27">
            <v>23.400000000000002</v>
          </cell>
          <cell r="K27">
            <v>0</v>
          </cell>
        </row>
        <row r="28">
          <cell r="B28">
            <v>28.154166666666665</v>
          </cell>
          <cell r="C28">
            <v>34.9</v>
          </cell>
          <cell r="D28">
            <v>24</v>
          </cell>
          <cell r="E28">
            <v>80.400000000000006</v>
          </cell>
          <cell r="F28">
            <v>97</v>
          </cell>
          <cell r="G28">
            <v>46</v>
          </cell>
          <cell r="H28">
            <v>13.68</v>
          </cell>
          <cell r="J28">
            <v>32.04</v>
          </cell>
          <cell r="K28">
            <v>0</v>
          </cell>
        </row>
        <row r="29">
          <cell r="B29">
            <v>28.413043478260875</v>
          </cell>
          <cell r="C29">
            <v>34.5</v>
          </cell>
          <cell r="D29">
            <v>23.4</v>
          </cell>
          <cell r="E29">
            <v>70</v>
          </cell>
          <cell r="F29">
            <v>97</v>
          </cell>
          <cell r="G29">
            <v>31</v>
          </cell>
          <cell r="H29">
            <v>13.68</v>
          </cell>
          <cell r="J29">
            <v>30.240000000000002</v>
          </cell>
          <cell r="K29">
            <v>0</v>
          </cell>
        </row>
        <row r="30">
          <cell r="B30">
            <v>26.804166666666671</v>
          </cell>
          <cell r="C30">
            <v>34.700000000000003</v>
          </cell>
          <cell r="D30">
            <v>20.5</v>
          </cell>
          <cell r="E30">
            <v>72.318181818181813</v>
          </cell>
          <cell r="F30">
            <v>97</v>
          </cell>
          <cell r="G30">
            <v>35</v>
          </cell>
          <cell r="H30">
            <v>9</v>
          </cell>
          <cell r="J30">
            <v>23.040000000000003</v>
          </cell>
          <cell r="K30">
            <v>0</v>
          </cell>
        </row>
        <row r="31">
          <cell r="B31">
            <v>27.117391304347823</v>
          </cell>
          <cell r="C31">
            <v>36.5</v>
          </cell>
          <cell r="D31">
            <v>20</v>
          </cell>
          <cell r="E31">
            <v>66.086956521739125</v>
          </cell>
          <cell r="F31">
            <v>97</v>
          </cell>
          <cell r="G31">
            <v>31</v>
          </cell>
          <cell r="H31">
            <v>9</v>
          </cell>
          <cell r="J31">
            <v>21.96</v>
          </cell>
          <cell r="K31">
            <v>0</v>
          </cell>
        </row>
        <row r="32">
          <cell r="B32">
            <v>26.258333333333329</v>
          </cell>
          <cell r="C32">
            <v>36.6</v>
          </cell>
          <cell r="D32">
            <v>17.100000000000001</v>
          </cell>
          <cell r="E32">
            <v>66.695652173913047</v>
          </cell>
          <cell r="F32">
            <v>97</v>
          </cell>
          <cell r="G32">
            <v>24</v>
          </cell>
          <cell r="H32">
            <v>15.840000000000002</v>
          </cell>
          <cell r="J32">
            <v>34.56</v>
          </cell>
          <cell r="K32">
            <v>0</v>
          </cell>
        </row>
        <row r="33">
          <cell r="B33">
            <v>26.537499999999998</v>
          </cell>
          <cell r="C33">
            <v>37</v>
          </cell>
          <cell r="D33">
            <v>18.2</v>
          </cell>
          <cell r="E33">
            <v>70.478260869565219</v>
          </cell>
          <cell r="F33">
            <v>97</v>
          </cell>
          <cell r="G33">
            <v>35</v>
          </cell>
          <cell r="H33">
            <v>18.36</v>
          </cell>
          <cell r="J33">
            <v>39.24</v>
          </cell>
          <cell r="K33">
            <v>0</v>
          </cell>
        </row>
        <row r="34">
          <cell r="B34">
            <v>26.091304347826092</v>
          </cell>
          <cell r="C34">
            <v>32.799999999999997</v>
          </cell>
          <cell r="D34">
            <v>22</v>
          </cell>
          <cell r="E34">
            <v>82</v>
          </cell>
          <cell r="F34">
            <v>96</v>
          </cell>
          <cell r="G34">
            <v>57</v>
          </cell>
          <cell r="H34">
            <v>21.6</v>
          </cell>
          <cell r="J34">
            <v>40.32</v>
          </cell>
          <cell r="K34">
            <v>10.199999999999999</v>
          </cell>
        </row>
        <row r="35">
          <cell r="B35">
            <v>26.3125</v>
          </cell>
          <cell r="C35">
            <v>35.799999999999997</v>
          </cell>
          <cell r="D35">
            <v>19.399999999999999</v>
          </cell>
          <cell r="E35">
            <v>78.869565217391298</v>
          </cell>
          <cell r="F35">
            <v>98</v>
          </cell>
          <cell r="G35">
            <v>43</v>
          </cell>
          <cell r="H35">
            <v>7.9200000000000008</v>
          </cell>
          <cell r="J35">
            <v>25.56</v>
          </cell>
          <cell r="K35">
            <v>4.4000000000000004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I5" t="str">
            <v>*</v>
          </cell>
        </row>
        <row r="6">
          <cell r="I6" t="str">
            <v>*</v>
          </cell>
        </row>
        <row r="7">
          <cell r="I7" t="str">
            <v>*</v>
          </cell>
        </row>
        <row r="8">
          <cell r="I8" t="str">
            <v>*</v>
          </cell>
        </row>
        <row r="9">
          <cell r="I9" t="str">
            <v>*</v>
          </cell>
        </row>
        <row r="10">
          <cell r="I10" t="str">
            <v>*</v>
          </cell>
        </row>
        <row r="11">
          <cell r="I11" t="str">
            <v>*</v>
          </cell>
        </row>
        <row r="12">
          <cell r="I12" t="str">
            <v>*</v>
          </cell>
        </row>
        <row r="13">
          <cell r="I13" t="str">
            <v>*</v>
          </cell>
        </row>
        <row r="14">
          <cell r="I14" t="str">
            <v>*</v>
          </cell>
        </row>
        <row r="15">
          <cell r="I15" t="str">
            <v>*</v>
          </cell>
        </row>
        <row r="16">
          <cell r="I16" t="str">
            <v>*</v>
          </cell>
        </row>
        <row r="17">
          <cell r="I17" t="str">
            <v>*</v>
          </cell>
        </row>
        <row r="18">
          <cell r="I18" t="str">
            <v>*</v>
          </cell>
        </row>
        <row r="19">
          <cell r="I19" t="str">
            <v>*</v>
          </cell>
        </row>
        <row r="20">
          <cell r="I20" t="str">
            <v>*</v>
          </cell>
        </row>
        <row r="21">
          <cell r="I21" t="str">
            <v>*</v>
          </cell>
        </row>
        <row r="22">
          <cell r="I22" t="str">
            <v>*</v>
          </cell>
        </row>
        <row r="23">
          <cell r="I23" t="str">
            <v>*</v>
          </cell>
        </row>
        <row r="24">
          <cell r="I24" t="str">
            <v>*</v>
          </cell>
        </row>
        <row r="25">
          <cell r="I25" t="str">
            <v>*</v>
          </cell>
        </row>
        <row r="26">
          <cell r="I26" t="str">
            <v>*</v>
          </cell>
        </row>
        <row r="27">
          <cell r="I27" t="str">
            <v>*</v>
          </cell>
        </row>
        <row r="28">
          <cell r="I28" t="str">
            <v>*</v>
          </cell>
        </row>
        <row r="29">
          <cell r="I29" t="str">
            <v>*</v>
          </cell>
        </row>
        <row r="30">
          <cell r="I30" t="str">
            <v>*</v>
          </cell>
        </row>
        <row r="31">
          <cell r="I31" t="str">
            <v>*</v>
          </cell>
        </row>
        <row r="32">
          <cell r="I32" t="str">
            <v>*</v>
          </cell>
        </row>
        <row r="33">
          <cell r="I33" t="str">
            <v>*</v>
          </cell>
        </row>
        <row r="34">
          <cell r="I34" t="str">
            <v>*</v>
          </cell>
        </row>
        <row r="35">
          <cell r="I35" t="str">
            <v>*</v>
          </cell>
        </row>
        <row r="36">
          <cell r="I36" t="str">
            <v>*</v>
          </cell>
        </row>
      </sheetData>
      <sheetData sheetId="10"/>
      <sheetData sheetId="1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25.216666666666665</v>
          </cell>
          <cell r="C5">
            <v>31.6</v>
          </cell>
          <cell r="D5">
            <v>21.2</v>
          </cell>
          <cell r="E5">
            <v>73.208333333333329</v>
          </cell>
          <cell r="F5">
            <v>94</v>
          </cell>
          <cell r="G5">
            <v>48</v>
          </cell>
          <cell r="H5">
            <v>15.48</v>
          </cell>
          <cell r="J5">
            <v>42.12</v>
          </cell>
          <cell r="K5">
            <v>28.4</v>
          </cell>
        </row>
        <row r="6">
          <cell r="B6">
            <v>23.962500000000002</v>
          </cell>
          <cell r="C6">
            <v>29.8</v>
          </cell>
          <cell r="D6">
            <v>19.8</v>
          </cell>
          <cell r="E6">
            <v>81.541666666666671</v>
          </cell>
          <cell r="F6">
            <v>95</v>
          </cell>
          <cell r="G6">
            <v>56</v>
          </cell>
          <cell r="H6">
            <v>25.2</v>
          </cell>
          <cell r="J6">
            <v>49.680000000000007</v>
          </cell>
          <cell r="K6">
            <v>53.6</v>
          </cell>
        </row>
        <row r="7">
          <cell r="B7">
            <v>25.512499999999999</v>
          </cell>
          <cell r="C7">
            <v>31.3</v>
          </cell>
          <cell r="D7">
            <v>21.1</v>
          </cell>
          <cell r="E7">
            <v>77.083333333333329</v>
          </cell>
          <cell r="F7">
            <v>94</v>
          </cell>
          <cell r="G7">
            <v>42</v>
          </cell>
          <cell r="H7">
            <v>10.8</v>
          </cell>
          <cell r="J7">
            <v>50.4</v>
          </cell>
          <cell r="K7">
            <v>12.4</v>
          </cell>
        </row>
        <row r="8">
          <cell r="B8">
            <v>27.216666666666669</v>
          </cell>
          <cell r="C8">
            <v>33.299999999999997</v>
          </cell>
          <cell r="D8">
            <v>22.7</v>
          </cell>
          <cell r="E8">
            <v>66.625</v>
          </cell>
          <cell r="F8">
            <v>86</v>
          </cell>
          <cell r="G8">
            <v>35</v>
          </cell>
          <cell r="H8">
            <v>14.04</v>
          </cell>
          <cell r="J8">
            <v>25.92</v>
          </cell>
          <cell r="K8">
            <v>0</v>
          </cell>
        </row>
        <row r="9">
          <cell r="B9">
            <v>27.591666666666669</v>
          </cell>
          <cell r="C9">
            <v>34.1</v>
          </cell>
          <cell r="D9">
            <v>21.8</v>
          </cell>
          <cell r="E9">
            <v>52.458333333333336</v>
          </cell>
          <cell r="F9">
            <v>80</v>
          </cell>
          <cell r="G9">
            <v>19</v>
          </cell>
          <cell r="H9">
            <v>11.16</v>
          </cell>
          <cell r="J9">
            <v>23.759999999999998</v>
          </cell>
          <cell r="K9">
            <v>0</v>
          </cell>
        </row>
        <row r="10">
          <cell r="B10">
            <v>28.487500000000001</v>
          </cell>
          <cell r="C10">
            <v>35.200000000000003</v>
          </cell>
          <cell r="D10">
            <v>22.2</v>
          </cell>
          <cell r="E10">
            <v>49.208333333333336</v>
          </cell>
          <cell r="F10">
            <v>72</v>
          </cell>
          <cell r="G10">
            <v>22</v>
          </cell>
          <cell r="H10">
            <v>12.6</v>
          </cell>
          <cell r="J10">
            <v>30.6</v>
          </cell>
          <cell r="K10">
            <v>0</v>
          </cell>
        </row>
        <row r="11">
          <cell r="B11">
            <v>29.929166666666674</v>
          </cell>
          <cell r="C11">
            <v>35.6</v>
          </cell>
          <cell r="D11">
            <v>24.8</v>
          </cell>
          <cell r="E11">
            <v>50.541666666666664</v>
          </cell>
          <cell r="F11">
            <v>67</v>
          </cell>
          <cell r="G11">
            <v>31</v>
          </cell>
          <cell r="H11">
            <v>14.4</v>
          </cell>
          <cell r="J11">
            <v>29.52</v>
          </cell>
          <cell r="K11">
            <v>0</v>
          </cell>
        </row>
        <row r="12">
          <cell r="B12">
            <v>29.062500000000011</v>
          </cell>
          <cell r="C12">
            <v>35.200000000000003</v>
          </cell>
          <cell r="D12">
            <v>22.7</v>
          </cell>
          <cell r="E12">
            <v>59.583333333333336</v>
          </cell>
          <cell r="F12">
            <v>84</v>
          </cell>
          <cell r="G12">
            <v>36</v>
          </cell>
          <cell r="H12">
            <v>12.24</v>
          </cell>
          <cell r="J12">
            <v>27.36</v>
          </cell>
          <cell r="K12">
            <v>0</v>
          </cell>
        </row>
        <row r="13">
          <cell r="B13">
            <v>29.579166666666666</v>
          </cell>
          <cell r="C13">
            <v>35.1</v>
          </cell>
          <cell r="D13">
            <v>26.3</v>
          </cell>
          <cell r="E13">
            <v>61.291666666666664</v>
          </cell>
          <cell r="F13">
            <v>79</v>
          </cell>
          <cell r="G13">
            <v>38</v>
          </cell>
          <cell r="H13">
            <v>11.16</v>
          </cell>
          <cell r="J13">
            <v>44.28</v>
          </cell>
          <cell r="K13">
            <v>0</v>
          </cell>
        </row>
        <row r="14">
          <cell r="B14">
            <v>27.054166666666671</v>
          </cell>
          <cell r="C14">
            <v>34.299999999999997</v>
          </cell>
          <cell r="D14">
            <v>19.8</v>
          </cell>
          <cell r="E14">
            <v>64</v>
          </cell>
          <cell r="F14">
            <v>88</v>
          </cell>
          <cell r="G14">
            <v>41</v>
          </cell>
          <cell r="H14">
            <v>20.16</v>
          </cell>
          <cell r="J14">
            <v>48.24</v>
          </cell>
          <cell r="K14">
            <v>0</v>
          </cell>
        </row>
        <row r="15">
          <cell r="B15">
            <v>25.104166666666668</v>
          </cell>
          <cell r="C15">
            <v>31.2</v>
          </cell>
          <cell r="D15">
            <v>21.5</v>
          </cell>
          <cell r="E15">
            <v>77.75</v>
          </cell>
          <cell r="F15">
            <v>95</v>
          </cell>
          <cell r="G15">
            <v>55</v>
          </cell>
          <cell r="H15">
            <v>16.920000000000002</v>
          </cell>
          <cell r="J15">
            <v>57.6</v>
          </cell>
          <cell r="K15">
            <v>38.4</v>
          </cell>
        </row>
        <row r="16">
          <cell r="B16">
            <v>24.270833333333332</v>
          </cell>
          <cell r="C16">
            <v>29.9</v>
          </cell>
          <cell r="D16">
            <v>21.4</v>
          </cell>
          <cell r="E16">
            <v>81.958333333333329</v>
          </cell>
          <cell r="F16">
            <v>94</v>
          </cell>
          <cell r="G16">
            <v>57</v>
          </cell>
          <cell r="H16">
            <v>13.68</v>
          </cell>
          <cell r="J16">
            <v>30.6</v>
          </cell>
          <cell r="K16">
            <v>0.8</v>
          </cell>
        </row>
        <row r="17">
          <cell r="B17">
            <v>25.141666666666666</v>
          </cell>
          <cell r="C17">
            <v>31.1</v>
          </cell>
          <cell r="D17">
            <v>21.5</v>
          </cell>
          <cell r="E17">
            <v>80.583333333333329</v>
          </cell>
          <cell r="F17">
            <v>95</v>
          </cell>
          <cell r="G17">
            <v>59</v>
          </cell>
          <cell r="H17">
            <v>20.88</v>
          </cell>
          <cell r="J17">
            <v>34.92</v>
          </cell>
          <cell r="K17">
            <v>0</v>
          </cell>
        </row>
        <row r="18">
          <cell r="B18">
            <v>26.712500000000002</v>
          </cell>
          <cell r="C18">
            <v>33.4</v>
          </cell>
          <cell r="D18">
            <v>22.3</v>
          </cell>
          <cell r="E18">
            <v>75.333333333333329</v>
          </cell>
          <cell r="F18">
            <v>94</v>
          </cell>
          <cell r="G18">
            <v>43</v>
          </cell>
          <cell r="H18">
            <v>15.120000000000001</v>
          </cell>
          <cell r="J18">
            <v>30.240000000000002</v>
          </cell>
          <cell r="K18">
            <v>0</v>
          </cell>
        </row>
        <row r="19">
          <cell r="B19">
            <v>27.595833333333331</v>
          </cell>
          <cell r="C19">
            <v>33.5</v>
          </cell>
          <cell r="D19">
            <v>22.8</v>
          </cell>
          <cell r="E19">
            <v>69.041666666666671</v>
          </cell>
          <cell r="F19">
            <v>90</v>
          </cell>
          <cell r="G19">
            <v>46</v>
          </cell>
          <cell r="H19">
            <v>16.2</v>
          </cell>
          <cell r="J19">
            <v>41.04</v>
          </cell>
          <cell r="K19">
            <v>4</v>
          </cell>
        </row>
        <row r="20">
          <cell r="B20">
            <v>26.824999999999999</v>
          </cell>
          <cell r="C20">
            <v>32.9</v>
          </cell>
          <cell r="D20">
            <v>22.3</v>
          </cell>
          <cell r="E20">
            <v>74.083333333333329</v>
          </cell>
          <cell r="F20">
            <v>95</v>
          </cell>
          <cell r="G20">
            <v>43</v>
          </cell>
          <cell r="H20">
            <v>14.4</v>
          </cell>
          <cell r="J20">
            <v>42.84</v>
          </cell>
          <cell r="K20">
            <v>0</v>
          </cell>
        </row>
        <row r="21">
          <cell r="B21">
            <v>28.941666666666666</v>
          </cell>
          <cell r="C21">
            <v>34.299999999999997</v>
          </cell>
          <cell r="D21">
            <v>25.3</v>
          </cell>
          <cell r="E21">
            <v>61.166666666666664</v>
          </cell>
          <cell r="F21">
            <v>75</v>
          </cell>
          <cell r="G21">
            <v>41</v>
          </cell>
          <cell r="H21">
            <v>14.76</v>
          </cell>
          <cell r="J21">
            <v>39.6</v>
          </cell>
          <cell r="K21">
            <v>0</v>
          </cell>
        </row>
        <row r="22">
          <cell r="B22">
            <v>28.875</v>
          </cell>
          <cell r="C22">
            <v>33.5</v>
          </cell>
          <cell r="D22">
            <v>25.1</v>
          </cell>
          <cell r="E22">
            <v>58.625</v>
          </cell>
          <cell r="F22">
            <v>73</v>
          </cell>
          <cell r="G22">
            <v>41</v>
          </cell>
          <cell r="H22">
            <v>16.2</v>
          </cell>
          <cell r="J22">
            <v>43.2</v>
          </cell>
          <cell r="K22">
            <v>0</v>
          </cell>
        </row>
        <row r="23">
          <cell r="B23">
            <v>30.195833333333329</v>
          </cell>
          <cell r="C23">
            <v>35.200000000000003</v>
          </cell>
          <cell r="D23">
            <v>27</v>
          </cell>
          <cell r="E23">
            <v>52.666666666666664</v>
          </cell>
          <cell r="F23">
            <v>64</v>
          </cell>
          <cell r="G23">
            <v>37</v>
          </cell>
          <cell r="H23">
            <v>17.28</v>
          </cell>
          <cell r="J23">
            <v>44.28</v>
          </cell>
          <cell r="K23">
            <v>0</v>
          </cell>
        </row>
        <row r="24">
          <cell r="B24">
            <v>25.841666666666658</v>
          </cell>
          <cell r="C24">
            <v>32</v>
          </cell>
          <cell r="D24">
            <v>20.7</v>
          </cell>
          <cell r="E24">
            <v>77.791666666666671</v>
          </cell>
          <cell r="F24">
            <v>95</v>
          </cell>
          <cell r="G24">
            <v>53</v>
          </cell>
          <cell r="H24">
            <v>17.28</v>
          </cell>
          <cell r="J24">
            <v>63.360000000000007</v>
          </cell>
          <cell r="K24">
            <v>15.4</v>
          </cell>
        </row>
        <row r="25">
          <cell r="B25">
            <v>24.475000000000005</v>
          </cell>
          <cell r="C25">
            <v>30.2</v>
          </cell>
          <cell r="D25">
            <v>21.3</v>
          </cell>
          <cell r="E25">
            <v>84</v>
          </cell>
          <cell r="F25">
            <v>95</v>
          </cell>
          <cell r="G25">
            <v>60</v>
          </cell>
          <cell r="H25">
            <v>14.4</v>
          </cell>
          <cell r="J25">
            <v>33.480000000000004</v>
          </cell>
          <cell r="K25">
            <v>9.4</v>
          </cell>
        </row>
        <row r="26">
          <cell r="B26">
            <v>23.295833333333331</v>
          </cell>
          <cell r="C26">
            <v>26.1</v>
          </cell>
          <cell r="D26">
            <v>20.5</v>
          </cell>
          <cell r="E26">
            <v>84.416666666666671</v>
          </cell>
          <cell r="F26">
            <v>94</v>
          </cell>
          <cell r="G26">
            <v>68</v>
          </cell>
          <cell r="H26">
            <v>16.559999999999999</v>
          </cell>
          <cell r="J26">
            <v>36</v>
          </cell>
          <cell r="K26">
            <v>9.6</v>
          </cell>
        </row>
        <row r="27">
          <cell r="B27">
            <v>23.1875</v>
          </cell>
          <cell r="C27">
            <v>28.9</v>
          </cell>
          <cell r="D27">
            <v>19.3</v>
          </cell>
          <cell r="E27">
            <v>81.083333333333329</v>
          </cell>
          <cell r="F27">
            <v>94</v>
          </cell>
          <cell r="G27">
            <v>57</v>
          </cell>
          <cell r="H27">
            <v>11.520000000000001</v>
          </cell>
          <cell r="J27">
            <v>27</v>
          </cell>
          <cell r="K27">
            <v>1.4</v>
          </cell>
        </row>
        <row r="28">
          <cell r="B28">
            <v>22.970833333333335</v>
          </cell>
          <cell r="C28">
            <v>29.5</v>
          </cell>
          <cell r="D28">
            <v>19.3</v>
          </cell>
          <cell r="E28">
            <v>76.166666666666671</v>
          </cell>
          <cell r="F28">
            <v>95</v>
          </cell>
          <cell r="G28">
            <v>43</v>
          </cell>
          <cell r="H28">
            <v>14.04</v>
          </cell>
          <cell r="J28">
            <v>30.240000000000002</v>
          </cell>
          <cell r="K28">
            <v>0</v>
          </cell>
        </row>
        <row r="29">
          <cell r="B29">
            <v>23.920833333333324</v>
          </cell>
          <cell r="C29">
            <v>29.5</v>
          </cell>
          <cell r="D29">
            <v>18.100000000000001</v>
          </cell>
          <cell r="E29">
            <v>62.625</v>
          </cell>
          <cell r="F29">
            <v>88</v>
          </cell>
          <cell r="G29">
            <v>32</v>
          </cell>
          <cell r="H29">
            <v>10.8</v>
          </cell>
          <cell r="J29">
            <v>25.2</v>
          </cell>
          <cell r="K29">
            <v>0</v>
          </cell>
        </row>
        <row r="30">
          <cell r="B30">
            <v>22.233333333333331</v>
          </cell>
          <cell r="C30">
            <v>28.8</v>
          </cell>
          <cell r="D30">
            <v>16.2</v>
          </cell>
          <cell r="E30">
            <v>65.291666666666671</v>
          </cell>
          <cell r="F30">
            <v>91</v>
          </cell>
          <cell r="G30">
            <v>36</v>
          </cell>
          <cell r="H30">
            <v>17.64</v>
          </cell>
          <cell r="J30">
            <v>33.840000000000003</v>
          </cell>
          <cell r="K30">
            <v>0</v>
          </cell>
        </row>
        <row r="31">
          <cell r="B31">
            <v>23.383333333333329</v>
          </cell>
          <cell r="C31">
            <v>30.2</v>
          </cell>
          <cell r="D31">
            <v>17.3</v>
          </cell>
          <cell r="E31">
            <v>56</v>
          </cell>
          <cell r="F31">
            <v>80</v>
          </cell>
          <cell r="G31">
            <v>27</v>
          </cell>
          <cell r="H31">
            <v>15.840000000000002</v>
          </cell>
          <cell r="J31">
            <v>28.44</v>
          </cell>
          <cell r="K31">
            <v>0</v>
          </cell>
        </row>
        <row r="32">
          <cell r="B32">
            <v>24.495833333333337</v>
          </cell>
          <cell r="C32">
            <v>31.7</v>
          </cell>
          <cell r="D32">
            <v>17.3</v>
          </cell>
          <cell r="E32">
            <v>51.541666666666664</v>
          </cell>
          <cell r="F32">
            <v>83</v>
          </cell>
          <cell r="G32">
            <v>18</v>
          </cell>
          <cell r="H32">
            <v>12.6</v>
          </cell>
          <cell r="J32">
            <v>30.240000000000002</v>
          </cell>
          <cell r="K32">
            <v>0</v>
          </cell>
        </row>
        <row r="33">
          <cell r="B33">
            <v>27.341666666666669</v>
          </cell>
          <cell r="C33">
            <v>34.6</v>
          </cell>
          <cell r="D33">
            <v>20.3</v>
          </cell>
          <cell r="E33">
            <v>40.416666666666664</v>
          </cell>
          <cell r="F33">
            <v>67</v>
          </cell>
          <cell r="G33">
            <v>18</v>
          </cell>
          <cell r="H33">
            <v>14.4</v>
          </cell>
          <cell r="J33">
            <v>30.6</v>
          </cell>
          <cell r="K33">
            <v>0</v>
          </cell>
        </row>
        <row r="34">
          <cell r="B34">
            <v>28.212499999999995</v>
          </cell>
          <cell r="C34">
            <v>34.9</v>
          </cell>
          <cell r="D34">
            <v>22.5</v>
          </cell>
          <cell r="E34">
            <v>42</v>
          </cell>
          <cell r="F34">
            <v>58</v>
          </cell>
          <cell r="G34">
            <v>26</v>
          </cell>
          <cell r="H34">
            <v>15.48</v>
          </cell>
          <cell r="J34">
            <v>32.4</v>
          </cell>
          <cell r="K34">
            <v>0</v>
          </cell>
        </row>
        <row r="35">
          <cell r="B35">
            <v>25.75833333333334</v>
          </cell>
          <cell r="C35">
            <v>33.200000000000003</v>
          </cell>
          <cell r="D35">
            <v>20.2</v>
          </cell>
          <cell r="E35">
            <v>61.375</v>
          </cell>
          <cell r="F35">
            <v>90</v>
          </cell>
          <cell r="G35">
            <v>34</v>
          </cell>
          <cell r="H35">
            <v>23.400000000000002</v>
          </cell>
          <cell r="J35">
            <v>49.680000000000007</v>
          </cell>
          <cell r="K35">
            <v>0.60000000000000009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I5" t="str">
            <v>*</v>
          </cell>
        </row>
        <row r="6">
          <cell r="I6" t="str">
            <v>*</v>
          </cell>
        </row>
        <row r="7">
          <cell r="I7" t="str">
            <v>*</v>
          </cell>
        </row>
        <row r="8">
          <cell r="I8" t="str">
            <v>*</v>
          </cell>
        </row>
        <row r="9">
          <cell r="I9" t="str">
            <v>*</v>
          </cell>
        </row>
        <row r="10">
          <cell r="I10" t="str">
            <v>*</v>
          </cell>
        </row>
        <row r="11">
          <cell r="I11" t="str">
            <v>*</v>
          </cell>
        </row>
        <row r="12">
          <cell r="I12" t="str">
            <v>*</v>
          </cell>
        </row>
        <row r="13">
          <cell r="I13" t="str">
            <v>*</v>
          </cell>
        </row>
        <row r="14">
          <cell r="I14" t="str">
            <v>*</v>
          </cell>
        </row>
        <row r="15">
          <cell r="I15" t="str">
            <v>*</v>
          </cell>
        </row>
        <row r="16">
          <cell r="I16" t="str">
            <v>*</v>
          </cell>
        </row>
        <row r="17">
          <cell r="I17" t="str">
            <v>*</v>
          </cell>
        </row>
        <row r="18">
          <cell r="I18" t="str">
            <v>*</v>
          </cell>
        </row>
        <row r="19">
          <cell r="I19" t="str">
            <v>*</v>
          </cell>
        </row>
        <row r="20">
          <cell r="I20" t="str">
            <v>*</v>
          </cell>
        </row>
        <row r="21">
          <cell r="I21" t="str">
            <v>*</v>
          </cell>
        </row>
        <row r="22">
          <cell r="I22" t="str">
            <v>*</v>
          </cell>
        </row>
        <row r="23">
          <cell r="I23" t="str">
            <v>*</v>
          </cell>
        </row>
        <row r="24">
          <cell r="I24" t="str">
            <v>*</v>
          </cell>
        </row>
        <row r="25">
          <cell r="I25" t="str">
            <v>*</v>
          </cell>
        </row>
        <row r="26">
          <cell r="I26" t="str">
            <v>*</v>
          </cell>
        </row>
        <row r="27">
          <cell r="I27" t="str">
            <v>*</v>
          </cell>
        </row>
        <row r="28">
          <cell r="I28" t="str">
            <v>*</v>
          </cell>
        </row>
        <row r="29">
          <cell r="I29" t="str">
            <v>*</v>
          </cell>
        </row>
        <row r="30">
          <cell r="I30" t="str">
            <v>*</v>
          </cell>
        </row>
        <row r="31">
          <cell r="I31" t="str">
            <v>*</v>
          </cell>
        </row>
        <row r="32">
          <cell r="I32" t="str">
            <v>*</v>
          </cell>
        </row>
        <row r="33">
          <cell r="I33" t="str">
            <v>*</v>
          </cell>
        </row>
        <row r="34">
          <cell r="I34" t="str">
            <v>*</v>
          </cell>
        </row>
        <row r="35">
          <cell r="I35" t="str">
            <v>*</v>
          </cell>
        </row>
        <row r="36">
          <cell r="I36" t="str">
            <v>*</v>
          </cell>
        </row>
      </sheetData>
      <sheetData sheetId="10"/>
      <sheetData sheetId="1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28.441666666666666</v>
          </cell>
          <cell r="C5">
            <v>35.200000000000003</v>
          </cell>
          <cell r="D5">
            <v>25</v>
          </cell>
          <cell r="E5">
            <v>74.458333333333329</v>
          </cell>
          <cell r="F5">
            <v>91</v>
          </cell>
          <cell r="G5">
            <v>41</v>
          </cell>
          <cell r="H5">
            <v>6.12</v>
          </cell>
          <cell r="J5">
            <v>37.080000000000005</v>
          </cell>
          <cell r="K5">
            <v>6.2</v>
          </cell>
        </row>
        <row r="6">
          <cell r="B6">
            <v>27.849999999999994</v>
          </cell>
          <cell r="C6">
            <v>34.9</v>
          </cell>
          <cell r="D6">
            <v>25.3</v>
          </cell>
          <cell r="E6">
            <v>78.666666666666671</v>
          </cell>
          <cell r="F6">
            <v>90</v>
          </cell>
          <cell r="G6">
            <v>48</v>
          </cell>
          <cell r="H6">
            <v>9.3600000000000012</v>
          </cell>
          <cell r="J6">
            <v>39.96</v>
          </cell>
          <cell r="K6">
            <v>13.6</v>
          </cell>
        </row>
        <row r="7">
          <cell r="B7">
            <v>28.695833333333329</v>
          </cell>
          <cell r="C7">
            <v>36.5</v>
          </cell>
          <cell r="D7">
            <v>24.8</v>
          </cell>
          <cell r="E7">
            <v>77.166666666666671</v>
          </cell>
          <cell r="F7">
            <v>93</v>
          </cell>
          <cell r="G7">
            <v>42</v>
          </cell>
          <cell r="H7">
            <v>9</v>
          </cell>
          <cell r="J7">
            <v>30.96</v>
          </cell>
          <cell r="K7">
            <v>3.2</v>
          </cell>
        </row>
        <row r="8">
          <cell r="B8">
            <v>29.400000000000002</v>
          </cell>
          <cell r="C8">
            <v>37.4</v>
          </cell>
          <cell r="D8">
            <v>24.1</v>
          </cell>
          <cell r="E8">
            <v>65.958333333333329</v>
          </cell>
          <cell r="F8">
            <v>91</v>
          </cell>
          <cell r="G8">
            <v>21</v>
          </cell>
          <cell r="H8">
            <v>11.879999999999999</v>
          </cell>
          <cell r="J8">
            <v>23.040000000000003</v>
          </cell>
          <cell r="K8">
            <v>0.4</v>
          </cell>
        </row>
        <row r="9">
          <cell r="B9">
            <v>30.445833333333336</v>
          </cell>
          <cell r="C9">
            <v>38.4</v>
          </cell>
          <cell r="D9">
            <v>23</v>
          </cell>
          <cell r="E9">
            <v>51.875</v>
          </cell>
          <cell r="F9">
            <v>83</v>
          </cell>
          <cell r="G9">
            <v>19</v>
          </cell>
          <cell r="H9">
            <v>13.32</v>
          </cell>
          <cell r="J9">
            <v>28.8</v>
          </cell>
          <cell r="K9">
            <v>0</v>
          </cell>
        </row>
        <row r="10">
          <cell r="B10">
            <v>31.333333333333332</v>
          </cell>
          <cell r="C10">
            <v>39.700000000000003</v>
          </cell>
          <cell r="D10">
            <v>23</v>
          </cell>
          <cell r="E10">
            <v>51.708333333333336</v>
          </cell>
          <cell r="F10">
            <v>82</v>
          </cell>
          <cell r="G10">
            <v>27</v>
          </cell>
          <cell r="H10">
            <v>9.3600000000000012</v>
          </cell>
          <cell r="J10">
            <v>25.2</v>
          </cell>
          <cell r="K10">
            <v>0</v>
          </cell>
        </row>
        <row r="11">
          <cell r="B11">
            <v>33.012500000000003</v>
          </cell>
          <cell r="C11">
            <v>40.1</v>
          </cell>
          <cell r="D11">
            <v>26.9</v>
          </cell>
          <cell r="E11">
            <v>52.5</v>
          </cell>
          <cell r="F11">
            <v>76</v>
          </cell>
          <cell r="G11">
            <v>28</v>
          </cell>
          <cell r="H11">
            <v>11.879999999999999</v>
          </cell>
          <cell r="J11">
            <v>30.96</v>
          </cell>
          <cell r="K11">
            <v>0.2</v>
          </cell>
        </row>
        <row r="12">
          <cell r="B12">
            <v>33.300000000000004</v>
          </cell>
          <cell r="C12">
            <v>39.6</v>
          </cell>
          <cell r="D12">
            <v>27.7</v>
          </cell>
          <cell r="E12">
            <v>51.208333333333336</v>
          </cell>
          <cell r="F12">
            <v>72</v>
          </cell>
          <cell r="G12">
            <v>28</v>
          </cell>
          <cell r="H12">
            <v>11.879999999999999</v>
          </cell>
          <cell r="J12">
            <v>33.119999999999997</v>
          </cell>
          <cell r="K12">
            <v>0</v>
          </cell>
        </row>
        <row r="13">
          <cell r="B13">
            <v>34.125</v>
          </cell>
          <cell r="C13">
            <v>40.6</v>
          </cell>
          <cell r="D13">
            <v>28.7</v>
          </cell>
          <cell r="E13">
            <v>49.833333333333336</v>
          </cell>
          <cell r="F13">
            <v>69</v>
          </cell>
          <cell r="G13">
            <v>27</v>
          </cell>
          <cell r="H13">
            <v>10.08</v>
          </cell>
          <cell r="J13">
            <v>28.44</v>
          </cell>
          <cell r="K13">
            <v>0</v>
          </cell>
        </row>
        <row r="14">
          <cell r="B14">
            <v>34.033333333333331</v>
          </cell>
          <cell r="C14">
            <v>39.9</v>
          </cell>
          <cell r="D14">
            <v>28.5</v>
          </cell>
          <cell r="E14">
            <v>49.708333333333336</v>
          </cell>
          <cell r="F14">
            <v>70</v>
          </cell>
          <cell r="G14">
            <v>29</v>
          </cell>
          <cell r="H14">
            <v>12.6</v>
          </cell>
          <cell r="J14">
            <v>36</v>
          </cell>
          <cell r="K14">
            <v>0</v>
          </cell>
        </row>
        <row r="15">
          <cell r="B15">
            <v>30.570833333333329</v>
          </cell>
          <cell r="C15">
            <v>38.5</v>
          </cell>
          <cell r="D15">
            <v>25.1</v>
          </cell>
          <cell r="E15">
            <v>63.25</v>
          </cell>
          <cell r="F15">
            <v>82</v>
          </cell>
          <cell r="G15">
            <v>34</v>
          </cell>
          <cell r="H15">
            <v>24.12</v>
          </cell>
          <cell r="J15">
            <v>56.519999999999996</v>
          </cell>
          <cell r="K15">
            <v>0</v>
          </cell>
        </row>
        <row r="16">
          <cell r="B16">
            <v>28.458333333333329</v>
          </cell>
          <cell r="C16">
            <v>35.5</v>
          </cell>
          <cell r="D16">
            <v>24</v>
          </cell>
          <cell r="E16">
            <v>70.125</v>
          </cell>
          <cell r="F16">
            <v>88</v>
          </cell>
          <cell r="G16">
            <v>38</v>
          </cell>
          <cell r="H16">
            <v>14.4</v>
          </cell>
          <cell r="J16">
            <v>30.6</v>
          </cell>
          <cell r="K16">
            <v>0</v>
          </cell>
        </row>
        <row r="17">
          <cell r="B17">
            <v>29.804166666666664</v>
          </cell>
          <cell r="C17">
            <v>38.299999999999997</v>
          </cell>
          <cell r="D17">
            <v>24.8</v>
          </cell>
          <cell r="E17">
            <v>64.875</v>
          </cell>
          <cell r="F17">
            <v>82</v>
          </cell>
          <cell r="G17">
            <v>35</v>
          </cell>
          <cell r="H17">
            <v>12.96</v>
          </cell>
          <cell r="J17">
            <v>37.440000000000005</v>
          </cell>
          <cell r="K17">
            <v>0</v>
          </cell>
        </row>
        <row r="18">
          <cell r="B18">
            <v>31.633333333333329</v>
          </cell>
          <cell r="C18">
            <v>38.299999999999997</v>
          </cell>
          <cell r="D18">
            <v>27.1</v>
          </cell>
          <cell r="E18">
            <v>63.041666666666664</v>
          </cell>
          <cell r="F18">
            <v>85</v>
          </cell>
          <cell r="G18">
            <v>34</v>
          </cell>
          <cell r="H18">
            <v>12.6</v>
          </cell>
          <cell r="J18">
            <v>37.800000000000004</v>
          </cell>
          <cell r="K18">
            <v>0.2</v>
          </cell>
        </row>
        <row r="19">
          <cell r="B19">
            <v>32.6</v>
          </cell>
          <cell r="C19">
            <v>39.200000000000003</v>
          </cell>
          <cell r="D19">
            <v>27.7</v>
          </cell>
          <cell r="E19">
            <v>57.208333333333336</v>
          </cell>
          <cell r="F19">
            <v>78</v>
          </cell>
          <cell r="G19">
            <v>33</v>
          </cell>
          <cell r="H19">
            <v>13.68</v>
          </cell>
          <cell r="J19">
            <v>33.480000000000004</v>
          </cell>
          <cell r="K19">
            <v>0</v>
          </cell>
        </row>
        <row r="20">
          <cell r="B20" t="str">
            <v>*</v>
          </cell>
          <cell r="C20" t="str">
            <v>*</v>
          </cell>
          <cell r="E20" t="str">
            <v>*</v>
          </cell>
          <cell r="F20" t="str">
            <v>*</v>
          </cell>
          <cell r="H20" t="str">
            <v>*</v>
          </cell>
          <cell r="J20" t="str">
            <v>*</v>
          </cell>
        </row>
        <row r="21">
          <cell r="B21" t="str">
            <v>*</v>
          </cell>
          <cell r="C21" t="str">
            <v>*</v>
          </cell>
          <cell r="E21" t="str">
            <v>*</v>
          </cell>
          <cell r="F21" t="str">
            <v>*</v>
          </cell>
          <cell r="H21" t="str">
            <v>*</v>
          </cell>
          <cell r="J21" t="str">
            <v>*</v>
          </cell>
        </row>
        <row r="22">
          <cell r="B22" t="str">
            <v>*</v>
          </cell>
          <cell r="C22" t="str">
            <v>*</v>
          </cell>
          <cell r="E22" t="str">
            <v>*</v>
          </cell>
          <cell r="F22" t="str">
            <v>*</v>
          </cell>
          <cell r="H22" t="str">
            <v>*</v>
          </cell>
          <cell r="J22" t="str">
            <v>*</v>
          </cell>
        </row>
        <row r="23">
          <cell r="B23" t="str">
            <v>*</v>
          </cell>
          <cell r="C23" t="str">
            <v>*</v>
          </cell>
          <cell r="E23" t="str">
            <v>*</v>
          </cell>
          <cell r="F23" t="str">
            <v>*</v>
          </cell>
          <cell r="H23" t="str">
            <v>*</v>
          </cell>
          <cell r="J23" t="str">
            <v>*</v>
          </cell>
        </row>
        <row r="24">
          <cell r="B24" t="str">
            <v>*</v>
          </cell>
          <cell r="C24" t="str">
            <v>*</v>
          </cell>
          <cell r="E24" t="str">
            <v>*</v>
          </cell>
          <cell r="F24" t="str">
            <v>*</v>
          </cell>
          <cell r="H24" t="str">
            <v>*</v>
          </cell>
          <cell r="J24" t="str">
            <v>*</v>
          </cell>
        </row>
        <row r="25">
          <cell r="B25" t="str">
            <v>*</v>
          </cell>
          <cell r="C25" t="str">
            <v>*</v>
          </cell>
          <cell r="E25" t="str">
            <v>*</v>
          </cell>
          <cell r="F25" t="str">
            <v>*</v>
          </cell>
          <cell r="H25" t="str">
            <v>*</v>
          </cell>
          <cell r="J25" t="str">
            <v>*</v>
          </cell>
        </row>
        <row r="26">
          <cell r="B26" t="str">
            <v>*</v>
          </cell>
          <cell r="C26" t="str">
            <v>*</v>
          </cell>
          <cell r="E26" t="str">
            <v>*</v>
          </cell>
          <cell r="F26" t="str">
            <v>*</v>
          </cell>
          <cell r="H26" t="str">
            <v>*</v>
          </cell>
          <cell r="J26" t="str">
            <v>*</v>
          </cell>
        </row>
        <row r="27">
          <cell r="C27" t="str">
            <v>*</v>
          </cell>
          <cell r="E27" t="str">
            <v>*</v>
          </cell>
          <cell r="F27" t="str">
            <v>*</v>
          </cell>
          <cell r="H27" t="str">
            <v>*</v>
          </cell>
          <cell r="J27" t="str">
            <v>*</v>
          </cell>
        </row>
        <row r="28">
          <cell r="C28" t="str">
            <v>*</v>
          </cell>
          <cell r="E28" t="str">
            <v>*</v>
          </cell>
          <cell r="F28" t="str">
            <v>*</v>
          </cell>
          <cell r="H28" t="str">
            <v>*</v>
          </cell>
          <cell r="J28" t="str">
            <v>*</v>
          </cell>
        </row>
        <row r="29">
          <cell r="C29" t="str">
            <v>*</v>
          </cell>
          <cell r="E29" t="str">
            <v>*</v>
          </cell>
          <cell r="F29" t="str">
            <v>*</v>
          </cell>
          <cell r="H29" t="str">
            <v>*</v>
          </cell>
          <cell r="J29" t="str">
            <v>*</v>
          </cell>
        </row>
        <row r="30">
          <cell r="C30" t="str">
            <v>*</v>
          </cell>
          <cell r="E30" t="str">
            <v>*</v>
          </cell>
          <cell r="F30" t="str">
            <v>*</v>
          </cell>
          <cell r="H30" t="str">
            <v>*</v>
          </cell>
          <cell r="J30" t="str">
            <v>*</v>
          </cell>
        </row>
        <row r="31">
          <cell r="C31" t="str">
            <v>*</v>
          </cell>
          <cell r="E31" t="str">
            <v>*</v>
          </cell>
          <cell r="F31" t="str">
            <v>*</v>
          </cell>
          <cell r="H31" t="str">
            <v>*</v>
          </cell>
          <cell r="J31" t="str">
            <v>*</v>
          </cell>
        </row>
        <row r="32">
          <cell r="C32" t="str">
            <v>*</v>
          </cell>
          <cell r="E32" t="str">
            <v>*</v>
          </cell>
          <cell r="F32" t="str">
            <v>*</v>
          </cell>
          <cell r="H32" t="str">
            <v>*</v>
          </cell>
          <cell r="J32" t="str">
            <v>*</v>
          </cell>
        </row>
        <row r="33">
          <cell r="C33" t="str">
            <v>*</v>
          </cell>
          <cell r="E33" t="str">
            <v>*</v>
          </cell>
          <cell r="F33" t="str">
            <v>*</v>
          </cell>
          <cell r="H33" t="str">
            <v>*</v>
          </cell>
          <cell r="J33" t="str">
            <v>*</v>
          </cell>
        </row>
        <row r="34">
          <cell r="C34" t="str">
            <v>*</v>
          </cell>
          <cell r="E34" t="str">
            <v>*</v>
          </cell>
          <cell r="F34" t="str">
            <v>*</v>
          </cell>
          <cell r="H34" t="str">
            <v>*</v>
          </cell>
          <cell r="J34" t="str">
            <v>*</v>
          </cell>
        </row>
        <row r="35">
          <cell r="C35" t="str">
            <v>*</v>
          </cell>
          <cell r="E35" t="str">
            <v>*</v>
          </cell>
          <cell r="F35" t="str">
            <v>*</v>
          </cell>
          <cell r="H35" t="str">
            <v>*</v>
          </cell>
          <cell r="J35" t="str">
            <v>*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I5" t="str">
            <v>*</v>
          </cell>
        </row>
        <row r="6">
          <cell r="I6" t="str">
            <v>*</v>
          </cell>
        </row>
        <row r="7">
          <cell r="I7" t="str">
            <v>*</v>
          </cell>
        </row>
        <row r="8">
          <cell r="I8" t="str">
            <v>*</v>
          </cell>
        </row>
        <row r="9">
          <cell r="I9" t="str">
            <v>*</v>
          </cell>
        </row>
        <row r="10">
          <cell r="I10" t="str">
            <v>*</v>
          </cell>
        </row>
        <row r="11">
          <cell r="I11" t="str">
            <v>*</v>
          </cell>
        </row>
        <row r="12">
          <cell r="I12" t="str">
            <v>*</v>
          </cell>
        </row>
        <row r="13">
          <cell r="I13" t="str">
            <v>*</v>
          </cell>
        </row>
        <row r="14">
          <cell r="I14" t="str">
            <v>*</v>
          </cell>
        </row>
        <row r="15">
          <cell r="I15" t="str">
            <v>*</v>
          </cell>
        </row>
        <row r="16">
          <cell r="I16" t="str">
            <v>*</v>
          </cell>
        </row>
        <row r="17">
          <cell r="I17" t="str">
            <v>*</v>
          </cell>
        </row>
        <row r="18">
          <cell r="I18" t="str">
            <v>*</v>
          </cell>
        </row>
        <row r="19">
          <cell r="I19" t="str">
            <v>*</v>
          </cell>
        </row>
        <row r="20">
          <cell r="I20" t="str">
            <v>*</v>
          </cell>
        </row>
        <row r="21">
          <cell r="I21" t="str">
            <v>*</v>
          </cell>
        </row>
        <row r="22">
          <cell r="I22" t="str">
            <v>*</v>
          </cell>
        </row>
        <row r="23">
          <cell r="I23" t="str">
            <v>*</v>
          </cell>
        </row>
        <row r="24">
          <cell r="I24" t="str">
            <v>*</v>
          </cell>
        </row>
        <row r="25">
          <cell r="I25" t="str">
            <v>*</v>
          </cell>
        </row>
        <row r="26">
          <cell r="I26" t="str">
            <v>*</v>
          </cell>
        </row>
        <row r="27">
          <cell r="I27" t="str">
            <v>*</v>
          </cell>
        </row>
        <row r="28">
          <cell r="I28" t="str">
            <v>*</v>
          </cell>
        </row>
        <row r="29">
          <cell r="I29" t="str">
            <v>*</v>
          </cell>
        </row>
        <row r="30">
          <cell r="I30" t="str">
            <v>*</v>
          </cell>
        </row>
        <row r="31">
          <cell r="I31" t="str">
            <v>*</v>
          </cell>
        </row>
        <row r="32">
          <cell r="I32" t="str">
            <v>*</v>
          </cell>
        </row>
        <row r="33">
          <cell r="I33" t="str">
            <v>*</v>
          </cell>
        </row>
        <row r="34">
          <cell r="I34" t="str">
            <v>*</v>
          </cell>
        </row>
        <row r="35">
          <cell r="I35" t="str">
            <v>*</v>
          </cell>
        </row>
        <row r="36">
          <cell r="I36" t="str">
            <v>*</v>
          </cell>
        </row>
      </sheetData>
      <sheetData sheetId="10"/>
      <sheetData sheetId="1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26.004166666666663</v>
          </cell>
          <cell r="C5">
            <v>32.6</v>
          </cell>
          <cell r="D5">
            <v>22.9</v>
          </cell>
          <cell r="E5">
            <v>84.208333333333329</v>
          </cell>
          <cell r="F5">
            <v>100</v>
          </cell>
          <cell r="G5">
            <v>47</v>
          </cell>
          <cell r="H5">
            <v>14.4</v>
          </cell>
          <cell r="J5">
            <v>38.159999999999997</v>
          </cell>
          <cell r="K5">
            <v>9.1999999999999993</v>
          </cell>
        </row>
        <row r="6">
          <cell r="B6">
            <v>26.099999999999998</v>
          </cell>
          <cell r="C6">
            <v>32.200000000000003</v>
          </cell>
          <cell r="D6">
            <v>23.5</v>
          </cell>
          <cell r="E6">
            <v>84.875</v>
          </cell>
          <cell r="F6">
            <v>100</v>
          </cell>
          <cell r="G6">
            <v>54</v>
          </cell>
          <cell r="H6">
            <v>13.68</v>
          </cell>
          <cell r="J6">
            <v>30.6</v>
          </cell>
          <cell r="K6">
            <v>0.60000000000000009</v>
          </cell>
        </row>
        <row r="7">
          <cell r="B7">
            <v>27.541666666666668</v>
          </cell>
          <cell r="C7">
            <v>34.1</v>
          </cell>
          <cell r="D7">
            <v>23.1</v>
          </cell>
          <cell r="E7">
            <v>77.583333333333329</v>
          </cell>
          <cell r="F7">
            <v>100</v>
          </cell>
          <cell r="G7">
            <v>45</v>
          </cell>
          <cell r="H7">
            <v>12.24</v>
          </cell>
          <cell r="J7">
            <v>30.6</v>
          </cell>
          <cell r="K7">
            <v>0</v>
          </cell>
        </row>
        <row r="8">
          <cell r="B8">
            <v>27.654166666666669</v>
          </cell>
          <cell r="C8">
            <v>35.799999999999997</v>
          </cell>
          <cell r="D8">
            <v>23.8</v>
          </cell>
          <cell r="E8">
            <v>75.833333333333329</v>
          </cell>
          <cell r="F8">
            <v>100</v>
          </cell>
          <cell r="G8">
            <v>43</v>
          </cell>
          <cell r="H8">
            <v>21.6</v>
          </cell>
          <cell r="J8">
            <v>40.680000000000007</v>
          </cell>
          <cell r="K8">
            <v>0</v>
          </cell>
        </row>
        <row r="9">
          <cell r="B9">
            <v>27.879166666666666</v>
          </cell>
          <cell r="C9">
            <v>36.5</v>
          </cell>
          <cell r="D9">
            <v>21.4</v>
          </cell>
          <cell r="E9">
            <v>68.833333333333329</v>
          </cell>
          <cell r="F9">
            <v>98</v>
          </cell>
          <cell r="G9">
            <v>37</v>
          </cell>
          <cell r="H9">
            <v>16.559999999999999</v>
          </cell>
          <cell r="J9">
            <v>29.52</v>
          </cell>
          <cell r="K9">
            <v>0</v>
          </cell>
        </row>
        <row r="10">
          <cell r="B10">
            <v>28.658333333333335</v>
          </cell>
          <cell r="C10">
            <v>37.299999999999997</v>
          </cell>
          <cell r="D10">
            <v>22.2</v>
          </cell>
          <cell r="E10">
            <v>65.416666666666671</v>
          </cell>
          <cell r="F10">
            <v>95</v>
          </cell>
          <cell r="G10">
            <v>31</v>
          </cell>
          <cell r="H10">
            <v>12.96</v>
          </cell>
          <cell r="J10">
            <v>41.04</v>
          </cell>
          <cell r="K10">
            <v>0.2</v>
          </cell>
        </row>
        <row r="11">
          <cell r="B11">
            <v>28.187500000000004</v>
          </cell>
          <cell r="C11">
            <v>36.5</v>
          </cell>
          <cell r="D11">
            <v>23.6</v>
          </cell>
          <cell r="E11">
            <v>70.5</v>
          </cell>
          <cell r="F11">
            <v>90</v>
          </cell>
          <cell r="G11">
            <v>40</v>
          </cell>
          <cell r="H11">
            <v>19.8</v>
          </cell>
          <cell r="J11">
            <v>42.12</v>
          </cell>
          <cell r="K11">
            <v>8.4</v>
          </cell>
        </row>
        <row r="12">
          <cell r="B12">
            <v>29.233333333333338</v>
          </cell>
          <cell r="C12">
            <v>37.299999999999997</v>
          </cell>
          <cell r="D12">
            <v>23.1</v>
          </cell>
          <cell r="E12">
            <v>70.291666666666671</v>
          </cell>
          <cell r="F12">
            <v>98</v>
          </cell>
          <cell r="G12">
            <v>35</v>
          </cell>
          <cell r="H12">
            <v>15.840000000000002</v>
          </cell>
          <cell r="J12">
            <v>28.08</v>
          </cell>
          <cell r="K12">
            <v>0</v>
          </cell>
        </row>
        <row r="13">
          <cell r="B13">
            <v>28.625</v>
          </cell>
          <cell r="C13">
            <v>36.799999999999997</v>
          </cell>
          <cell r="D13">
            <v>23.6</v>
          </cell>
          <cell r="E13">
            <v>70.666666666666671</v>
          </cell>
          <cell r="F13">
            <v>97</v>
          </cell>
          <cell r="G13">
            <v>38</v>
          </cell>
          <cell r="H13">
            <v>14.76</v>
          </cell>
          <cell r="J13">
            <v>43.56</v>
          </cell>
          <cell r="K13">
            <v>5.6000000000000005</v>
          </cell>
        </row>
        <row r="14">
          <cell r="B14">
            <v>27.916666666666661</v>
          </cell>
          <cell r="C14">
            <v>34.700000000000003</v>
          </cell>
          <cell r="D14">
            <v>22.4</v>
          </cell>
          <cell r="E14">
            <v>72.125</v>
          </cell>
          <cell r="F14">
            <v>93</v>
          </cell>
          <cell r="G14">
            <v>48</v>
          </cell>
          <cell r="H14">
            <v>27.720000000000002</v>
          </cell>
          <cell r="J14">
            <v>57.960000000000008</v>
          </cell>
          <cell r="K14">
            <v>0.2</v>
          </cell>
        </row>
        <row r="15">
          <cell r="B15">
            <v>27.004166666666666</v>
          </cell>
          <cell r="C15">
            <v>33.4</v>
          </cell>
          <cell r="D15">
            <v>23.4</v>
          </cell>
          <cell r="E15">
            <v>76.083333333333329</v>
          </cell>
          <cell r="F15">
            <v>90</v>
          </cell>
          <cell r="G15">
            <v>53</v>
          </cell>
          <cell r="H15">
            <v>17.64</v>
          </cell>
          <cell r="J15">
            <v>36</v>
          </cell>
          <cell r="K15">
            <v>0</v>
          </cell>
        </row>
        <row r="16">
          <cell r="B16">
            <v>25.387500000000003</v>
          </cell>
          <cell r="C16">
            <v>32.299999999999997</v>
          </cell>
          <cell r="D16">
            <v>22.6</v>
          </cell>
          <cell r="E16">
            <v>87.291666666666671</v>
          </cell>
          <cell r="F16">
            <v>100</v>
          </cell>
          <cell r="G16">
            <v>54</v>
          </cell>
          <cell r="H16">
            <v>11.879999999999999</v>
          </cell>
          <cell r="J16">
            <v>55.800000000000004</v>
          </cell>
          <cell r="K16">
            <v>53.4</v>
          </cell>
        </row>
        <row r="17">
          <cell r="B17">
            <v>26.441666666666666</v>
          </cell>
          <cell r="C17">
            <v>33.9</v>
          </cell>
          <cell r="D17">
            <v>23.2</v>
          </cell>
          <cell r="E17">
            <v>85.791666666666671</v>
          </cell>
          <cell r="F17">
            <v>100</v>
          </cell>
          <cell r="G17">
            <v>49</v>
          </cell>
          <cell r="H17">
            <v>18.36</v>
          </cell>
          <cell r="J17">
            <v>47.88</v>
          </cell>
          <cell r="K17">
            <v>4.0000000000000009</v>
          </cell>
        </row>
        <row r="18">
          <cell r="B18">
            <v>28.037499999999994</v>
          </cell>
          <cell r="C18">
            <v>35.200000000000003</v>
          </cell>
          <cell r="D18">
            <v>24</v>
          </cell>
          <cell r="E18">
            <v>77</v>
          </cell>
          <cell r="F18">
            <v>100</v>
          </cell>
          <cell r="G18">
            <v>44</v>
          </cell>
          <cell r="H18">
            <v>20.16</v>
          </cell>
          <cell r="J18">
            <v>43.56</v>
          </cell>
          <cell r="K18">
            <v>0.2</v>
          </cell>
        </row>
        <row r="19">
          <cell r="B19">
            <v>25.0625</v>
          </cell>
          <cell r="C19">
            <v>30.4</v>
          </cell>
          <cell r="D19">
            <v>22.5</v>
          </cell>
          <cell r="E19">
            <v>91.625</v>
          </cell>
          <cell r="F19">
            <v>100</v>
          </cell>
          <cell r="G19">
            <v>68</v>
          </cell>
          <cell r="H19">
            <v>14.76</v>
          </cell>
          <cell r="J19">
            <v>30.6</v>
          </cell>
          <cell r="K19">
            <v>30.799999999999997</v>
          </cell>
        </row>
        <row r="20">
          <cell r="B20">
            <v>27.558333333333334</v>
          </cell>
          <cell r="C20">
            <v>34.200000000000003</v>
          </cell>
          <cell r="D20">
            <v>23</v>
          </cell>
          <cell r="E20">
            <v>77.666666666666671</v>
          </cell>
          <cell r="F20">
            <v>98</v>
          </cell>
          <cell r="G20">
            <v>44</v>
          </cell>
          <cell r="H20">
            <v>14.04</v>
          </cell>
          <cell r="J20">
            <v>32.4</v>
          </cell>
          <cell r="K20">
            <v>2.8</v>
          </cell>
        </row>
        <row r="21">
          <cell r="B21">
            <v>27.962499999999995</v>
          </cell>
          <cell r="C21">
            <v>33.799999999999997</v>
          </cell>
          <cell r="D21">
            <v>23.7</v>
          </cell>
          <cell r="E21">
            <v>76.625</v>
          </cell>
          <cell r="F21">
            <v>98</v>
          </cell>
          <cell r="G21">
            <v>48</v>
          </cell>
          <cell r="H21">
            <v>14.76</v>
          </cell>
          <cell r="J21">
            <v>32.4</v>
          </cell>
          <cell r="K21">
            <v>0</v>
          </cell>
        </row>
        <row r="22">
          <cell r="B22">
            <v>29.641666666666666</v>
          </cell>
          <cell r="C22">
            <v>36</v>
          </cell>
          <cell r="D22">
            <v>24.2</v>
          </cell>
          <cell r="E22">
            <v>69.666666666666671</v>
          </cell>
          <cell r="F22">
            <v>97</v>
          </cell>
          <cell r="G22">
            <v>40</v>
          </cell>
          <cell r="H22">
            <v>18</v>
          </cell>
          <cell r="J22">
            <v>39.96</v>
          </cell>
          <cell r="K22">
            <v>0</v>
          </cell>
        </row>
        <row r="23">
          <cell r="B23">
            <v>28.145833333333329</v>
          </cell>
          <cell r="C23">
            <v>36.4</v>
          </cell>
          <cell r="D23">
            <v>24.6</v>
          </cell>
          <cell r="E23">
            <v>77.041666666666671</v>
          </cell>
          <cell r="F23">
            <v>96</v>
          </cell>
          <cell r="G23">
            <v>40</v>
          </cell>
          <cell r="H23">
            <v>21.96</v>
          </cell>
          <cell r="J23">
            <v>49.680000000000007</v>
          </cell>
          <cell r="K23">
            <v>13</v>
          </cell>
        </row>
        <row r="24">
          <cell r="B24">
            <v>26.112499999999997</v>
          </cell>
          <cell r="C24">
            <v>34.4</v>
          </cell>
          <cell r="D24">
            <v>22.8</v>
          </cell>
          <cell r="E24">
            <v>85.666666666666671</v>
          </cell>
          <cell r="F24">
            <v>99</v>
          </cell>
          <cell r="G24">
            <v>49</v>
          </cell>
          <cell r="H24">
            <v>19.440000000000001</v>
          </cell>
          <cell r="J24">
            <v>56.88</v>
          </cell>
          <cell r="K24">
            <v>13.799999999999999</v>
          </cell>
        </row>
        <row r="25">
          <cell r="B25">
            <v>26</v>
          </cell>
          <cell r="C25">
            <v>30.9</v>
          </cell>
          <cell r="D25">
            <v>22.7</v>
          </cell>
          <cell r="E25">
            <v>87.083333333333329</v>
          </cell>
          <cell r="F25">
            <v>100</v>
          </cell>
          <cell r="G25">
            <v>64</v>
          </cell>
          <cell r="H25">
            <v>18</v>
          </cell>
          <cell r="J25">
            <v>35.28</v>
          </cell>
          <cell r="K25">
            <v>2.5999999999999996</v>
          </cell>
        </row>
        <row r="26">
          <cell r="B26">
            <v>24.833333333333339</v>
          </cell>
          <cell r="C26">
            <v>30</v>
          </cell>
          <cell r="D26">
            <v>21.5</v>
          </cell>
          <cell r="E26">
            <v>95.125</v>
          </cell>
          <cell r="F26">
            <v>100</v>
          </cell>
          <cell r="G26">
            <v>70</v>
          </cell>
          <cell r="H26">
            <v>16.920000000000002</v>
          </cell>
          <cell r="J26">
            <v>50.4</v>
          </cell>
          <cell r="K26">
            <v>36.199999999999996</v>
          </cell>
        </row>
        <row r="27">
          <cell r="B27">
            <v>24.612499999999997</v>
          </cell>
          <cell r="C27">
            <v>30.1</v>
          </cell>
          <cell r="D27">
            <v>21.8</v>
          </cell>
          <cell r="E27">
            <v>88.541666666666671</v>
          </cell>
          <cell r="F27">
            <v>100</v>
          </cell>
          <cell r="G27">
            <v>62</v>
          </cell>
          <cell r="H27">
            <v>11.520000000000001</v>
          </cell>
          <cell r="J27">
            <v>38.159999999999997</v>
          </cell>
          <cell r="K27">
            <v>2.4</v>
          </cell>
        </row>
        <row r="28">
          <cell r="B28">
            <v>25.154166666666665</v>
          </cell>
          <cell r="C28">
            <v>30.8</v>
          </cell>
          <cell r="D28">
            <v>21.6</v>
          </cell>
          <cell r="E28">
            <v>80.25</v>
          </cell>
          <cell r="F28">
            <v>100</v>
          </cell>
          <cell r="G28">
            <v>51</v>
          </cell>
          <cell r="H28">
            <v>16.920000000000002</v>
          </cell>
          <cell r="J28">
            <v>27</v>
          </cell>
          <cell r="K28">
            <v>0</v>
          </cell>
        </row>
        <row r="29">
          <cell r="B29">
            <v>24.520833333333329</v>
          </cell>
          <cell r="C29">
            <v>31.9</v>
          </cell>
          <cell r="D29">
            <v>18.899999999999999</v>
          </cell>
          <cell r="E29">
            <v>73.666666666666671</v>
          </cell>
          <cell r="F29">
            <v>100</v>
          </cell>
          <cell r="G29">
            <v>39</v>
          </cell>
          <cell r="H29">
            <v>14.04</v>
          </cell>
          <cell r="J29">
            <v>28.08</v>
          </cell>
          <cell r="K29">
            <v>0</v>
          </cell>
        </row>
        <row r="30">
          <cell r="B30">
            <v>24.391666666666666</v>
          </cell>
          <cell r="C30">
            <v>31.6</v>
          </cell>
          <cell r="D30">
            <v>18.399999999999999</v>
          </cell>
          <cell r="E30">
            <v>68.083333333333329</v>
          </cell>
          <cell r="F30">
            <v>97</v>
          </cell>
          <cell r="G30">
            <v>38</v>
          </cell>
          <cell r="H30">
            <v>12.6</v>
          </cell>
          <cell r="J30">
            <v>27.36</v>
          </cell>
          <cell r="K30">
            <v>0</v>
          </cell>
        </row>
        <row r="31">
          <cell r="B31">
            <v>24.5</v>
          </cell>
          <cell r="C31">
            <v>32.5</v>
          </cell>
          <cell r="D31">
            <v>17.7</v>
          </cell>
          <cell r="E31">
            <v>66.833333333333329</v>
          </cell>
          <cell r="F31">
            <v>96</v>
          </cell>
          <cell r="G31">
            <v>35</v>
          </cell>
          <cell r="H31">
            <v>12.24</v>
          </cell>
          <cell r="J31">
            <v>28.08</v>
          </cell>
          <cell r="K31">
            <v>0</v>
          </cell>
        </row>
        <row r="32">
          <cell r="B32">
            <v>25.916666666666671</v>
          </cell>
          <cell r="C32">
            <v>35.1</v>
          </cell>
          <cell r="D32">
            <v>18.899999999999999</v>
          </cell>
          <cell r="E32">
            <v>65.541666666666671</v>
          </cell>
          <cell r="F32">
            <v>99</v>
          </cell>
          <cell r="G32">
            <v>27</v>
          </cell>
          <cell r="H32">
            <v>16.920000000000002</v>
          </cell>
          <cell r="J32">
            <v>34.92</v>
          </cell>
          <cell r="K32">
            <v>0</v>
          </cell>
        </row>
        <row r="33">
          <cell r="B33">
            <v>26.900000000000002</v>
          </cell>
          <cell r="C33">
            <v>35.6</v>
          </cell>
          <cell r="D33">
            <v>17.600000000000001</v>
          </cell>
          <cell r="E33">
            <v>54.125</v>
          </cell>
          <cell r="F33">
            <v>94</v>
          </cell>
          <cell r="G33">
            <v>23</v>
          </cell>
          <cell r="H33">
            <v>12.96</v>
          </cell>
          <cell r="J33">
            <v>30.240000000000002</v>
          </cell>
          <cell r="K33">
            <v>0</v>
          </cell>
        </row>
        <row r="34">
          <cell r="B34">
            <v>27.037500000000005</v>
          </cell>
          <cell r="C34">
            <v>36.299999999999997</v>
          </cell>
          <cell r="D34">
            <v>22.2</v>
          </cell>
          <cell r="E34">
            <v>64.791666666666671</v>
          </cell>
          <cell r="F34">
            <v>88</v>
          </cell>
          <cell r="G34">
            <v>31</v>
          </cell>
          <cell r="H34">
            <v>21.240000000000002</v>
          </cell>
          <cell r="J34">
            <v>42.84</v>
          </cell>
          <cell r="K34">
            <v>0</v>
          </cell>
        </row>
        <row r="35">
          <cell r="B35">
            <v>24.908333333333331</v>
          </cell>
          <cell r="C35">
            <v>35.299999999999997</v>
          </cell>
          <cell r="D35">
            <v>20.7</v>
          </cell>
          <cell r="E35">
            <v>69.875</v>
          </cell>
          <cell r="F35">
            <v>91</v>
          </cell>
          <cell r="G35">
            <v>35</v>
          </cell>
          <cell r="H35">
            <v>37.800000000000004</v>
          </cell>
          <cell r="J35">
            <v>82.44</v>
          </cell>
          <cell r="K35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I5" t="str">
            <v>*</v>
          </cell>
        </row>
        <row r="6">
          <cell r="I6" t="str">
            <v>*</v>
          </cell>
        </row>
        <row r="7">
          <cell r="I7" t="str">
            <v>*</v>
          </cell>
        </row>
        <row r="8">
          <cell r="I8" t="str">
            <v>*</v>
          </cell>
        </row>
        <row r="9">
          <cell r="I9" t="str">
            <v>*</v>
          </cell>
        </row>
        <row r="10">
          <cell r="I10" t="str">
            <v>*</v>
          </cell>
        </row>
        <row r="11">
          <cell r="I11" t="str">
            <v>*</v>
          </cell>
        </row>
        <row r="12">
          <cell r="I12" t="str">
            <v>*</v>
          </cell>
        </row>
        <row r="13">
          <cell r="I13" t="str">
            <v>*</v>
          </cell>
        </row>
        <row r="14">
          <cell r="I14" t="str">
            <v>*</v>
          </cell>
        </row>
        <row r="15">
          <cell r="I15" t="str">
            <v>*</v>
          </cell>
        </row>
        <row r="16">
          <cell r="I16" t="str">
            <v>*</v>
          </cell>
        </row>
        <row r="17">
          <cell r="I17" t="str">
            <v>*</v>
          </cell>
        </row>
        <row r="18">
          <cell r="I18" t="str">
            <v>*</v>
          </cell>
        </row>
        <row r="19">
          <cell r="I19" t="str">
            <v>*</v>
          </cell>
        </row>
        <row r="20">
          <cell r="I20" t="str">
            <v>*</v>
          </cell>
        </row>
        <row r="21">
          <cell r="I21" t="str">
            <v>*</v>
          </cell>
        </row>
        <row r="22">
          <cell r="I22" t="str">
            <v>*</v>
          </cell>
        </row>
        <row r="23">
          <cell r="I23" t="str">
            <v>*</v>
          </cell>
        </row>
        <row r="24">
          <cell r="I24" t="str">
            <v>*</v>
          </cell>
        </row>
        <row r="25">
          <cell r="I25" t="str">
            <v>*</v>
          </cell>
        </row>
        <row r="26">
          <cell r="I26" t="str">
            <v>*</v>
          </cell>
        </row>
        <row r="27">
          <cell r="I27" t="str">
            <v>*</v>
          </cell>
        </row>
        <row r="28">
          <cell r="I28" t="str">
            <v>*</v>
          </cell>
        </row>
        <row r="29">
          <cell r="I29" t="str">
            <v>*</v>
          </cell>
        </row>
        <row r="30">
          <cell r="I30" t="str">
            <v>*</v>
          </cell>
        </row>
        <row r="31">
          <cell r="I31" t="str">
            <v>*</v>
          </cell>
        </row>
        <row r="32">
          <cell r="I32" t="str">
            <v>*</v>
          </cell>
        </row>
        <row r="33">
          <cell r="I33" t="str">
            <v>*</v>
          </cell>
        </row>
        <row r="34">
          <cell r="I34" t="str">
            <v>*</v>
          </cell>
        </row>
        <row r="35">
          <cell r="I35" t="str">
            <v>*</v>
          </cell>
        </row>
        <row r="36">
          <cell r="I36" t="str">
            <v>*</v>
          </cell>
        </row>
      </sheetData>
      <sheetData sheetId="10"/>
      <sheetData sheetId="1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26.770833333333332</v>
          </cell>
          <cell r="C5">
            <v>33.1</v>
          </cell>
          <cell r="D5">
            <v>22.9</v>
          </cell>
          <cell r="E5">
            <v>69.75</v>
          </cell>
          <cell r="F5">
            <v>85</v>
          </cell>
          <cell r="G5">
            <v>38</v>
          </cell>
          <cell r="H5">
            <v>13.68</v>
          </cell>
          <cell r="J5">
            <v>36.36</v>
          </cell>
          <cell r="K5">
            <v>0.2</v>
          </cell>
        </row>
        <row r="6">
          <cell r="B6">
            <v>25.187499999999996</v>
          </cell>
          <cell r="C6">
            <v>32.200000000000003</v>
          </cell>
          <cell r="D6">
            <v>21.4</v>
          </cell>
          <cell r="E6">
            <v>75.458333333333329</v>
          </cell>
          <cell r="F6">
            <v>94</v>
          </cell>
          <cell r="G6">
            <v>54</v>
          </cell>
          <cell r="H6">
            <v>13.68</v>
          </cell>
          <cell r="J6">
            <v>29.52</v>
          </cell>
          <cell r="K6">
            <v>12.999999999999998</v>
          </cell>
        </row>
        <row r="7">
          <cell r="B7">
            <v>27.012499999999999</v>
          </cell>
          <cell r="C7">
            <v>33.799999999999997</v>
          </cell>
          <cell r="D7">
            <v>22.2</v>
          </cell>
          <cell r="E7">
            <v>81.25</v>
          </cell>
          <cell r="F7">
            <v>100</v>
          </cell>
          <cell r="G7">
            <v>51</v>
          </cell>
          <cell r="H7">
            <v>9</v>
          </cell>
          <cell r="J7">
            <v>18.720000000000002</v>
          </cell>
          <cell r="K7">
            <v>0.4</v>
          </cell>
        </row>
        <row r="8">
          <cell r="B8">
            <v>27.804166666666671</v>
          </cell>
          <cell r="C8">
            <v>34.5</v>
          </cell>
          <cell r="D8">
            <v>22.6</v>
          </cell>
          <cell r="E8">
            <v>77.875</v>
          </cell>
          <cell r="F8">
            <v>98</v>
          </cell>
          <cell r="G8">
            <v>50</v>
          </cell>
          <cell r="H8">
            <v>10.44</v>
          </cell>
          <cell r="J8">
            <v>30.240000000000002</v>
          </cell>
          <cell r="K8">
            <v>0</v>
          </cell>
        </row>
        <row r="9">
          <cell r="B9">
            <v>27.241666666666671</v>
          </cell>
          <cell r="C9">
            <v>35</v>
          </cell>
          <cell r="D9">
            <v>20.6</v>
          </cell>
          <cell r="E9">
            <v>73.333333333333329</v>
          </cell>
          <cell r="F9">
            <v>97</v>
          </cell>
          <cell r="G9">
            <v>41</v>
          </cell>
          <cell r="H9">
            <v>13.32</v>
          </cell>
          <cell r="J9">
            <v>28.08</v>
          </cell>
          <cell r="K9">
            <v>0.4</v>
          </cell>
        </row>
        <row r="10">
          <cell r="B10">
            <v>28.399999999999991</v>
          </cell>
          <cell r="C10">
            <v>36.4</v>
          </cell>
          <cell r="D10">
            <v>20.6</v>
          </cell>
          <cell r="E10">
            <v>69.958333333333329</v>
          </cell>
          <cell r="F10">
            <v>95</v>
          </cell>
          <cell r="G10">
            <v>32</v>
          </cell>
          <cell r="H10">
            <v>9.7200000000000006</v>
          </cell>
          <cell r="J10">
            <v>21.96</v>
          </cell>
          <cell r="K10">
            <v>0</v>
          </cell>
        </row>
        <row r="11">
          <cell r="B11">
            <v>26.970833333333335</v>
          </cell>
          <cell r="C11">
            <v>36.299999999999997</v>
          </cell>
          <cell r="D11">
            <v>21.8</v>
          </cell>
          <cell r="E11">
            <v>75.958333333333329</v>
          </cell>
          <cell r="F11">
            <v>94</v>
          </cell>
          <cell r="G11">
            <v>43</v>
          </cell>
          <cell r="H11">
            <v>13.32</v>
          </cell>
          <cell r="J11">
            <v>47.88</v>
          </cell>
          <cell r="K11">
            <v>24.199999999999996</v>
          </cell>
        </row>
        <row r="12">
          <cell r="B12">
            <v>27.333333333333332</v>
          </cell>
          <cell r="C12">
            <v>35.299999999999997</v>
          </cell>
          <cell r="D12">
            <v>21.4</v>
          </cell>
          <cell r="E12">
            <v>71.5</v>
          </cell>
          <cell r="F12">
            <v>90</v>
          </cell>
          <cell r="G12">
            <v>45</v>
          </cell>
          <cell r="H12">
            <v>22.32</v>
          </cell>
          <cell r="J12">
            <v>45.72</v>
          </cell>
          <cell r="K12">
            <v>7.8</v>
          </cell>
        </row>
        <row r="13">
          <cell r="B13">
            <v>28.516666666666666</v>
          </cell>
          <cell r="C13">
            <v>36.799999999999997</v>
          </cell>
          <cell r="D13">
            <v>23.6</v>
          </cell>
          <cell r="E13">
            <v>70.25</v>
          </cell>
          <cell r="F13">
            <v>89</v>
          </cell>
          <cell r="G13">
            <v>44</v>
          </cell>
          <cell r="H13">
            <v>23.759999999999998</v>
          </cell>
          <cell r="J13">
            <v>54</v>
          </cell>
          <cell r="K13">
            <v>0</v>
          </cell>
        </row>
        <row r="14">
          <cell r="B14">
            <v>27.241666666666671</v>
          </cell>
          <cell r="C14">
            <v>35.1</v>
          </cell>
          <cell r="D14">
            <v>21.3</v>
          </cell>
          <cell r="E14">
            <v>62.708333333333336</v>
          </cell>
          <cell r="F14">
            <v>87</v>
          </cell>
          <cell r="G14">
            <v>42</v>
          </cell>
          <cell r="H14">
            <v>24.840000000000003</v>
          </cell>
          <cell r="J14">
            <v>58.680000000000007</v>
          </cell>
          <cell r="K14">
            <v>0</v>
          </cell>
        </row>
        <row r="15">
          <cell r="B15">
            <v>27.337500000000002</v>
          </cell>
          <cell r="C15">
            <v>33.700000000000003</v>
          </cell>
          <cell r="D15">
            <v>23.7</v>
          </cell>
          <cell r="E15">
            <v>65.416666666666671</v>
          </cell>
          <cell r="F15">
            <v>81</v>
          </cell>
          <cell r="G15">
            <v>38</v>
          </cell>
          <cell r="H15">
            <v>19.440000000000001</v>
          </cell>
          <cell r="J15">
            <v>41.4</v>
          </cell>
          <cell r="K15">
            <v>0</v>
          </cell>
        </row>
        <row r="16">
          <cell r="B16">
            <v>26.762500000000003</v>
          </cell>
          <cell r="C16">
            <v>33.4</v>
          </cell>
          <cell r="D16">
            <v>23.1</v>
          </cell>
          <cell r="E16">
            <v>67.5</v>
          </cell>
          <cell r="F16">
            <v>86</v>
          </cell>
          <cell r="G16">
            <v>40</v>
          </cell>
          <cell r="H16">
            <v>8.64</v>
          </cell>
          <cell r="J16">
            <v>28.44</v>
          </cell>
          <cell r="K16">
            <v>16.600000000000001</v>
          </cell>
        </row>
        <row r="17">
          <cell r="B17">
            <v>26.516666666666669</v>
          </cell>
          <cell r="C17">
            <v>33.799999999999997</v>
          </cell>
          <cell r="D17">
            <v>22.4</v>
          </cell>
          <cell r="E17">
            <v>63.416666666666664</v>
          </cell>
          <cell r="F17">
            <v>78</v>
          </cell>
          <cell r="G17">
            <v>47</v>
          </cell>
          <cell r="H17">
            <v>11.879999999999999</v>
          </cell>
          <cell r="J17">
            <v>36.36</v>
          </cell>
          <cell r="K17">
            <v>21.4</v>
          </cell>
        </row>
        <row r="18">
          <cell r="B18">
            <v>27.875</v>
          </cell>
          <cell r="C18">
            <v>34.200000000000003</v>
          </cell>
          <cell r="D18">
            <v>23.7</v>
          </cell>
          <cell r="E18">
            <v>66.666666666666671</v>
          </cell>
          <cell r="F18">
            <v>74</v>
          </cell>
          <cell r="G18">
            <v>48</v>
          </cell>
          <cell r="H18">
            <v>13.68</v>
          </cell>
          <cell r="J18">
            <v>30.6</v>
          </cell>
          <cell r="K18">
            <v>1.4000000000000001</v>
          </cell>
        </row>
        <row r="19">
          <cell r="B19">
            <v>25.925000000000001</v>
          </cell>
          <cell r="C19">
            <v>30.7</v>
          </cell>
          <cell r="D19">
            <v>23.9</v>
          </cell>
          <cell r="E19">
            <v>67.958333333333329</v>
          </cell>
          <cell r="F19">
            <v>80</v>
          </cell>
          <cell r="G19">
            <v>46</v>
          </cell>
          <cell r="H19">
            <v>18</v>
          </cell>
          <cell r="J19">
            <v>38.159999999999997</v>
          </cell>
          <cell r="K19">
            <v>19.2</v>
          </cell>
        </row>
        <row r="20">
          <cell r="B20">
            <v>28.345833333333335</v>
          </cell>
          <cell r="C20">
            <v>34.299999999999997</v>
          </cell>
          <cell r="D20">
            <v>24</v>
          </cell>
          <cell r="E20">
            <v>64.583333333333329</v>
          </cell>
          <cell r="F20">
            <v>82</v>
          </cell>
          <cell r="G20">
            <v>51</v>
          </cell>
          <cell r="H20">
            <v>15.840000000000002</v>
          </cell>
          <cell r="J20">
            <v>33.840000000000003</v>
          </cell>
          <cell r="K20">
            <v>0</v>
          </cell>
        </row>
        <row r="21">
          <cell r="B21">
            <v>27.67916666666666</v>
          </cell>
          <cell r="C21">
            <v>33.1</v>
          </cell>
          <cell r="D21">
            <v>23.8</v>
          </cell>
          <cell r="E21">
            <v>80.5</v>
          </cell>
          <cell r="F21">
            <v>93</v>
          </cell>
          <cell r="G21">
            <v>55</v>
          </cell>
          <cell r="H21">
            <v>12.96</v>
          </cell>
          <cell r="J21">
            <v>29.880000000000003</v>
          </cell>
          <cell r="K21">
            <v>5.8</v>
          </cell>
        </row>
        <row r="22">
          <cell r="B22">
            <v>28.608333333333338</v>
          </cell>
          <cell r="C22">
            <v>34.799999999999997</v>
          </cell>
          <cell r="D22">
            <v>23.1</v>
          </cell>
          <cell r="E22">
            <v>71.833333333333329</v>
          </cell>
          <cell r="F22">
            <v>87</v>
          </cell>
          <cell r="G22">
            <v>48</v>
          </cell>
          <cell r="H22">
            <v>17.64</v>
          </cell>
          <cell r="J22">
            <v>34.200000000000003</v>
          </cell>
          <cell r="K22">
            <v>0</v>
          </cell>
        </row>
        <row r="23">
          <cell r="B23">
            <v>28.591666666666669</v>
          </cell>
          <cell r="C23">
            <v>34.5</v>
          </cell>
          <cell r="D23">
            <v>24.1</v>
          </cell>
          <cell r="E23">
            <v>75.791666666666671</v>
          </cell>
          <cell r="F23">
            <v>91</v>
          </cell>
          <cell r="G23">
            <v>50</v>
          </cell>
          <cell r="H23">
            <v>21.96</v>
          </cell>
          <cell r="J23">
            <v>38.880000000000003</v>
          </cell>
          <cell r="K23">
            <v>0</v>
          </cell>
        </row>
        <row r="24">
          <cell r="B24">
            <v>27.141666666666666</v>
          </cell>
          <cell r="C24">
            <v>33.5</v>
          </cell>
          <cell r="D24">
            <v>24.3</v>
          </cell>
          <cell r="E24">
            <v>77.458333333333329</v>
          </cell>
          <cell r="F24">
            <v>88</v>
          </cell>
          <cell r="G24">
            <v>56</v>
          </cell>
          <cell r="H24">
            <v>16.920000000000002</v>
          </cell>
          <cell r="J24">
            <v>55.800000000000004</v>
          </cell>
          <cell r="K24">
            <v>0</v>
          </cell>
        </row>
        <row r="25">
          <cell r="B25">
            <v>25.537499999999994</v>
          </cell>
          <cell r="C25">
            <v>31.2</v>
          </cell>
          <cell r="D25">
            <v>20.7</v>
          </cell>
          <cell r="E25">
            <v>76.083333333333329</v>
          </cell>
          <cell r="F25">
            <v>100</v>
          </cell>
          <cell r="G25">
            <v>51</v>
          </cell>
          <cell r="H25">
            <v>22.68</v>
          </cell>
          <cell r="J25">
            <v>45</v>
          </cell>
          <cell r="K25">
            <v>24.4</v>
          </cell>
        </row>
        <row r="26">
          <cell r="B26">
            <v>24.787500000000005</v>
          </cell>
          <cell r="C26">
            <v>28.3</v>
          </cell>
          <cell r="D26">
            <v>21.7</v>
          </cell>
          <cell r="E26">
            <v>76.291666666666671</v>
          </cell>
          <cell r="F26">
            <v>83</v>
          </cell>
          <cell r="G26">
            <v>63</v>
          </cell>
          <cell r="H26">
            <v>7.9200000000000008</v>
          </cell>
          <cell r="J26">
            <v>19.440000000000001</v>
          </cell>
          <cell r="K26">
            <v>1.6</v>
          </cell>
        </row>
        <row r="27">
          <cell r="B27">
            <v>24.266666666666666</v>
          </cell>
          <cell r="C27">
            <v>29.2</v>
          </cell>
          <cell r="D27">
            <v>21.3</v>
          </cell>
          <cell r="E27">
            <v>80.708333333333329</v>
          </cell>
          <cell r="F27">
            <v>93</v>
          </cell>
          <cell r="G27">
            <v>60</v>
          </cell>
          <cell r="H27">
            <v>12.6</v>
          </cell>
          <cell r="J27">
            <v>32.04</v>
          </cell>
          <cell r="K27">
            <v>0</v>
          </cell>
        </row>
        <row r="28">
          <cell r="B28">
            <v>23.766666666666662</v>
          </cell>
          <cell r="C28">
            <v>28.6</v>
          </cell>
          <cell r="D28">
            <v>20.8</v>
          </cell>
          <cell r="E28">
            <v>80.25</v>
          </cell>
          <cell r="F28">
            <v>94</v>
          </cell>
          <cell r="G28">
            <v>58</v>
          </cell>
          <cell r="H28">
            <v>10.08</v>
          </cell>
          <cell r="J28">
            <v>24.840000000000003</v>
          </cell>
          <cell r="K28">
            <v>0</v>
          </cell>
        </row>
        <row r="29">
          <cell r="B29">
            <v>23.574999999999999</v>
          </cell>
          <cell r="C29">
            <v>30.7</v>
          </cell>
          <cell r="D29">
            <v>18.5</v>
          </cell>
          <cell r="E29">
            <v>77.291666666666671</v>
          </cell>
          <cell r="F29">
            <v>99</v>
          </cell>
          <cell r="G29">
            <v>39</v>
          </cell>
          <cell r="H29">
            <v>9.3600000000000012</v>
          </cell>
          <cell r="J29">
            <v>20.52</v>
          </cell>
          <cell r="K29">
            <v>0</v>
          </cell>
        </row>
        <row r="30">
          <cell r="B30">
            <v>23.362500000000001</v>
          </cell>
          <cell r="C30">
            <v>29.9</v>
          </cell>
          <cell r="D30">
            <v>17.399999999999999</v>
          </cell>
          <cell r="E30">
            <v>72.125</v>
          </cell>
          <cell r="F30">
            <v>98</v>
          </cell>
          <cell r="G30">
            <v>42</v>
          </cell>
          <cell r="H30">
            <v>10.44</v>
          </cell>
          <cell r="J30">
            <v>24.48</v>
          </cell>
          <cell r="K30">
            <v>0</v>
          </cell>
        </row>
        <row r="31">
          <cell r="B31">
            <v>23.433333333333326</v>
          </cell>
          <cell r="C31">
            <v>31.2</v>
          </cell>
          <cell r="D31">
            <v>16.8</v>
          </cell>
          <cell r="E31">
            <v>71.208333333333329</v>
          </cell>
          <cell r="F31">
            <v>95</v>
          </cell>
          <cell r="G31">
            <v>38</v>
          </cell>
          <cell r="H31">
            <v>15.840000000000002</v>
          </cell>
          <cell r="J31">
            <v>28.08</v>
          </cell>
          <cell r="K31">
            <v>0</v>
          </cell>
        </row>
        <row r="32">
          <cell r="B32">
            <v>25.370833333333334</v>
          </cell>
          <cell r="C32">
            <v>34.200000000000003</v>
          </cell>
          <cell r="D32">
            <v>17</v>
          </cell>
          <cell r="E32">
            <v>64.541666666666671</v>
          </cell>
          <cell r="F32">
            <v>95</v>
          </cell>
          <cell r="G32">
            <v>25</v>
          </cell>
          <cell r="H32">
            <v>9.7200000000000006</v>
          </cell>
          <cell r="J32">
            <v>45.72</v>
          </cell>
          <cell r="K32">
            <v>0</v>
          </cell>
        </row>
        <row r="33">
          <cell r="B33">
            <v>25.279166666666665</v>
          </cell>
          <cell r="C33">
            <v>36</v>
          </cell>
          <cell r="D33">
            <v>15.6</v>
          </cell>
          <cell r="E33">
            <v>65</v>
          </cell>
          <cell r="F33">
            <v>94</v>
          </cell>
          <cell r="G33">
            <v>23</v>
          </cell>
          <cell r="H33">
            <v>11.879999999999999</v>
          </cell>
          <cell r="J33">
            <v>28.8</v>
          </cell>
          <cell r="K33">
            <v>0</v>
          </cell>
        </row>
        <row r="34">
          <cell r="B34">
            <v>27.104166666666661</v>
          </cell>
          <cell r="C34">
            <v>37.299999999999997</v>
          </cell>
          <cell r="D34">
            <v>17.8</v>
          </cell>
          <cell r="E34">
            <v>60.916666666666664</v>
          </cell>
          <cell r="F34">
            <v>89</v>
          </cell>
          <cell r="G34">
            <v>26</v>
          </cell>
          <cell r="H34">
            <v>12.96</v>
          </cell>
          <cell r="J34">
            <v>33.119999999999997</v>
          </cell>
          <cell r="K34">
            <v>0</v>
          </cell>
        </row>
        <row r="35">
          <cell r="B35">
            <v>24.495833333333334</v>
          </cell>
          <cell r="C35">
            <v>35</v>
          </cell>
          <cell r="D35">
            <v>20.2</v>
          </cell>
          <cell r="E35">
            <v>78.541666666666671</v>
          </cell>
          <cell r="F35">
            <v>97</v>
          </cell>
          <cell r="G35">
            <v>35</v>
          </cell>
          <cell r="H35">
            <v>28.44</v>
          </cell>
          <cell r="J35">
            <v>57.6</v>
          </cell>
          <cell r="K35">
            <v>23.2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I5" t="str">
            <v>*</v>
          </cell>
        </row>
        <row r="6">
          <cell r="I6" t="str">
            <v>*</v>
          </cell>
        </row>
        <row r="7">
          <cell r="I7" t="str">
            <v>*</v>
          </cell>
        </row>
        <row r="8">
          <cell r="I8" t="str">
            <v>*</v>
          </cell>
        </row>
        <row r="9">
          <cell r="I9" t="str">
            <v>*</v>
          </cell>
        </row>
        <row r="10">
          <cell r="I10" t="str">
            <v>*</v>
          </cell>
        </row>
        <row r="11">
          <cell r="I11" t="str">
            <v>*</v>
          </cell>
        </row>
        <row r="12">
          <cell r="I12" t="str">
            <v>*</v>
          </cell>
        </row>
        <row r="13">
          <cell r="I13" t="str">
            <v>*</v>
          </cell>
        </row>
        <row r="14">
          <cell r="I14" t="str">
            <v>*</v>
          </cell>
        </row>
        <row r="15">
          <cell r="I15" t="str">
            <v>*</v>
          </cell>
        </row>
        <row r="16">
          <cell r="I16" t="str">
            <v>*</v>
          </cell>
        </row>
        <row r="17">
          <cell r="I17" t="str">
            <v>*</v>
          </cell>
        </row>
        <row r="18">
          <cell r="I18" t="str">
            <v>*</v>
          </cell>
        </row>
        <row r="19">
          <cell r="I19" t="str">
            <v>*</v>
          </cell>
        </row>
        <row r="20">
          <cell r="I20" t="str">
            <v>*</v>
          </cell>
        </row>
        <row r="21">
          <cell r="I21" t="str">
            <v>*</v>
          </cell>
        </row>
        <row r="22">
          <cell r="I22" t="str">
            <v>*</v>
          </cell>
        </row>
        <row r="23">
          <cell r="I23" t="str">
            <v>*</v>
          </cell>
        </row>
        <row r="24">
          <cell r="I24" t="str">
            <v>*</v>
          </cell>
        </row>
        <row r="25">
          <cell r="I25" t="str">
            <v>*</v>
          </cell>
        </row>
        <row r="26">
          <cell r="I26" t="str">
            <v>*</v>
          </cell>
        </row>
        <row r="27">
          <cell r="I27" t="str">
            <v>*</v>
          </cell>
        </row>
        <row r="28">
          <cell r="I28" t="str">
            <v>*</v>
          </cell>
        </row>
        <row r="29">
          <cell r="I29" t="str">
            <v>*</v>
          </cell>
        </row>
        <row r="30">
          <cell r="I30" t="str">
            <v>*</v>
          </cell>
        </row>
        <row r="31">
          <cell r="I31" t="str">
            <v>*</v>
          </cell>
        </row>
        <row r="32">
          <cell r="I32" t="str">
            <v>*</v>
          </cell>
        </row>
        <row r="33">
          <cell r="I33" t="str">
            <v>*</v>
          </cell>
        </row>
        <row r="34">
          <cell r="I34" t="str">
            <v>*</v>
          </cell>
        </row>
        <row r="35">
          <cell r="I35" t="str">
            <v>*</v>
          </cell>
        </row>
        <row r="36">
          <cell r="I36" t="str">
            <v>*</v>
          </cell>
        </row>
      </sheetData>
      <sheetData sheetId="10"/>
      <sheetData sheetId="1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Planilha1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27.279166666666665</v>
          </cell>
          <cell r="C5">
            <v>33.9</v>
          </cell>
          <cell r="D5">
            <v>22.5</v>
          </cell>
          <cell r="E5">
            <v>77.25</v>
          </cell>
          <cell r="F5">
            <v>100</v>
          </cell>
          <cell r="G5">
            <v>42</v>
          </cell>
          <cell r="H5">
            <v>14.4</v>
          </cell>
          <cell r="J5">
            <v>28.8</v>
          </cell>
          <cell r="K5">
            <v>0</v>
          </cell>
        </row>
        <row r="6">
          <cell r="B6">
            <v>25.462499999999995</v>
          </cell>
          <cell r="C6">
            <v>34</v>
          </cell>
          <cell r="D6">
            <v>22.5</v>
          </cell>
          <cell r="E6">
            <v>91.208333333333329</v>
          </cell>
          <cell r="F6">
            <v>100</v>
          </cell>
          <cell r="G6">
            <v>52</v>
          </cell>
          <cell r="H6">
            <v>24.12</v>
          </cell>
          <cell r="J6">
            <v>46.800000000000004</v>
          </cell>
          <cell r="K6">
            <v>8.9999999999999982</v>
          </cell>
        </row>
        <row r="7">
          <cell r="B7">
            <v>27.866666666666664</v>
          </cell>
          <cell r="C7">
            <v>35.299999999999997</v>
          </cell>
          <cell r="D7">
            <v>22.4</v>
          </cell>
          <cell r="E7">
            <v>78.5</v>
          </cell>
          <cell r="F7">
            <v>100</v>
          </cell>
          <cell r="G7">
            <v>43</v>
          </cell>
          <cell r="H7">
            <v>14.4</v>
          </cell>
          <cell r="J7">
            <v>28.08</v>
          </cell>
          <cell r="K7">
            <v>0</v>
          </cell>
        </row>
        <row r="8">
          <cell r="B8">
            <v>27.991666666666674</v>
          </cell>
          <cell r="C8">
            <v>34.9</v>
          </cell>
          <cell r="D8">
            <v>22.6</v>
          </cell>
          <cell r="E8">
            <v>76.541666666666671</v>
          </cell>
          <cell r="F8">
            <v>100</v>
          </cell>
          <cell r="G8">
            <v>40</v>
          </cell>
          <cell r="H8">
            <v>24.12</v>
          </cell>
          <cell r="J8">
            <v>37.080000000000005</v>
          </cell>
          <cell r="K8">
            <v>0</v>
          </cell>
        </row>
        <row r="9">
          <cell r="B9">
            <v>27.599999999999998</v>
          </cell>
          <cell r="C9">
            <v>36.1</v>
          </cell>
          <cell r="D9">
            <v>20.399999999999999</v>
          </cell>
          <cell r="E9">
            <v>74.333333333333329</v>
          </cell>
          <cell r="F9">
            <v>100</v>
          </cell>
          <cell r="G9">
            <v>36</v>
          </cell>
          <cell r="H9">
            <v>14.76</v>
          </cell>
          <cell r="J9">
            <v>25.92</v>
          </cell>
          <cell r="K9">
            <v>0</v>
          </cell>
        </row>
        <row r="10">
          <cell r="B10">
            <v>28.608333333333334</v>
          </cell>
          <cell r="C10">
            <v>36.9</v>
          </cell>
          <cell r="D10">
            <v>20.6</v>
          </cell>
          <cell r="E10">
            <v>67.625</v>
          </cell>
          <cell r="F10">
            <v>100</v>
          </cell>
          <cell r="G10">
            <v>35</v>
          </cell>
          <cell r="H10">
            <v>20.88</v>
          </cell>
          <cell r="J10">
            <v>30.6</v>
          </cell>
          <cell r="K10">
            <v>0</v>
          </cell>
        </row>
        <row r="11">
          <cell r="B11">
            <v>27.466666666666658</v>
          </cell>
          <cell r="C11">
            <v>36</v>
          </cell>
          <cell r="D11">
            <v>21.4</v>
          </cell>
          <cell r="E11">
            <v>74.5</v>
          </cell>
          <cell r="F11">
            <v>100</v>
          </cell>
          <cell r="G11">
            <v>42</v>
          </cell>
          <cell r="H11">
            <v>31.319999999999997</v>
          </cell>
          <cell r="J11">
            <v>56.88</v>
          </cell>
          <cell r="K11">
            <v>2.8</v>
          </cell>
        </row>
        <row r="12">
          <cell r="B12">
            <v>29.154166666666665</v>
          </cell>
          <cell r="C12">
            <v>38.9</v>
          </cell>
          <cell r="D12">
            <v>21</v>
          </cell>
          <cell r="E12">
            <v>71.75</v>
          </cell>
          <cell r="F12">
            <v>100</v>
          </cell>
          <cell r="G12">
            <v>32</v>
          </cell>
          <cell r="H12">
            <v>15.840000000000002</v>
          </cell>
          <cell r="J12">
            <v>31.680000000000003</v>
          </cell>
          <cell r="K12">
            <v>0</v>
          </cell>
        </row>
        <row r="13">
          <cell r="B13">
            <v>29.708333333333332</v>
          </cell>
          <cell r="C13">
            <v>37.5</v>
          </cell>
          <cell r="D13">
            <v>22.9</v>
          </cell>
          <cell r="E13">
            <v>65.458333333333329</v>
          </cell>
          <cell r="F13">
            <v>100</v>
          </cell>
          <cell r="G13">
            <v>37</v>
          </cell>
          <cell r="H13">
            <v>17.64</v>
          </cell>
          <cell r="J13">
            <v>38.159999999999997</v>
          </cell>
          <cell r="K13">
            <v>0.8</v>
          </cell>
        </row>
        <row r="14">
          <cell r="B14">
            <v>28.212499999999995</v>
          </cell>
          <cell r="C14">
            <v>35.6</v>
          </cell>
          <cell r="D14">
            <v>21.6</v>
          </cell>
          <cell r="E14">
            <v>72.541666666666671</v>
          </cell>
          <cell r="F14">
            <v>100</v>
          </cell>
          <cell r="G14">
            <v>41</v>
          </cell>
          <cell r="H14">
            <v>32.76</v>
          </cell>
          <cell r="J14">
            <v>60.12</v>
          </cell>
          <cell r="K14">
            <v>7.6</v>
          </cell>
        </row>
        <row r="15">
          <cell r="B15">
            <v>27.504166666666666</v>
          </cell>
          <cell r="C15">
            <v>33.799999999999997</v>
          </cell>
          <cell r="D15">
            <v>24.2</v>
          </cell>
          <cell r="E15">
            <v>76.333333333333329</v>
          </cell>
          <cell r="F15">
            <v>100</v>
          </cell>
          <cell r="G15">
            <v>49</v>
          </cell>
          <cell r="H15">
            <v>24.48</v>
          </cell>
          <cell r="J15">
            <v>38.519999999999996</v>
          </cell>
          <cell r="K15">
            <v>3.6</v>
          </cell>
        </row>
        <row r="16">
          <cell r="B16">
            <v>26.775000000000002</v>
          </cell>
          <cell r="C16">
            <v>34.1</v>
          </cell>
          <cell r="D16">
            <v>22.8</v>
          </cell>
          <cell r="E16">
            <v>86.791666666666671</v>
          </cell>
          <cell r="F16">
            <v>100</v>
          </cell>
          <cell r="G16">
            <v>47</v>
          </cell>
          <cell r="H16">
            <v>19.079999999999998</v>
          </cell>
          <cell r="J16">
            <v>56.519999999999996</v>
          </cell>
          <cell r="K16">
            <v>45.4</v>
          </cell>
        </row>
        <row r="17">
          <cell r="B17">
            <v>26.520833333333339</v>
          </cell>
          <cell r="C17">
            <v>32.299999999999997</v>
          </cell>
          <cell r="D17">
            <v>22.9</v>
          </cell>
          <cell r="E17">
            <v>86</v>
          </cell>
          <cell r="F17">
            <v>100</v>
          </cell>
          <cell r="G17">
            <v>59</v>
          </cell>
          <cell r="H17">
            <v>15.840000000000002</v>
          </cell>
          <cell r="J17">
            <v>27</v>
          </cell>
          <cell r="K17">
            <v>5.8</v>
          </cell>
        </row>
        <row r="18">
          <cell r="B18">
            <v>26.875000000000004</v>
          </cell>
          <cell r="C18">
            <v>34.700000000000003</v>
          </cell>
          <cell r="D18">
            <v>24.5</v>
          </cell>
          <cell r="E18">
            <v>88.25</v>
          </cell>
          <cell r="F18">
            <v>100</v>
          </cell>
          <cell r="G18">
            <v>51</v>
          </cell>
          <cell r="H18">
            <v>25.2</v>
          </cell>
          <cell r="J18">
            <v>42.12</v>
          </cell>
          <cell r="K18">
            <v>0</v>
          </cell>
        </row>
        <row r="19">
          <cell r="B19">
            <v>25.287499999999994</v>
          </cell>
          <cell r="C19">
            <v>31</v>
          </cell>
          <cell r="D19">
            <v>21.8</v>
          </cell>
          <cell r="E19">
            <v>89.416666666666671</v>
          </cell>
          <cell r="F19">
            <v>100</v>
          </cell>
          <cell r="G19">
            <v>54</v>
          </cell>
          <cell r="H19">
            <v>21.240000000000002</v>
          </cell>
          <cell r="J19">
            <v>33.119999999999997</v>
          </cell>
          <cell r="K19">
            <v>60.4</v>
          </cell>
        </row>
        <row r="20">
          <cell r="B20">
            <v>27.916666666666668</v>
          </cell>
          <cell r="C20">
            <v>35</v>
          </cell>
          <cell r="D20">
            <v>22.4</v>
          </cell>
          <cell r="E20">
            <v>78.666666666666671</v>
          </cell>
          <cell r="F20">
            <v>100</v>
          </cell>
          <cell r="G20">
            <v>43</v>
          </cell>
          <cell r="H20">
            <v>10.8</v>
          </cell>
          <cell r="J20">
            <v>26.28</v>
          </cell>
          <cell r="K20">
            <v>0</v>
          </cell>
        </row>
        <row r="21">
          <cell r="B21">
            <v>28.666666666666661</v>
          </cell>
          <cell r="C21">
            <v>34.6</v>
          </cell>
          <cell r="D21">
            <v>23.1</v>
          </cell>
          <cell r="E21">
            <v>76.833333333333329</v>
          </cell>
          <cell r="F21">
            <v>100</v>
          </cell>
          <cell r="G21">
            <v>42</v>
          </cell>
          <cell r="H21">
            <v>13.68</v>
          </cell>
          <cell r="J21">
            <v>32.4</v>
          </cell>
          <cell r="K21">
            <v>0</v>
          </cell>
        </row>
        <row r="22">
          <cell r="B22">
            <v>29.416666666666661</v>
          </cell>
          <cell r="C22">
            <v>37</v>
          </cell>
          <cell r="D22">
            <v>22.9</v>
          </cell>
          <cell r="E22">
            <v>75.083333333333329</v>
          </cell>
          <cell r="F22">
            <v>100</v>
          </cell>
          <cell r="G22">
            <v>38</v>
          </cell>
          <cell r="H22">
            <v>19.8</v>
          </cell>
          <cell r="J22">
            <v>33.480000000000004</v>
          </cell>
          <cell r="K22">
            <v>0</v>
          </cell>
        </row>
        <row r="23">
          <cell r="B23">
            <v>28.620833333333341</v>
          </cell>
          <cell r="C23">
            <v>36.299999999999997</v>
          </cell>
          <cell r="D23">
            <v>24.6</v>
          </cell>
          <cell r="E23">
            <v>78.5</v>
          </cell>
          <cell r="F23">
            <v>100</v>
          </cell>
          <cell r="G23">
            <v>44</v>
          </cell>
          <cell r="H23">
            <v>19.079999999999998</v>
          </cell>
          <cell r="J23">
            <v>55.080000000000005</v>
          </cell>
          <cell r="K23">
            <v>0</v>
          </cell>
        </row>
        <row r="24">
          <cell r="B24">
            <v>26.67916666666666</v>
          </cell>
          <cell r="C24">
            <v>32.6</v>
          </cell>
          <cell r="D24">
            <v>22.1</v>
          </cell>
          <cell r="E24">
            <v>82.791666666666671</v>
          </cell>
          <cell r="F24">
            <v>100</v>
          </cell>
          <cell r="G24">
            <v>54</v>
          </cell>
          <cell r="H24">
            <v>17.28</v>
          </cell>
          <cell r="J24">
            <v>43.2</v>
          </cell>
          <cell r="K24">
            <v>4</v>
          </cell>
        </row>
        <row r="25">
          <cell r="B25">
            <v>25.741666666666664</v>
          </cell>
          <cell r="C25">
            <v>32.299999999999997</v>
          </cell>
          <cell r="D25">
            <v>22.3</v>
          </cell>
          <cell r="E25">
            <v>89.125</v>
          </cell>
          <cell r="F25">
            <v>100</v>
          </cell>
          <cell r="G25">
            <v>61</v>
          </cell>
          <cell r="H25">
            <v>15.840000000000002</v>
          </cell>
          <cell r="J25">
            <v>51.480000000000004</v>
          </cell>
          <cell r="K25">
            <v>12.4</v>
          </cell>
        </row>
        <row r="26">
          <cell r="B26">
            <v>24.979166666666668</v>
          </cell>
          <cell r="C26">
            <v>28</v>
          </cell>
          <cell r="D26">
            <v>22.6</v>
          </cell>
          <cell r="E26">
            <v>96</v>
          </cell>
          <cell r="F26">
            <v>100</v>
          </cell>
          <cell r="G26">
            <v>77</v>
          </cell>
          <cell r="H26">
            <v>21.6</v>
          </cell>
          <cell r="J26">
            <v>36.72</v>
          </cell>
          <cell r="K26">
            <v>5.6</v>
          </cell>
        </row>
        <row r="27">
          <cell r="B27">
            <v>23.970833333333331</v>
          </cell>
          <cell r="C27">
            <v>26.7</v>
          </cell>
          <cell r="D27">
            <v>22.3</v>
          </cell>
          <cell r="E27">
            <v>96.583333333333329</v>
          </cell>
          <cell r="F27">
            <v>100</v>
          </cell>
          <cell r="G27">
            <v>77</v>
          </cell>
          <cell r="H27">
            <v>13.32</v>
          </cell>
          <cell r="J27">
            <v>23.759999999999998</v>
          </cell>
          <cell r="K27">
            <v>12.2</v>
          </cell>
        </row>
        <row r="28">
          <cell r="B28">
            <v>23.366666666666671</v>
          </cell>
          <cell r="C28">
            <v>27.3</v>
          </cell>
          <cell r="D28">
            <v>20.5</v>
          </cell>
          <cell r="E28">
            <v>85.291666666666671</v>
          </cell>
          <cell r="F28">
            <v>100</v>
          </cell>
          <cell r="G28">
            <v>62</v>
          </cell>
          <cell r="H28">
            <v>15.120000000000001</v>
          </cell>
          <cell r="J28">
            <v>32.4</v>
          </cell>
          <cell r="K28">
            <v>0.2</v>
          </cell>
        </row>
        <row r="29">
          <cell r="B29">
            <v>23.516666666666666</v>
          </cell>
          <cell r="C29">
            <v>30.6</v>
          </cell>
          <cell r="D29">
            <v>17.899999999999999</v>
          </cell>
          <cell r="E29">
            <v>77.041666666666671</v>
          </cell>
          <cell r="F29">
            <v>100</v>
          </cell>
          <cell r="G29">
            <v>46</v>
          </cell>
          <cell r="H29">
            <v>16.559999999999999</v>
          </cell>
          <cell r="J29">
            <v>38.519999999999996</v>
          </cell>
          <cell r="K29">
            <v>0</v>
          </cell>
        </row>
        <row r="30">
          <cell r="B30">
            <v>23.295833333333331</v>
          </cell>
          <cell r="C30">
            <v>30.2</v>
          </cell>
          <cell r="D30">
            <v>18</v>
          </cell>
          <cell r="E30">
            <v>67.833333333333329</v>
          </cell>
          <cell r="F30">
            <v>95</v>
          </cell>
          <cell r="G30">
            <v>43</v>
          </cell>
          <cell r="H30">
            <v>27</v>
          </cell>
          <cell r="J30">
            <v>43.2</v>
          </cell>
          <cell r="K30">
            <v>0</v>
          </cell>
        </row>
        <row r="31">
          <cell r="B31">
            <v>23.512499999999992</v>
          </cell>
          <cell r="C31">
            <v>31.5</v>
          </cell>
          <cell r="D31">
            <v>18.2</v>
          </cell>
          <cell r="E31">
            <v>73.916666666666671</v>
          </cell>
          <cell r="F31">
            <v>100</v>
          </cell>
          <cell r="G31">
            <v>38</v>
          </cell>
          <cell r="H31">
            <v>17.64</v>
          </cell>
          <cell r="J31">
            <v>28.44</v>
          </cell>
          <cell r="K31">
            <v>0</v>
          </cell>
        </row>
        <row r="32">
          <cell r="B32">
            <v>24.333333333333329</v>
          </cell>
          <cell r="C32">
            <v>33.1</v>
          </cell>
          <cell r="D32">
            <v>17.2</v>
          </cell>
          <cell r="E32">
            <v>75.458333333333329</v>
          </cell>
          <cell r="F32">
            <v>100</v>
          </cell>
          <cell r="G32">
            <v>37</v>
          </cell>
          <cell r="H32">
            <v>11.520000000000001</v>
          </cell>
          <cell r="J32">
            <v>45.72</v>
          </cell>
          <cell r="K32">
            <v>1.8</v>
          </cell>
        </row>
        <row r="33">
          <cell r="B33">
            <v>26.183333333333326</v>
          </cell>
          <cell r="C33">
            <v>35.5</v>
          </cell>
          <cell r="D33">
            <v>18.2</v>
          </cell>
          <cell r="E33">
            <v>69.125</v>
          </cell>
          <cell r="F33">
            <v>100</v>
          </cell>
          <cell r="G33">
            <v>25</v>
          </cell>
          <cell r="H33">
            <v>15.48</v>
          </cell>
          <cell r="J33">
            <v>32.4</v>
          </cell>
          <cell r="K33">
            <v>0</v>
          </cell>
        </row>
        <row r="34">
          <cell r="B34">
            <v>25.425000000000001</v>
          </cell>
          <cell r="C34">
            <v>35.4</v>
          </cell>
          <cell r="D34">
            <v>17.899999999999999</v>
          </cell>
          <cell r="E34">
            <v>76.7</v>
          </cell>
          <cell r="F34">
            <v>100</v>
          </cell>
          <cell r="G34">
            <v>37</v>
          </cell>
          <cell r="H34">
            <v>15.840000000000002</v>
          </cell>
          <cell r="J34">
            <v>29.880000000000003</v>
          </cell>
          <cell r="K34">
            <v>0</v>
          </cell>
        </row>
        <row r="35">
          <cell r="B35">
            <v>34.4</v>
          </cell>
          <cell r="C35">
            <v>36.200000000000003</v>
          </cell>
          <cell r="D35">
            <v>32.700000000000003</v>
          </cell>
          <cell r="E35">
            <v>41.2</v>
          </cell>
          <cell r="F35">
            <v>48</v>
          </cell>
          <cell r="G35">
            <v>35</v>
          </cell>
          <cell r="H35">
            <v>9</v>
          </cell>
          <cell r="J35">
            <v>19.8</v>
          </cell>
          <cell r="K35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I5" t="str">
            <v>*</v>
          </cell>
        </row>
        <row r="6">
          <cell r="I6" t="str">
            <v>*</v>
          </cell>
        </row>
        <row r="7">
          <cell r="I7" t="str">
            <v>*</v>
          </cell>
        </row>
        <row r="8">
          <cell r="I8" t="str">
            <v>*</v>
          </cell>
        </row>
        <row r="9">
          <cell r="I9" t="str">
            <v>*</v>
          </cell>
        </row>
        <row r="10">
          <cell r="I10" t="str">
            <v>*</v>
          </cell>
        </row>
        <row r="11">
          <cell r="I11" t="str">
            <v>*</v>
          </cell>
        </row>
        <row r="12">
          <cell r="I12" t="str">
            <v>*</v>
          </cell>
        </row>
        <row r="13">
          <cell r="I13" t="str">
            <v>*</v>
          </cell>
        </row>
        <row r="14">
          <cell r="I14" t="str">
            <v>*</v>
          </cell>
        </row>
        <row r="15">
          <cell r="I15" t="str">
            <v>*</v>
          </cell>
        </row>
        <row r="16">
          <cell r="I16" t="str">
            <v>*</v>
          </cell>
        </row>
        <row r="17">
          <cell r="I17" t="str">
            <v>*</v>
          </cell>
        </row>
        <row r="18">
          <cell r="I18" t="str">
            <v>*</v>
          </cell>
        </row>
        <row r="19">
          <cell r="I19" t="str">
            <v>*</v>
          </cell>
        </row>
        <row r="20">
          <cell r="I20" t="str">
            <v>*</v>
          </cell>
        </row>
        <row r="21">
          <cell r="I21" t="str">
            <v>*</v>
          </cell>
        </row>
        <row r="22">
          <cell r="I22" t="str">
            <v>*</v>
          </cell>
        </row>
        <row r="23">
          <cell r="I23" t="str">
            <v>*</v>
          </cell>
        </row>
        <row r="24">
          <cell r="I24" t="str">
            <v>*</v>
          </cell>
        </row>
        <row r="25">
          <cell r="I25" t="str">
            <v>*</v>
          </cell>
        </row>
        <row r="26">
          <cell r="I26" t="str">
            <v>*</v>
          </cell>
        </row>
        <row r="27">
          <cell r="I27" t="str">
            <v>*</v>
          </cell>
        </row>
        <row r="28">
          <cell r="I28" t="str">
            <v>*</v>
          </cell>
        </row>
        <row r="29">
          <cell r="I29" t="str">
            <v>*</v>
          </cell>
        </row>
        <row r="30">
          <cell r="I30" t="str">
            <v>*</v>
          </cell>
        </row>
        <row r="31">
          <cell r="I31" t="str">
            <v>*</v>
          </cell>
        </row>
        <row r="32">
          <cell r="I32" t="str">
            <v>*</v>
          </cell>
        </row>
        <row r="33">
          <cell r="I33" t="str">
            <v>*</v>
          </cell>
        </row>
        <row r="34">
          <cell r="I34" t="str">
            <v>*</v>
          </cell>
        </row>
        <row r="35">
          <cell r="I35" t="str">
            <v>*</v>
          </cell>
        </row>
        <row r="36">
          <cell r="I36" t="str">
            <v>*</v>
          </cell>
        </row>
      </sheetData>
      <sheetData sheetId="11"/>
      <sheetData sheetId="12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23.620833333333326</v>
          </cell>
          <cell r="C5">
            <v>28.2</v>
          </cell>
          <cell r="D5">
            <v>21.7</v>
          </cell>
          <cell r="E5">
            <v>90.583333333333329</v>
          </cell>
          <cell r="F5">
            <v>97</v>
          </cell>
          <cell r="G5">
            <v>71</v>
          </cell>
          <cell r="H5">
            <v>11.520000000000001</v>
          </cell>
          <cell r="J5">
            <v>27.720000000000002</v>
          </cell>
          <cell r="K5">
            <v>5.2000000000000011</v>
          </cell>
        </row>
        <row r="6">
          <cell r="B6">
            <v>24.104166666666668</v>
          </cell>
          <cell r="C6">
            <v>27.9</v>
          </cell>
          <cell r="D6">
            <v>21.3</v>
          </cell>
          <cell r="E6">
            <v>87.708333333333329</v>
          </cell>
          <cell r="F6">
            <v>98</v>
          </cell>
          <cell r="G6">
            <v>68</v>
          </cell>
          <cell r="H6">
            <v>15.48</v>
          </cell>
          <cell r="J6">
            <v>31.319999999999997</v>
          </cell>
          <cell r="K6">
            <v>0</v>
          </cell>
        </row>
        <row r="7">
          <cell r="B7">
            <v>24.808333333333337</v>
          </cell>
          <cell r="C7">
            <v>30.6</v>
          </cell>
          <cell r="D7">
            <v>21.9</v>
          </cell>
          <cell r="E7">
            <v>86.708333333333329</v>
          </cell>
          <cell r="F7">
            <v>97</v>
          </cell>
          <cell r="G7">
            <v>59</v>
          </cell>
          <cell r="H7">
            <v>15.120000000000001</v>
          </cell>
          <cell r="J7">
            <v>32.4</v>
          </cell>
          <cell r="K7">
            <v>0.2</v>
          </cell>
        </row>
        <row r="8">
          <cell r="B8">
            <v>24.258333333333336</v>
          </cell>
          <cell r="C8">
            <v>31.5</v>
          </cell>
          <cell r="D8">
            <v>21.7</v>
          </cell>
          <cell r="E8">
            <v>85.5</v>
          </cell>
          <cell r="F8">
            <v>96</v>
          </cell>
          <cell r="G8">
            <v>57</v>
          </cell>
          <cell r="H8">
            <v>19.079999999999998</v>
          </cell>
          <cell r="J8">
            <v>38.880000000000003</v>
          </cell>
          <cell r="K8">
            <v>26.4</v>
          </cell>
        </row>
        <row r="9">
          <cell r="B9">
            <v>25.220833333333331</v>
          </cell>
          <cell r="C9">
            <v>31.8</v>
          </cell>
          <cell r="D9">
            <v>20.3</v>
          </cell>
          <cell r="E9">
            <v>82.583333333333329</v>
          </cell>
          <cell r="F9">
            <v>96</v>
          </cell>
          <cell r="G9">
            <v>59</v>
          </cell>
          <cell r="H9">
            <v>15.48</v>
          </cell>
          <cell r="J9">
            <v>27.36</v>
          </cell>
          <cell r="K9">
            <v>0.2</v>
          </cell>
        </row>
        <row r="10">
          <cell r="B10">
            <v>26.191666666666663</v>
          </cell>
          <cell r="C10">
            <v>33.200000000000003</v>
          </cell>
          <cell r="D10">
            <v>20.7</v>
          </cell>
          <cell r="E10">
            <v>79.25</v>
          </cell>
          <cell r="F10">
            <v>96</v>
          </cell>
          <cell r="G10">
            <v>46</v>
          </cell>
          <cell r="H10">
            <v>11.16</v>
          </cell>
          <cell r="J10">
            <v>19.8</v>
          </cell>
          <cell r="K10">
            <v>0</v>
          </cell>
        </row>
        <row r="11">
          <cell r="B11">
            <v>27.037499999999998</v>
          </cell>
          <cell r="C11">
            <v>32.700000000000003</v>
          </cell>
          <cell r="D11">
            <v>21.5</v>
          </cell>
          <cell r="E11">
            <v>72.583333333333329</v>
          </cell>
          <cell r="F11">
            <v>92</v>
          </cell>
          <cell r="G11">
            <v>46</v>
          </cell>
          <cell r="H11">
            <v>14.76</v>
          </cell>
          <cell r="J11">
            <v>23.400000000000002</v>
          </cell>
          <cell r="K11">
            <v>0</v>
          </cell>
        </row>
        <row r="12">
          <cell r="B12">
            <v>27.408333333333335</v>
          </cell>
          <cell r="C12">
            <v>33.799999999999997</v>
          </cell>
          <cell r="D12">
            <v>22.1</v>
          </cell>
          <cell r="E12">
            <v>70.875</v>
          </cell>
          <cell r="F12">
            <v>92</v>
          </cell>
          <cell r="G12">
            <v>43</v>
          </cell>
          <cell r="H12">
            <v>19.440000000000001</v>
          </cell>
          <cell r="J12">
            <v>32.04</v>
          </cell>
          <cell r="K12">
            <v>0</v>
          </cell>
        </row>
        <row r="13">
          <cell r="B13">
            <v>26.912499999999998</v>
          </cell>
          <cell r="C13">
            <v>33.9</v>
          </cell>
          <cell r="D13">
            <v>21.7</v>
          </cell>
          <cell r="E13">
            <v>70.458333333333329</v>
          </cell>
          <cell r="F13">
            <v>90</v>
          </cell>
          <cell r="G13">
            <v>44</v>
          </cell>
          <cell r="H13">
            <v>11.16</v>
          </cell>
          <cell r="J13">
            <v>23.040000000000003</v>
          </cell>
          <cell r="K13">
            <v>0</v>
          </cell>
        </row>
        <row r="14">
          <cell r="B14">
            <v>26.95</v>
          </cell>
          <cell r="C14">
            <v>32.1</v>
          </cell>
          <cell r="D14">
            <v>21.5</v>
          </cell>
          <cell r="E14">
            <v>70.666666666666671</v>
          </cell>
          <cell r="F14">
            <v>90</v>
          </cell>
          <cell r="G14">
            <v>48</v>
          </cell>
          <cell r="H14">
            <v>17.64</v>
          </cell>
          <cell r="J14">
            <v>39.96</v>
          </cell>
          <cell r="K14">
            <v>0</v>
          </cell>
        </row>
        <row r="15">
          <cell r="B15">
            <v>24.745833333333334</v>
          </cell>
          <cell r="C15">
            <v>29</v>
          </cell>
          <cell r="D15">
            <v>22.2</v>
          </cell>
          <cell r="E15">
            <v>81.916666666666671</v>
          </cell>
          <cell r="F15">
            <v>92</v>
          </cell>
          <cell r="G15">
            <v>62</v>
          </cell>
          <cell r="H15">
            <v>16.2</v>
          </cell>
          <cell r="J15">
            <v>32.4</v>
          </cell>
          <cell r="K15">
            <v>0</v>
          </cell>
        </row>
        <row r="16">
          <cell r="B16">
            <v>24.112500000000001</v>
          </cell>
          <cell r="C16">
            <v>28.3</v>
          </cell>
          <cell r="D16">
            <v>21.9</v>
          </cell>
          <cell r="E16">
            <v>86.458333333333329</v>
          </cell>
          <cell r="F16">
            <v>96</v>
          </cell>
          <cell r="G16">
            <v>65</v>
          </cell>
          <cell r="H16">
            <v>16.2</v>
          </cell>
          <cell r="J16">
            <v>30.6</v>
          </cell>
          <cell r="K16">
            <v>1.4</v>
          </cell>
        </row>
        <row r="17">
          <cell r="B17">
            <v>25.3</v>
          </cell>
          <cell r="C17">
            <v>31.3</v>
          </cell>
          <cell r="D17">
            <v>21.6</v>
          </cell>
          <cell r="E17">
            <v>82.458333333333329</v>
          </cell>
          <cell r="F17">
            <v>97</v>
          </cell>
          <cell r="G17">
            <v>54</v>
          </cell>
          <cell r="H17">
            <v>13.32</v>
          </cell>
          <cell r="J17">
            <v>31.319999999999997</v>
          </cell>
          <cell r="K17">
            <v>1</v>
          </cell>
        </row>
        <row r="18">
          <cell r="B18">
            <v>26.574999999999992</v>
          </cell>
          <cell r="C18">
            <v>32.1</v>
          </cell>
          <cell r="D18">
            <v>22.3</v>
          </cell>
          <cell r="E18">
            <v>74.458333333333329</v>
          </cell>
          <cell r="F18">
            <v>91</v>
          </cell>
          <cell r="G18">
            <v>51</v>
          </cell>
          <cell r="H18">
            <v>18.36</v>
          </cell>
          <cell r="J18">
            <v>38.519999999999996</v>
          </cell>
          <cell r="K18">
            <v>0</v>
          </cell>
        </row>
        <row r="19">
          <cell r="B19">
            <v>24.45</v>
          </cell>
          <cell r="C19">
            <v>29</v>
          </cell>
          <cell r="D19">
            <v>21.3</v>
          </cell>
          <cell r="E19">
            <v>84.375</v>
          </cell>
          <cell r="F19">
            <v>97</v>
          </cell>
          <cell r="G19">
            <v>68</v>
          </cell>
          <cell r="H19">
            <v>14.4</v>
          </cell>
          <cell r="J19">
            <v>28.08</v>
          </cell>
          <cell r="K19">
            <v>4</v>
          </cell>
        </row>
        <row r="20">
          <cell r="B20">
            <v>26.212500000000002</v>
          </cell>
          <cell r="C20">
            <v>31.9</v>
          </cell>
          <cell r="D20">
            <v>21.2</v>
          </cell>
          <cell r="E20">
            <v>75.166666666666671</v>
          </cell>
          <cell r="F20">
            <v>96</v>
          </cell>
          <cell r="G20">
            <v>45</v>
          </cell>
          <cell r="H20">
            <v>18</v>
          </cell>
          <cell r="J20">
            <v>31.680000000000003</v>
          </cell>
          <cell r="K20">
            <v>0.2</v>
          </cell>
        </row>
        <row r="21">
          <cell r="B21">
            <v>26.441666666666666</v>
          </cell>
          <cell r="C21">
            <v>30.9</v>
          </cell>
          <cell r="D21">
            <v>22.7</v>
          </cell>
          <cell r="E21">
            <v>74.083333333333329</v>
          </cell>
          <cell r="F21">
            <v>90</v>
          </cell>
          <cell r="G21">
            <v>52</v>
          </cell>
          <cell r="H21">
            <v>15.48</v>
          </cell>
          <cell r="J21">
            <v>26.64</v>
          </cell>
          <cell r="K21">
            <v>0</v>
          </cell>
        </row>
        <row r="22">
          <cell r="B22">
            <v>27.291666666666671</v>
          </cell>
          <cell r="C22">
            <v>34.1</v>
          </cell>
          <cell r="D22">
            <v>21.5</v>
          </cell>
          <cell r="E22">
            <v>71.625</v>
          </cell>
          <cell r="F22">
            <v>95</v>
          </cell>
          <cell r="G22">
            <v>42</v>
          </cell>
          <cell r="H22">
            <v>18</v>
          </cell>
          <cell r="J22">
            <v>33.840000000000003</v>
          </cell>
          <cell r="K22">
            <v>0</v>
          </cell>
        </row>
        <row r="23">
          <cell r="B23">
            <v>26.645833333333332</v>
          </cell>
          <cell r="C23">
            <v>33.5</v>
          </cell>
          <cell r="D23">
            <v>21.8</v>
          </cell>
          <cell r="E23">
            <v>71.333333333333329</v>
          </cell>
          <cell r="F23">
            <v>89</v>
          </cell>
          <cell r="G23">
            <v>48</v>
          </cell>
          <cell r="H23">
            <v>29.16</v>
          </cell>
          <cell r="J23">
            <v>44.28</v>
          </cell>
          <cell r="K23">
            <v>0</v>
          </cell>
        </row>
        <row r="24">
          <cell r="B24">
            <v>26.916666666666668</v>
          </cell>
          <cell r="C24">
            <v>33.9</v>
          </cell>
          <cell r="D24">
            <v>21.9</v>
          </cell>
          <cell r="E24">
            <v>71.958333333333329</v>
          </cell>
          <cell r="F24">
            <v>90</v>
          </cell>
          <cell r="G24">
            <v>44</v>
          </cell>
          <cell r="H24">
            <v>23.400000000000002</v>
          </cell>
          <cell r="J24">
            <v>37.800000000000004</v>
          </cell>
          <cell r="K24">
            <v>0</v>
          </cell>
        </row>
        <row r="25">
          <cell r="B25">
            <v>25.129166666666663</v>
          </cell>
          <cell r="C25">
            <v>29.9</v>
          </cell>
          <cell r="D25">
            <v>21.6</v>
          </cell>
          <cell r="E25">
            <v>83.041666666666671</v>
          </cell>
          <cell r="F25">
            <v>97</v>
          </cell>
          <cell r="G25">
            <v>63</v>
          </cell>
          <cell r="H25">
            <v>16.559999999999999</v>
          </cell>
          <cell r="J25">
            <v>33.119999999999997</v>
          </cell>
          <cell r="K25">
            <v>8.4</v>
          </cell>
        </row>
        <row r="26">
          <cell r="B26">
            <v>23.645833333333329</v>
          </cell>
          <cell r="C26">
            <v>28</v>
          </cell>
          <cell r="D26">
            <v>21.2</v>
          </cell>
          <cell r="E26">
            <v>91.416666666666671</v>
          </cell>
          <cell r="F26">
            <v>98</v>
          </cell>
          <cell r="G26">
            <v>75</v>
          </cell>
          <cell r="H26">
            <v>22.32</v>
          </cell>
          <cell r="J26">
            <v>43.92</v>
          </cell>
          <cell r="K26">
            <v>36.799999999999997</v>
          </cell>
        </row>
        <row r="27">
          <cell r="B27">
            <v>23.379166666666663</v>
          </cell>
          <cell r="C27">
            <v>28.7</v>
          </cell>
          <cell r="D27">
            <v>20.2</v>
          </cell>
          <cell r="E27">
            <v>85.625</v>
          </cell>
          <cell r="F27">
            <v>98</v>
          </cell>
          <cell r="G27">
            <v>62</v>
          </cell>
          <cell r="H27">
            <v>12.96</v>
          </cell>
          <cell r="J27">
            <v>27.720000000000002</v>
          </cell>
          <cell r="K27">
            <v>0.2</v>
          </cell>
        </row>
        <row r="28">
          <cell r="B28">
            <v>24.729166666666661</v>
          </cell>
          <cell r="C28">
            <v>29.9</v>
          </cell>
          <cell r="D28">
            <v>21.8</v>
          </cell>
          <cell r="E28">
            <v>80.958333333333329</v>
          </cell>
          <cell r="F28">
            <v>96</v>
          </cell>
          <cell r="G28">
            <v>55</v>
          </cell>
          <cell r="H28">
            <v>14.4</v>
          </cell>
          <cell r="J28">
            <v>27.720000000000002</v>
          </cell>
          <cell r="K28">
            <v>0.2</v>
          </cell>
        </row>
        <row r="29">
          <cell r="B29">
            <v>24.095833333333335</v>
          </cell>
          <cell r="C29">
            <v>30.5</v>
          </cell>
          <cell r="D29">
            <v>18</v>
          </cell>
          <cell r="E29">
            <v>69.833333333333329</v>
          </cell>
          <cell r="F29">
            <v>92</v>
          </cell>
          <cell r="G29">
            <v>37</v>
          </cell>
          <cell r="H29">
            <v>15.120000000000001</v>
          </cell>
          <cell r="J29">
            <v>24.48</v>
          </cell>
          <cell r="K29">
            <v>0</v>
          </cell>
        </row>
        <row r="30">
          <cell r="B30">
            <v>23.854166666666668</v>
          </cell>
          <cell r="C30">
            <v>30.5</v>
          </cell>
          <cell r="D30">
            <v>19</v>
          </cell>
          <cell r="E30">
            <v>65.333333333333329</v>
          </cell>
          <cell r="F30">
            <v>87</v>
          </cell>
          <cell r="G30">
            <v>32</v>
          </cell>
          <cell r="H30">
            <v>11.520000000000001</v>
          </cell>
          <cell r="J30">
            <v>24.840000000000003</v>
          </cell>
          <cell r="K30">
            <v>0</v>
          </cell>
        </row>
        <row r="31">
          <cell r="B31">
            <v>24.079166666666666</v>
          </cell>
          <cell r="C31">
            <v>30.9</v>
          </cell>
          <cell r="D31">
            <v>18.5</v>
          </cell>
          <cell r="E31">
            <v>61.625</v>
          </cell>
          <cell r="F31">
            <v>84</v>
          </cell>
          <cell r="G31">
            <v>32</v>
          </cell>
          <cell r="H31">
            <v>9.7200000000000006</v>
          </cell>
          <cell r="J31">
            <v>23.400000000000002</v>
          </cell>
          <cell r="K31">
            <v>0</v>
          </cell>
        </row>
        <row r="32">
          <cell r="B32">
            <v>25.158333333333328</v>
          </cell>
          <cell r="C32">
            <v>32.4</v>
          </cell>
          <cell r="D32">
            <v>18.100000000000001</v>
          </cell>
          <cell r="E32">
            <v>55.791666666666664</v>
          </cell>
          <cell r="F32">
            <v>84</v>
          </cell>
          <cell r="G32">
            <v>22</v>
          </cell>
          <cell r="H32">
            <v>19.079999999999998</v>
          </cell>
          <cell r="J32">
            <v>39.6</v>
          </cell>
          <cell r="K32">
            <v>0</v>
          </cell>
        </row>
        <row r="33">
          <cell r="B33">
            <v>25.158333333333328</v>
          </cell>
          <cell r="C33">
            <v>32.4</v>
          </cell>
          <cell r="D33">
            <v>18.100000000000001</v>
          </cell>
          <cell r="E33">
            <v>55.791666666666664</v>
          </cell>
          <cell r="F33">
            <v>84</v>
          </cell>
          <cell r="G33">
            <v>22</v>
          </cell>
          <cell r="H33">
            <v>18.36</v>
          </cell>
          <cell r="J33">
            <v>32.04</v>
          </cell>
          <cell r="K33">
            <v>0</v>
          </cell>
        </row>
        <row r="34">
          <cell r="B34">
            <v>24.549999999999994</v>
          </cell>
          <cell r="C34">
            <v>32.6</v>
          </cell>
          <cell r="D34">
            <v>20.7</v>
          </cell>
          <cell r="E34">
            <v>75.375</v>
          </cell>
          <cell r="F34">
            <v>92</v>
          </cell>
          <cell r="G34">
            <v>44</v>
          </cell>
          <cell r="H34">
            <v>14.76</v>
          </cell>
          <cell r="J34">
            <v>27</v>
          </cell>
          <cell r="K34">
            <v>0</v>
          </cell>
        </row>
        <row r="35">
          <cell r="B35">
            <v>24.595833333333335</v>
          </cell>
          <cell r="C35">
            <v>33.1</v>
          </cell>
          <cell r="D35">
            <v>17.5</v>
          </cell>
          <cell r="E35">
            <v>68.25</v>
          </cell>
          <cell r="F35">
            <v>92</v>
          </cell>
          <cell r="G35">
            <v>37</v>
          </cell>
          <cell r="H35">
            <v>12.96</v>
          </cell>
          <cell r="J35">
            <v>28.08</v>
          </cell>
          <cell r="K35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I5" t="str">
            <v>*</v>
          </cell>
        </row>
        <row r="6">
          <cell r="I6" t="str">
            <v>*</v>
          </cell>
        </row>
        <row r="7">
          <cell r="I7" t="str">
            <v>*</v>
          </cell>
        </row>
        <row r="8">
          <cell r="I8" t="str">
            <v>*</v>
          </cell>
        </row>
        <row r="9">
          <cell r="I9" t="str">
            <v>*</v>
          </cell>
        </row>
        <row r="10">
          <cell r="I10" t="str">
            <v>*</v>
          </cell>
        </row>
        <row r="11">
          <cell r="I11" t="str">
            <v>*</v>
          </cell>
        </row>
        <row r="12">
          <cell r="I12" t="str">
            <v>*</v>
          </cell>
        </row>
        <row r="13">
          <cell r="I13" t="str">
            <v>*</v>
          </cell>
        </row>
        <row r="14">
          <cell r="I14" t="str">
            <v>*</v>
          </cell>
        </row>
        <row r="15">
          <cell r="I15" t="str">
            <v>*</v>
          </cell>
        </row>
        <row r="16">
          <cell r="I16" t="str">
            <v>*</v>
          </cell>
        </row>
        <row r="17">
          <cell r="I17" t="str">
            <v>*</v>
          </cell>
        </row>
        <row r="18">
          <cell r="I18" t="str">
            <v>*</v>
          </cell>
        </row>
        <row r="19">
          <cell r="I19" t="str">
            <v>*</v>
          </cell>
        </row>
        <row r="20">
          <cell r="I20" t="str">
            <v>*</v>
          </cell>
        </row>
        <row r="21">
          <cell r="I21" t="str">
            <v>*</v>
          </cell>
        </row>
        <row r="22">
          <cell r="I22" t="str">
            <v>*</v>
          </cell>
        </row>
        <row r="23">
          <cell r="I23" t="str">
            <v>*</v>
          </cell>
        </row>
        <row r="24">
          <cell r="I24" t="str">
            <v>*</v>
          </cell>
        </row>
        <row r="25">
          <cell r="I25" t="str">
            <v>*</v>
          </cell>
        </row>
        <row r="26">
          <cell r="I26" t="str">
            <v>*</v>
          </cell>
        </row>
        <row r="27">
          <cell r="I27" t="str">
            <v>*</v>
          </cell>
        </row>
        <row r="28">
          <cell r="I28" t="str">
            <v>*</v>
          </cell>
        </row>
        <row r="29">
          <cell r="I29" t="str">
            <v>*</v>
          </cell>
        </row>
        <row r="30">
          <cell r="I30" t="str">
            <v>*</v>
          </cell>
        </row>
        <row r="31">
          <cell r="I31" t="str">
            <v>*</v>
          </cell>
        </row>
        <row r="32">
          <cell r="I32" t="str">
            <v>*</v>
          </cell>
        </row>
        <row r="33">
          <cell r="I33" t="str">
            <v>*</v>
          </cell>
        </row>
        <row r="34">
          <cell r="I34" t="str">
            <v>*</v>
          </cell>
        </row>
        <row r="35">
          <cell r="I35" t="str">
            <v>*</v>
          </cell>
        </row>
        <row r="36">
          <cell r="I36" t="str">
            <v>*</v>
          </cell>
        </row>
      </sheetData>
      <sheetData sheetId="10"/>
      <sheetData sheetId="1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24.475000000000005</v>
          </cell>
          <cell r="C5">
            <v>32.6</v>
          </cell>
          <cell r="D5">
            <v>20.5</v>
          </cell>
          <cell r="E5">
            <v>84.041666666666671</v>
          </cell>
          <cell r="F5">
            <v>99</v>
          </cell>
          <cell r="G5">
            <v>55</v>
          </cell>
          <cell r="J5">
            <v>43.56</v>
          </cell>
          <cell r="K5">
            <v>40.200000000000003</v>
          </cell>
        </row>
        <row r="6">
          <cell r="B6">
            <v>23.650000000000002</v>
          </cell>
          <cell r="C6">
            <v>30.2</v>
          </cell>
          <cell r="D6">
            <v>20.399999999999999</v>
          </cell>
          <cell r="E6">
            <v>90.208333333333329</v>
          </cell>
          <cell r="F6">
            <v>99</v>
          </cell>
          <cell r="G6">
            <v>64</v>
          </cell>
          <cell r="J6">
            <v>29.16</v>
          </cell>
          <cell r="K6">
            <v>19.2</v>
          </cell>
        </row>
        <row r="7">
          <cell r="B7">
            <v>26.087500000000002</v>
          </cell>
          <cell r="C7">
            <v>33.4</v>
          </cell>
          <cell r="D7">
            <v>20.9</v>
          </cell>
          <cell r="E7">
            <v>81.375</v>
          </cell>
          <cell r="F7">
            <v>99</v>
          </cell>
          <cell r="G7">
            <v>49</v>
          </cell>
          <cell r="J7">
            <v>28.08</v>
          </cell>
          <cell r="K7">
            <v>0</v>
          </cell>
        </row>
        <row r="8">
          <cell r="B8">
            <v>26.700000000000003</v>
          </cell>
          <cell r="C8">
            <v>34.4</v>
          </cell>
          <cell r="D8">
            <v>21</v>
          </cell>
          <cell r="E8">
            <v>72.333333333333329</v>
          </cell>
          <cell r="F8">
            <v>92</v>
          </cell>
          <cell r="G8">
            <v>38</v>
          </cell>
          <cell r="J8">
            <v>15.48</v>
          </cell>
          <cell r="K8">
            <v>0</v>
          </cell>
        </row>
        <row r="9">
          <cell r="B9">
            <v>26.8</v>
          </cell>
          <cell r="C9">
            <v>34.4</v>
          </cell>
          <cell r="D9">
            <v>20.399999999999999</v>
          </cell>
          <cell r="E9">
            <v>67.916666666666671</v>
          </cell>
          <cell r="F9">
            <v>97</v>
          </cell>
          <cell r="G9">
            <v>35</v>
          </cell>
          <cell r="J9">
            <v>16.559999999999999</v>
          </cell>
          <cell r="K9">
            <v>0</v>
          </cell>
        </row>
        <row r="10">
          <cell r="B10">
            <v>27.025000000000002</v>
          </cell>
          <cell r="C10">
            <v>35.299999999999997</v>
          </cell>
          <cell r="D10">
            <v>20.9</v>
          </cell>
          <cell r="E10">
            <v>67.333333333333329</v>
          </cell>
          <cell r="F10">
            <v>92</v>
          </cell>
          <cell r="G10">
            <v>33</v>
          </cell>
          <cell r="J10">
            <v>22.32</v>
          </cell>
          <cell r="K10">
            <v>0</v>
          </cell>
        </row>
        <row r="11">
          <cell r="B11">
            <v>28.629166666666663</v>
          </cell>
          <cell r="C11">
            <v>36.799999999999997</v>
          </cell>
          <cell r="D11">
            <v>22</v>
          </cell>
          <cell r="E11">
            <v>62.666666666666664</v>
          </cell>
          <cell r="F11">
            <v>88</v>
          </cell>
          <cell r="G11">
            <v>28</v>
          </cell>
          <cell r="J11">
            <v>23.040000000000003</v>
          </cell>
          <cell r="K11">
            <v>0</v>
          </cell>
        </row>
        <row r="12">
          <cell r="B12">
            <v>28.966666666666669</v>
          </cell>
          <cell r="C12">
            <v>37.4</v>
          </cell>
          <cell r="D12">
            <v>22</v>
          </cell>
          <cell r="E12">
            <v>66.041666666666671</v>
          </cell>
          <cell r="F12">
            <v>91</v>
          </cell>
          <cell r="G12">
            <v>37</v>
          </cell>
          <cell r="J12">
            <v>20.16</v>
          </cell>
          <cell r="K12">
            <v>0</v>
          </cell>
        </row>
        <row r="13">
          <cell r="B13">
            <v>29.995833333333341</v>
          </cell>
          <cell r="C13">
            <v>37.700000000000003</v>
          </cell>
          <cell r="D13">
            <v>21.9</v>
          </cell>
          <cell r="E13">
            <v>65.791666666666671</v>
          </cell>
          <cell r="F13">
            <v>98</v>
          </cell>
          <cell r="G13">
            <v>34</v>
          </cell>
          <cell r="J13">
            <v>51.84</v>
          </cell>
          <cell r="K13">
            <v>7.2</v>
          </cell>
        </row>
        <row r="14">
          <cell r="B14">
            <v>26.433333333333334</v>
          </cell>
          <cell r="C14">
            <v>34.700000000000003</v>
          </cell>
          <cell r="D14">
            <v>21.1</v>
          </cell>
          <cell r="E14">
            <v>76.75</v>
          </cell>
          <cell r="F14">
            <v>98</v>
          </cell>
          <cell r="G14">
            <v>50</v>
          </cell>
          <cell r="J14">
            <v>33.480000000000004</v>
          </cell>
          <cell r="K14">
            <v>1.4</v>
          </cell>
        </row>
        <row r="15">
          <cell r="B15">
            <v>25.524999999999995</v>
          </cell>
          <cell r="C15">
            <v>29.4</v>
          </cell>
          <cell r="D15">
            <v>22.6</v>
          </cell>
          <cell r="E15">
            <v>83.5</v>
          </cell>
          <cell r="F15">
            <v>96</v>
          </cell>
          <cell r="G15">
            <v>65</v>
          </cell>
          <cell r="J15">
            <v>28.8</v>
          </cell>
          <cell r="K15">
            <v>0</v>
          </cell>
        </row>
        <row r="16">
          <cell r="B16">
            <v>25.8125</v>
          </cell>
          <cell r="C16">
            <v>32.6</v>
          </cell>
          <cell r="D16">
            <v>20.6</v>
          </cell>
          <cell r="E16">
            <v>78.958333333333329</v>
          </cell>
          <cell r="F16">
            <v>96</v>
          </cell>
          <cell r="G16">
            <v>57</v>
          </cell>
          <cell r="J16">
            <v>26.28</v>
          </cell>
          <cell r="K16">
            <v>0</v>
          </cell>
        </row>
        <row r="17">
          <cell r="B17">
            <v>26.612499999999997</v>
          </cell>
          <cell r="C17">
            <v>33.799999999999997</v>
          </cell>
          <cell r="D17">
            <v>22.2</v>
          </cell>
          <cell r="E17">
            <v>80.166666666666671</v>
          </cell>
          <cell r="F17">
            <v>98</v>
          </cell>
          <cell r="G17">
            <v>50</v>
          </cell>
          <cell r="J17">
            <v>31.680000000000003</v>
          </cell>
          <cell r="K17">
            <v>0</v>
          </cell>
        </row>
        <row r="18">
          <cell r="B18">
            <v>28.05</v>
          </cell>
          <cell r="C18">
            <v>34.799999999999997</v>
          </cell>
          <cell r="D18">
            <v>23</v>
          </cell>
          <cell r="E18">
            <v>74.666666666666671</v>
          </cell>
          <cell r="F18">
            <v>98</v>
          </cell>
          <cell r="G18">
            <v>47</v>
          </cell>
          <cell r="J18">
            <v>28.8</v>
          </cell>
          <cell r="K18">
            <v>0</v>
          </cell>
        </row>
        <row r="19">
          <cell r="B19">
            <v>25.833333333333339</v>
          </cell>
          <cell r="C19">
            <v>33</v>
          </cell>
          <cell r="D19">
            <v>21.9</v>
          </cell>
          <cell r="E19">
            <v>86.583333333333329</v>
          </cell>
          <cell r="F19">
            <v>99</v>
          </cell>
          <cell r="G19">
            <v>59</v>
          </cell>
          <cell r="J19">
            <v>39.96</v>
          </cell>
          <cell r="K19">
            <v>53</v>
          </cell>
        </row>
        <row r="20">
          <cell r="B20">
            <v>26.254166666666663</v>
          </cell>
          <cell r="C20">
            <v>34.700000000000003</v>
          </cell>
          <cell r="D20">
            <v>22.4</v>
          </cell>
          <cell r="E20">
            <v>86.666666666666671</v>
          </cell>
          <cell r="F20">
            <v>99</v>
          </cell>
          <cell r="G20">
            <v>50</v>
          </cell>
          <cell r="J20">
            <v>35.64</v>
          </cell>
          <cell r="K20">
            <v>6.8000000000000007</v>
          </cell>
        </row>
        <row r="21">
          <cell r="B21">
            <v>28.0625</v>
          </cell>
          <cell r="C21">
            <v>34.6</v>
          </cell>
          <cell r="D21">
            <v>23.7</v>
          </cell>
          <cell r="E21">
            <v>78.083333333333329</v>
          </cell>
          <cell r="F21">
            <v>95</v>
          </cell>
          <cell r="G21">
            <v>52</v>
          </cell>
          <cell r="J21">
            <v>28.8</v>
          </cell>
          <cell r="K21">
            <v>0</v>
          </cell>
        </row>
        <row r="22">
          <cell r="B22">
            <v>27.654166666666665</v>
          </cell>
          <cell r="C22">
            <v>34.700000000000003</v>
          </cell>
          <cell r="D22">
            <v>23.1</v>
          </cell>
          <cell r="E22">
            <v>79.625</v>
          </cell>
          <cell r="F22">
            <v>99</v>
          </cell>
          <cell r="G22">
            <v>53</v>
          </cell>
          <cell r="J22">
            <v>30.96</v>
          </cell>
          <cell r="K22">
            <v>0</v>
          </cell>
        </row>
        <row r="23">
          <cell r="B23">
            <v>27.262499999999999</v>
          </cell>
          <cell r="C23">
            <v>34.200000000000003</v>
          </cell>
          <cell r="D23">
            <v>23.3</v>
          </cell>
          <cell r="E23">
            <v>81.375</v>
          </cell>
          <cell r="F23">
            <v>96</v>
          </cell>
          <cell r="G23">
            <v>54</v>
          </cell>
          <cell r="J23">
            <v>38.519999999999996</v>
          </cell>
          <cell r="K23">
            <v>1.2</v>
          </cell>
        </row>
        <row r="24">
          <cell r="B24">
            <v>24.683333333333337</v>
          </cell>
          <cell r="C24">
            <v>30.8</v>
          </cell>
          <cell r="D24">
            <v>22.4</v>
          </cell>
          <cell r="E24">
            <v>90.958333333333329</v>
          </cell>
          <cell r="F24">
            <v>99</v>
          </cell>
          <cell r="G24">
            <v>63</v>
          </cell>
          <cell r="J24">
            <v>21.240000000000002</v>
          </cell>
          <cell r="K24">
            <v>13</v>
          </cell>
        </row>
        <row r="25">
          <cell r="B25">
            <v>24.841666666666665</v>
          </cell>
          <cell r="C25">
            <v>33.200000000000003</v>
          </cell>
          <cell r="D25">
            <v>21.4</v>
          </cell>
          <cell r="E25">
            <v>88.958333333333329</v>
          </cell>
          <cell r="F25">
            <v>99</v>
          </cell>
          <cell r="G25">
            <v>56</v>
          </cell>
          <cell r="J25">
            <v>37.080000000000005</v>
          </cell>
          <cell r="K25">
            <v>5.4</v>
          </cell>
        </row>
        <row r="26">
          <cell r="B26">
            <v>22.666666666666671</v>
          </cell>
          <cell r="C26">
            <v>26</v>
          </cell>
          <cell r="D26">
            <v>21.6</v>
          </cell>
          <cell r="E26">
            <v>94.666666666666671</v>
          </cell>
          <cell r="F26">
            <v>99</v>
          </cell>
          <cell r="G26">
            <v>83</v>
          </cell>
          <cell r="J26">
            <v>24.48</v>
          </cell>
          <cell r="K26">
            <v>46</v>
          </cell>
        </row>
        <row r="27">
          <cell r="B27">
            <v>21.820833333333329</v>
          </cell>
          <cell r="C27">
            <v>27.5</v>
          </cell>
          <cell r="D27">
            <v>18.399999999999999</v>
          </cell>
          <cell r="E27">
            <v>89.75</v>
          </cell>
          <cell r="F27">
            <v>99</v>
          </cell>
          <cell r="G27">
            <v>68</v>
          </cell>
          <cell r="J27">
            <v>21.6</v>
          </cell>
          <cell r="K27">
            <v>0</v>
          </cell>
        </row>
        <row r="28">
          <cell r="B28">
            <v>22.645833333333329</v>
          </cell>
          <cell r="C28">
            <v>30.1</v>
          </cell>
          <cell r="D28">
            <v>18</v>
          </cell>
          <cell r="E28">
            <v>82.708333333333329</v>
          </cell>
          <cell r="F28">
            <v>99</v>
          </cell>
          <cell r="G28">
            <v>51</v>
          </cell>
          <cell r="J28">
            <v>28.44</v>
          </cell>
          <cell r="K28">
            <v>2</v>
          </cell>
        </row>
        <row r="29">
          <cell r="B29">
            <v>22.337499999999995</v>
          </cell>
          <cell r="C29">
            <v>30.4</v>
          </cell>
          <cell r="D29">
            <v>17.2</v>
          </cell>
          <cell r="E29">
            <v>77.416666666666671</v>
          </cell>
          <cell r="F29">
            <v>96</v>
          </cell>
          <cell r="G29">
            <v>46</v>
          </cell>
          <cell r="J29">
            <v>16.920000000000002</v>
          </cell>
          <cell r="K29">
            <v>0</v>
          </cell>
        </row>
        <row r="30">
          <cell r="B30">
            <v>21.820833333333329</v>
          </cell>
          <cell r="C30">
            <v>29.4</v>
          </cell>
          <cell r="D30">
            <v>16.8</v>
          </cell>
          <cell r="E30">
            <v>74.083333333333329</v>
          </cell>
          <cell r="F30">
            <v>97</v>
          </cell>
          <cell r="G30">
            <v>40</v>
          </cell>
          <cell r="J30">
            <v>23.759999999999998</v>
          </cell>
          <cell r="K30">
            <v>0</v>
          </cell>
        </row>
        <row r="31">
          <cell r="B31">
            <v>21.995833333333334</v>
          </cell>
          <cell r="C31">
            <v>30.6</v>
          </cell>
          <cell r="D31">
            <v>16.899999999999999</v>
          </cell>
          <cell r="E31">
            <v>69.208333333333329</v>
          </cell>
          <cell r="F31">
            <v>91</v>
          </cell>
          <cell r="G31">
            <v>34</v>
          </cell>
          <cell r="J31">
            <v>28.44</v>
          </cell>
          <cell r="K31">
            <v>0</v>
          </cell>
        </row>
        <row r="32">
          <cell r="B32">
            <v>23.187499999999996</v>
          </cell>
          <cell r="C32">
            <v>32.1</v>
          </cell>
          <cell r="D32">
            <v>16.5</v>
          </cell>
          <cell r="E32">
            <v>68.333333333333329</v>
          </cell>
          <cell r="F32">
            <v>97</v>
          </cell>
          <cell r="G32">
            <v>30</v>
          </cell>
          <cell r="J32">
            <v>28.08</v>
          </cell>
          <cell r="K32">
            <v>0</v>
          </cell>
        </row>
        <row r="33">
          <cell r="B33">
            <v>24.870833333333334</v>
          </cell>
          <cell r="C33">
            <v>34</v>
          </cell>
          <cell r="D33">
            <v>17.8</v>
          </cell>
          <cell r="E33">
            <v>65.375</v>
          </cell>
          <cell r="F33">
            <v>94</v>
          </cell>
          <cell r="G33">
            <v>25</v>
          </cell>
          <cell r="J33">
            <v>24.12</v>
          </cell>
          <cell r="K33">
            <v>0</v>
          </cell>
        </row>
        <row r="34">
          <cell r="B34">
            <v>25.925000000000001</v>
          </cell>
          <cell r="C34">
            <v>35.5</v>
          </cell>
          <cell r="D34">
            <v>18.2</v>
          </cell>
          <cell r="E34">
            <v>60.208333333333336</v>
          </cell>
          <cell r="F34">
            <v>88</v>
          </cell>
          <cell r="G34">
            <v>27</v>
          </cell>
          <cell r="J34">
            <v>28.8</v>
          </cell>
          <cell r="K34">
            <v>0</v>
          </cell>
        </row>
        <row r="35">
          <cell r="B35">
            <v>26.704166666666666</v>
          </cell>
          <cell r="C35">
            <v>35.700000000000003</v>
          </cell>
          <cell r="D35">
            <v>19.2</v>
          </cell>
          <cell r="E35">
            <v>62.125</v>
          </cell>
          <cell r="F35">
            <v>91</v>
          </cell>
          <cell r="G35">
            <v>37</v>
          </cell>
          <cell r="J35">
            <v>20.16</v>
          </cell>
          <cell r="K35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I5" t="str">
            <v>*</v>
          </cell>
        </row>
        <row r="6">
          <cell r="I6" t="str">
            <v>*</v>
          </cell>
        </row>
        <row r="7">
          <cell r="I7" t="str">
            <v>*</v>
          </cell>
        </row>
        <row r="8">
          <cell r="I8" t="str">
            <v>*</v>
          </cell>
        </row>
        <row r="9">
          <cell r="I9" t="str">
            <v>*</v>
          </cell>
        </row>
        <row r="10">
          <cell r="I10" t="str">
            <v>*</v>
          </cell>
        </row>
        <row r="11">
          <cell r="I11" t="str">
            <v>*</v>
          </cell>
        </row>
        <row r="12">
          <cell r="I12" t="str">
            <v>*</v>
          </cell>
        </row>
        <row r="13">
          <cell r="I13" t="str">
            <v>*</v>
          </cell>
        </row>
        <row r="14">
          <cell r="I14" t="str">
            <v>*</v>
          </cell>
        </row>
        <row r="15">
          <cell r="I15" t="str">
            <v>*</v>
          </cell>
        </row>
        <row r="16">
          <cell r="I16" t="str">
            <v>*</v>
          </cell>
        </row>
        <row r="17">
          <cell r="I17" t="str">
            <v>*</v>
          </cell>
        </row>
        <row r="18">
          <cell r="I18" t="str">
            <v>*</v>
          </cell>
        </row>
        <row r="19">
          <cell r="I19" t="str">
            <v>*</v>
          </cell>
        </row>
        <row r="20">
          <cell r="I20" t="str">
            <v>*</v>
          </cell>
        </row>
        <row r="21">
          <cell r="I21" t="str">
            <v>*</v>
          </cell>
        </row>
        <row r="22">
          <cell r="I22" t="str">
            <v>*</v>
          </cell>
        </row>
        <row r="23">
          <cell r="I23" t="str">
            <v>*</v>
          </cell>
        </row>
        <row r="24">
          <cell r="I24" t="str">
            <v>*</v>
          </cell>
        </row>
        <row r="25">
          <cell r="I25" t="str">
            <v>*</v>
          </cell>
        </row>
        <row r="26">
          <cell r="I26" t="str">
            <v>*</v>
          </cell>
        </row>
        <row r="27">
          <cell r="I27" t="str">
            <v>*</v>
          </cell>
        </row>
        <row r="28">
          <cell r="I28" t="str">
            <v>*</v>
          </cell>
        </row>
        <row r="29">
          <cell r="I29" t="str">
            <v>*</v>
          </cell>
        </row>
        <row r="30">
          <cell r="I30" t="str">
            <v>*</v>
          </cell>
        </row>
        <row r="31">
          <cell r="I31" t="str">
            <v>*</v>
          </cell>
        </row>
        <row r="32">
          <cell r="I32" t="str">
            <v>*</v>
          </cell>
        </row>
        <row r="33">
          <cell r="I33" t="str">
            <v>*</v>
          </cell>
        </row>
        <row r="34">
          <cell r="I34" t="str">
            <v>*</v>
          </cell>
        </row>
        <row r="35">
          <cell r="I35" t="str">
            <v>*</v>
          </cell>
        </row>
        <row r="36">
          <cell r="I36" t="str">
            <v>*</v>
          </cell>
        </row>
      </sheetData>
      <sheetData sheetId="10"/>
      <sheetData sheetId="1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rascun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26.808333333333326</v>
          </cell>
          <cell r="C5">
            <v>34.1</v>
          </cell>
          <cell r="D5">
            <v>23.9</v>
          </cell>
          <cell r="E5">
            <v>81.708333333333329</v>
          </cell>
          <cell r="F5">
            <v>93</v>
          </cell>
          <cell r="G5">
            <v>50</v>
          </cell>
          <cell r="H5">
            <v>10.08</v>
          </cell>
          <cell r="J5">
            <v>26.64</v>
          </cell>
          <cell r="K5">
            <v>29.999999999999996</v>
          </cell>
        </row>
        <row r="6">
          <cell r="B6">
            <v>27.687500000000004</v>
          </cell>
          <cell r="C6">
            <v>33.5</v>
          </cell>
          <cell r="D6">
            <v>24.5</v>
          </cell>
          <cell r="E6">
            <v>78.75</v>
          </cell>
          <cell r="F6">
            <v>92</v>
          </cell>
          <cell r="G6">
            <v>52</v>
          </cell>
          <cell r="H6">
            <v>11.520000000000001</v>
          </cell>
          <cell r="J6">
            <v>32.04</v>
          </cell>
          <cell r="K6">
            <v>0.4</v>
          </cell>
        </row>
        <row r="7">
          <cell r="B7">
            <v>26.1875</v>
          </cell>
          <cell r="C7">
            <v>34.4</v>
          </cell>
          <cell r="D7">
            <v>23.8</v>
          </cell>
          <cell r="E7">
            <v>85.083333333333329</v>
          </cell>
          <cell r="F7">
            <v>94</v>
          </cell>
          <cell r="G7">
            <v>52</v>
          </cell>
          <cell r="H7">
            <v>9.7200000000000006</v>
          </cell>
          <cell r="J7">
            <v>33.480000000000004</v>
          </cell>
          <cell r="K7">
            <v>19.8</v>
          </cell>
        </row>
        <row r="8">
          <cell r="B8">
            <v>28.075000000000006</v>
          </cell>
          <cell r="C8">
            <v>35.799999999999997</v>
          </cell>
          <cell r="D8">
            <v>22.9</v>
          </cell>
          <cell r="E8">
            <v>73.541666666666671</v>
          </cell>
          <cell r="F8">
            <v>93</v>
          </cell>
          <cell r="G8">
            <v>45</v>
          </cell>
          <cell r="H8">
            <v>1.4400000000000002</v>
          </cell>
          <cell r="J8">
            <v>16.559999999999999</v>
          </cell>
          <cell r="K8">
            <v>0.2</v>
          </cell>
        </row>
        <row r="9">
          <cell r="B9">
            <v>29.729166666666671</v>
          </cell>
          <cell r="C9">
            <v>37.1</v>
          </cell>
          <cell r="D9">
            <v>23.8</v>
          </cell>
          <cell r="E9">
            <v>67.666666666666671</v>
          </cell>
          <cell r="F9">
            <v>93</v>
          </cell>
          <cell r="G9">
            <v>32</v>
          </cell>
          <cell r="H9">
            <v>3.6</v>
          </cell>
          <cell r="J9">
            <v>20.16</v>
          </cell>
          <cell r="K9">
            <v>0</v>
          </cell>
        </row>
        <row r="10">
          <cell r="B10">
            <v>30.291666666666671</v>
          </cell>
          <cell r="C10">
            <v>37.700000000000003</v>
          </cell>
          <cell r="D10">
            <v>24.4</v>
          </cell>
          <cell r="E10">
            <v>66.333333333333329</v>
          </cell>
          <cell r="F10">
            <v>92</v>
          </cell>
          <cell r="G10">
            <v>29</v>
          </cell>
          <cell r="H10">
            <v>8.64</v>
          </cell>
          <cell r="J10">
            <v>25.56</v>
          </cell>
          <cell r="K10">
            <v>0</v>
          </cell>
        </row>
        <row r="11">
          <cell r="B11">
            <v>31.049999999999997</v>
          </cell>
          <cell r="C11">
            <v>37.5</v>
          </cell>
          <cell r="D11">
            <v>25.5</v>
          </cell>
          <cell r="E11">
            <v>64.75</v>
          </cell>
          <cell r="F11">
            <v>88</v>
          </cell>
          <cell r="G11">
            <v>36</v>
          </cell>
          <cell r="H11">
            <v>8.2799999999999994</v>
          </cell>
          <cell r="J11">
            <v>25.92</v>
          </cell>
          <cell r="K11">
            <v>0</v>
          </cell>
        </row>
        <row r="12">
          <cell r="B12">
            <v>31.695833333333329</v>
          </cell>
          <cell r="C12">
            <v>37.5</v>
          </cell>
          <cell r="D12">
            <v>25.5</v>
          </cell>
          <cell r="E12">
            <v>61.416666666666664</v>
          </cell>
          <cell r="F12">
            <v>87</v>
          </cell>
          <cell r="G12">
            <v>38</v>
          </cell>
          <cell r="H12">
            <v>7.9200000000000008</v>
          </cell>
          <cell r="J12">
            <v>25.56</v>
          </cell>
          <cell r="K12">
            <v>0</v>
          </cell>
        </row>
        <row r="13">
          <cell r="B13">
            <v>30.412500000000005</v>
          </cell>
          <cell r="C13">
            <v>37.6</v>
          </cell>
          <cell r="D13">
            <v>25.1</v>
          </cell>
          <cell r="E13">
            <v>65.958333333333329</v>
          </cell>
          <cell r="F13">
            <v>91</v>
          </cell>
          <cell r="G13">
            <v>38</v>
          </cell>
          <cell r="H13">
            <v>8.64</v>
          </cell>
          <cell r="J13">
            <v>28.44</v>
          </cell>
          <cell r="K13">
            <v>3.2</v>
          </cell>
        </row>
        <row r="14">
          <cell r="B14">
            <v>31.649999999999995</v>
          </cell>
          <cell r="C14">
            <v>36.6</v>
          </cell>
          <cell r="D14">
            <v>25.9</v>
          </cell>
          <cell r="E14">
            <v>57.25</v>
          </cell>
          <cell r="F14">
            <v>79</v>
          </cell>
          <cell r="G14">
            <v>37</v>
          </cell>
          <cell r="H14">
            <v>16.559999999999999</v>
          </cell>
          <cell r="J14">
            <v>34.200000000000003</v>
          </cell>
          <cell r="K14">
            <v>0</v>
          </cell>
        </row>
        <row r="15">
          <cell r="B15">
            <v>29.8125</v>
          </cell>
          <cell r="C15">
            <v>34.799999999999997</v>
          </cell>
          <cell r="D15">
            <v>24.8</v>
          </cell>
          <cell r="E15">
            <v>65.916666666666671</v>
          </cell>
          <cell r="F15">
            <v>90</v>
          </cell>
          <cell r="G15">
            <v>48</v>
          </cell>
          <cell r="H15">
            <v>14.4</v>
          </cell>
          <cell r="J15">
            <v>33.840000000000003</v>
          </cell>
          <cell r="K15">
            <v>3.2</v>
          </cell>
        </row>
        <row r="16">
          <cell r="B16">
            <v>27.737500000000001</v>
          </cell>
          <cell r="C16">
            <v>33.4</v>
          </cell>
          <cell r="D16">
            <v>24.7</v>
          </cell>
          <cell r="E16">
            <v>75.875</v>
          </cell>
          <cell r="F16">
            <v>92</v>
          </cell>
          <cell r="G16">
            <v>48</v>
          </cell>
          <cell r="H16">
            <v>3.6</v>
          </cell>
          <cell r="J16">
            <v>30.96</v>
          </cell>
          <cell r="K16">
            <v>0.4</v>
          </cell>
        </row>
        <row r="17">
          <cell r="B17">
            <v>28.883333333333329</v>
          </cell>
          <cell r="C17">
            <v>34.9</v>
          </cell>
          <cell r="D17">
            <v>25.7</v>
          </cell>
          <cell r="E17">
            <v>73.916666666666671</v>
          </cell>
          <cell r="F17">
            <v>89</v>
          </cell>
          <cell r="G17">
            <v>48</v>
          </cell>
          <cell r="H17">
            <v>11.520000000000001</v>
          </cell>
          <cell r="J17">
            <v>30.6</v>
          </cell>
          <cell r="K17">
            <v>0.8</v>
          </cell>
        </row>
        <row r="18">
          <cell r="B18">
            <v>28.858333333333334</v>
          </cell>
          <cell r="C18">
            <v>35.200000000000003</v>
          </cell>
          <cell r="D18">
            <v>23.2</v>
          </cell>
          <cell r="E18">
            <v>75.041666666666671</v>
          </cell>
          <cell r="F18">
            <v>92</v>
          </cell>
          <cell r="G18">
            <v>48</v>
          </cell>
          <cell r="H18">
            <v>30.240000000000002</v>
          </cell>
          <cell r="J18">
            <v>63.360000000000007</v>
          </cell>
          <cell r="K18">
            <v>11.8</v>
          </cell>
        </row>
        <row r="19">
          <cell r="B19">
            <v>29.608333333333324</v>
          </cell>
          <cell r="C19">
            <v>35.299999999999997</v>
          </cell>
          <cell r="D19">
            <v>26.6</v>
          </cell>
          <cell r="E19">
            <v>70.375</v>
          </cell>
          <cell r="F19">
            <v>90</v>
          </cell>
          <cell r="G19">
            <v>47</v>
          </cell>
          <cell r="H19">
            <v>16.559999999999999</v>
          </cell>
          <cell r="J19">
            <v>36.36</v>
          </cell>
          <cell r="K19">
            <v>0.2</v>
          </cell>
        </row>
        <row r="20">
          <cell r="B20">
            <v>29.716666666666669</v>
          </cell>
          <cell r="C20">
            <v>35.4</v>
          </cell>
          <cell r="D20">
            <v>25.6</v>
          </cell>
          <cell r="E20">
            <v>65.708333333333329</v>
          </cell>
          <cell r="F20">
            <v>87</v>
          </cell>
          <cell r="G20">
            <v>42</v>
          </cell>
          <cell r="H20">
            <v>20.52</v>
          </cell>
          <cell r="J20">
            <v>35.64</v>
          </cell>
          <cell r="K20">
            <v>0</v>
          </cell>
        </row>
        <row r="21">
          <cell r="B21">
            <v>29.458333333333329</v>
          </cell>
          <cell r="C21">
            <v>35.299999999999997</v>
          </cell>
          <cell r="D21">
            <v>26</v>
          </cell>
          <cell r="E21">
            <v>69.833333333333329</v>
          </cell>
          <cell r="F21">
            <v>85</v>
          </cell>
          <cell r="G21">
            <v>43</v>
          </cell>
          <cell r="H21">
            <v>12.96</v>
          </cell>
          <cell r="J21">
            <v>34.92</v>
          </cell>
          <cell r="K21">
            <v>0</v>
          </cell>
        </row>
        <row r="22">
          <cell r="B22">
            <v>30.449999999999992</v>
          </cell>
          <cell r="C22">
            <v>37.200000000000003</v>
          </cell>
          <cell r="D22">
            <v>24.6</v>
          </cell>
          <cell r="E22">
            <v>65.333333333333329</v>
          </cell>
          <cell r="F22">
            <v>91</v>
          </cell>
          <cell r="G22">
            <v>34</v>
          </cell>
          <cell r="H22">
            <v>11.16</v>
          </cell>
          <cell r="J22">
            <v>34.56</v>
          </cell>
          <cell r="K22">
            <v>0</v>
          </cell>
        </row>
        <row r="23">
          <cell r="B23">
            <v>31.066666666666674</v>
          </cell>
          <cell r="C23">
            <v>38.299999999999997</v>
          </cell>
          <cell r="D23">
            <v>25</v>
          </cell>
          <cell r="E23">
            <v>62.958333333333336</v>
          </cell>
          <cell r="F23">
            <v>90</v>
          </cell>
          <cell r="G23">
            <v>30</v>
          </cell>
          <cell r="H23">
            <v>12.96</v>
          </cell>
          <cell r="J23">
            <v>32.04</v>
          </cell>
          <cell r="K23">
            <v>0</v>
          </cell>
        </row>
        <row r="24">
          <cell r="B24">
            <v>30.424999999999994</v>
          </cell>
          <cell r="C24">
            <v>37.5</v>
          </cell>
          <cell r="D24">
            <v>24.7</v>
          </cell>
          <cell r="E24">
            <v>62.958333333333336</v>
          </cell>
          <cell r="F24">
            <v>86</v>
          </cell>
          <cell r="G24">
            <v>37</v>
          </cell>
          <cell r="H24">
            <v>11.16</v>
          </cell>
          <cell r="J24">
            <v>28.08</v>
          </cell>
          <cell r="K24">
            <v>0</v>
          </cell>
        </row>
        <row r="25">
          <cell r="B25">
            <v>27.608333333333331</v>
          </cell>
          <cell r="C25">
            <v>32.4</v>
          </cell>
          <cell r="D25">
            <v>24.3</v>
          </cell>
          <cell r="E25">
            <v>77.625</v>
          </cell>
          <cell r="F25">
            <v>92</v>
          </cell>
          <cell r="G25">
            <v>55</v>
          </cell>
          <cell r="H25">
            <v>9.7200000000000006</v>
          </cell>
          <cell r="J25">
            <v>27.36</v>
          </cell>
          <cell r="K25">
            <v>4.4000000000000004</v>
          </cell>
        </row>
        <row r="26">
          <cell r="B26">
            <v>26.133333333333336</v>
          </cell>
          <cell r="C26">
            <v>29</v>
          </cell>
          <cell r="D26">
            <v>23.8</v>
          </cell>
          <cell r="E26">
            <v>86.583333333333329</v>
          </cell>
          <cell r="F26">
            <v>92</v>
          </cell>
          <cell r="G26">
            <v>73</v>
          </cell>
          <cell r="H26">
            <v>7.2</v>
          </cell>
          <cell r="J26">
            <v>21.240000000000002</v>
          </cell>
          <cell r="K26">
            <v>7.2000000000000011</v>
          </cell>
        </row>
        <row r="27">
          <cell r="B27">
            <v>26.025000000000006</v>
          </cell>
          <cell r="C27">
            <v>31.8</v>
          </cell>
          <cell r="D27">
            <v>23.5</v>
          </cell>
          <cell r="E27">
            <v>84</v>
          </cell>
          <cell r="F27">
            <v>93</v>
          </cell>
          <cell r="G27">
            <v>60</v>
          </cell>
          <cell r="H27">
            <v>7.9200000000000008</v>
          </cell>
          <cell r="J27">
            <v>21.240000000000002</v>
          </cell>
          <cell r="K27">
            <v>17.599999999999998</v>
          </cell>
        </row>
        <row r="28">
          <cell r="B28">
            <v>27.3125</v>
          </cell>
          <cell r="C28">
            <v>34.1</v>
          </cell>
          <cell r="D28">
            <v>22</v>
          </cell>
          <cell r="E28">
            <v>72.125</v>
          </cell>
          <cell r="F28">
            <v>92</v>
          </cell>
          <cell r="G28">
            <v>35</v>
          </cell>
          <cell r="H28">
            <v>12.24</v>
          </cell>
          <cell r="J28">
            <v>21.96</v>
          </cell>
          <cell r="K28">
            <v>1.4</v>
          </cell>
        </row>
        <row r="29">
          <cell r="B29">
            <v>27.654166666666669</v>
          </cell>
          <cell r="C29">
            <v>34.9</v>
          </cell>
          <cell r="D29">
            <v>21.1</v>
          </cell>
          <cell r="E29">
            <v>58.333333333333336</v>
          </cell>
          <cell r="F29">
            <v>89</v>
          </cell>
          <cell r="G29">
            <v>28</v>
          </cell>
          <cell r="H29">
            <v>2.8800000000000003</v>
          </cell>
          <cell r="J29">
            <v>28.8</v>
          </cell>
          <cell r="K29">
            <v>0</v>
          </cell>
        </row>
        <row r="30">
          <cell r="B30">
            <v>27.304166666666664</v>
          </cell>
          <cell r="C30">
            <v>35</v>
          </cell>
          <cell r="D30">
            <v>20.6</v>
          </cell>
          <cell r="E30">
            <v>53.583333333333336</v>
          </cell>
          <cell r="F30">
            <v>85</v>
          </cell>
          <cell r="G30">
            <v>19</v>
          </cell>
          <cell r="H30">
            <v>12.24</v>
          </cell>
          <cell r="J30">
            <v>28.44</v>
          </cell>
          <cell r="K30">
            <v>0</v>
          </cell>
        </row>
        <row r="31">
          <cell r="B31">
            <v>27.720833333333331</v>
          </cell>
          <cell r="C31">
            <v>34.9</v>
          </cell>
          <cell r="D31">
            <v>21.4</v>
          </cell>
          <cell r="E31">
            <v>50.708333333333336</v>
          </cell>
          <cell r="F31">
            <v>77</v>
          </cell>
          <cell r="G31">
            <v>24</v>
          </cell>
          <cell r="H31">
            <v>5.4</v>
          </cell>
          <cell r="J31">
            <v>24.840000000000003</v>
          </cell>
          <cell r="K31">
            <v>0</v>
          </cell>
        </row>
        <row r="32">
          <cell r="B32">
            <v>27.483333333333334</v>
          </cell>
          <cell r="C32">
            <v>36.200000000000003</v>
          </cell>
          <cell r="D32">
            <v>18.899999999999999</v>
          </cell>
          <cell r="E32">
            <v>55.791666666666664</v>
          </cell>
          <cell r="F32">
            <v>91</v>
          </cell>
          <cell r="G32">
            <v>21</v>
          </cell>
          <cell r="H32">
            <v>4.6800000000000006</v>
          </cell>
          <cell r="J32">
            <v>27</v>
          </cell>
          <cell r="K32">
            <v>0</v>
          </cell>
        </row>
        <row r="33">
          <cell r="B33">
            <v>28.091666666666669</v>
          </cell>
          <cell r="C33">
            <v>37.4</v>
          </cell>
          <cell r="D33">
            <v>19.3</v>
          </cell>
          <cell r="E33">
            <v>58.708333333333336</v>
          </cell>
          <cell r="F33">
            <v>90</v>
          </cell>
          <cell r="G33">
            <v>26</v>
          </cell>
          <cell r="H33">
            <v>13.32</v>
          </cell>
          <cell r="J33">
            <v>33.480000000000004</v>
          </cell>
          <cell r="K33">
            <v>0</v>
          </cell>
        </row>
        <row r="34">
          <cell r="B34">
            <v>29.941666666666666</v>
          </cell>
          <cell r="C34">
            <v>37.799999999999997</v>
          </cell>
          <cell r="D34">
            <v>23.7</v>
          </cell>
          <cell r="E34">
            <v>58.5</v>
          </cell>
          <cell r="F34">
            <v>85</v>
          </cell>
          <cell r="G34">
            <v>30</v>
          </cell>
          <cell r="H34">
            <v>12.24</v>
          </cell>
          <cell r="J34">
            <v>44.28</v>
          </cell>
          <cell r="K34">
            <v>0.8</v>
          </cell>
        </row>
        <row r="35">
          <cell r="B35">
            <v>28.079166666666666</v>
          </cell>
          <cell r="C35">
            <v>35.700000000000003</v>
          </cell>
          <cell r="D35">
            <v>22.2</v>
          </cell>
          <cell r="E35">
            <v>66.416666666666671</v>
          </cell>
          <cell r="F35">
            <v>92</v>
          </cell>
          <cell r="G35">
            <v>39</v>
          </cell>
          <cell r="H35">
            <v>13.32</v>
          </cell>
          <cell r="J35">
            <v>49.32</v>
          </cell>
          <cell r="K35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I5"/>
        </row>
        <row r="6">
          <cell r="I6"/>
        </row>
        <row r="7">
          <cell r="I7"/>
        </row>
        <row r="8">
          <cell r="I8"/>
        </row>
        <row r="9">
          <cell r="I9"/>
        </row>
        <row r="10">
          <cell r="I10"/>
        </row>
        <row r="11">
          <cell r="I11"/>
        </row>
        <row r="12">
          <cell r="I12"/>
        </row>
        <row r="13">
          <cell r="I13"/>
        </row>
        <row r="14">
          <cell r="I14"/>
        </row>
        <row r="15">
          <cell r="I15"/>
        </row>
        <row r="16">
          <cell r="I16"/>
        </row>
        <row r="17">
          <cell r="I17"/>
        </row>
        <row r="18">
          <cell r="I18"/>
        </row>
        <row r="19">
          <cell r="I19"/>
        </row>
        <row r="20">
          <cell r="I20"/>
        </row>
        <row r="21">
          <cell r="I21"/>
        </row>
        <row r="22">
          <cell r="I22"/>
        </row>
        <row r="23">
          <cell r="I23"/>
        </row>
        <row r="24">
          <cell r="I24"/>
        </row>
        <row r="25">
          <cell r="I25"/>
        </row>
        <row r="26">
          <cell r="I26"/>
        </row>
        <row r="27">
          <cell r="I27"/>
        </row>
        <row r="28">
          <cell r="I28"/>
        </row>
        <row r="29">
          <cell r="I29"/>
        </row>
        <row r="30">
          <cell r="I30"/>
        </row>
        <row r="31">
          <cell r="I31"/>
        </row>
        <row r="32">
          <cell r="I32"/>
        </row>
        <row r="33">
          <cell r="I33"/>
        </row>
        <row r="34">
          <cell r="I34"/>
        </row>
        <row r="35">
          <cell r="I35"/>
        </row>
        <row r="36">
          <cell r="I36" t="str">
            <v>*</v>
          </cell>
        </row>
      </sheetData>
      <sheetData sheetId="11"/>
      <sheetData sheetId="12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24.95</v>
          </cell>
          <cell r="C5">
            <v>32.299999999999997</v>
          </cell>
          <cell r="D5">
            <v>22.6</v>
          </cell>
          <cell r="E5">
            <v>80.958333333333329</v>
          </cell>
          <cell r="F5">
            <v>93</v>
          </cell>
          <cell r="G5">
            <v>49</v>
          </cell>
          <cell r="H5">
            <v>10.8</v>
          </cell>
          <cell r="J5">
            <v>24.12</v>
          </cell>
          <cell r="K5">
            <v>20.8</v>
          </cell>
        </row>
        <row r="6">
          <cell r="B6">
            <v>25.1875</v>
          </cell>
          <cell r="C6">
            <v>31.2</v>
          </cell>
          <cell r="D6">
            <v>21.7</v>
          </cell>
          <cell r="E6">
            <v>82.583333333333329</v>
          </cell>
          <cell r="F6">
            <v>94</v>
          </cell>
          <cell r="G6">
            <v>56</v>
          </cell>
          <cell r="H6">
            <v>11.16</v>
          </cell>
          <cell r="J6">
            <v>30.6</v>
          </cell>
          <cell r="K6">
            <v>14.799999999999999</v>
          </cell>
        </row>
        <row r="7">
          <cell r="B7">
            <v>25.358333333333334</v>
          </cell>
          <cell r="C7">
            <v>31.6</v>
          </cell>
          <cell r="D7">
            <v>22.4</v>
          </cell>
          <cell r="E7">
            <v>82.333333333333329</v>
          </cell>
          <cell r="F7">
            <v>93</v>
          </cell>
          <cell r="G7">
            <v>54</v>
          </cell>
          <cell r="H7">
            <v>7.5600000000000005</v>
          </cell>
          <cell r="J7">
            <v>17.64</v>
          </cell>
          <cell r="K7">
            <v>4.4000000000000004</v>
          </cell>
        </row>
        <row r="8">
          <cell r="B8">
            <v>26.366666666666671</v>
          </cell>
          <cell r="C8">
            <v>32.1</v>
          </cell>
          <cell r="D8">
            <v>22.2</v>
          </cell>
          <cell r="E8">
            <v>79.958333333333329</v>
          </cell>
          <cell r="F8">
            <v>94</v>
          </cell>
          <cell r="G8">
            <v>52</v>
          </cell>
          <cell r="H8">
            <v>8.2799999999999994</v>
          </cell>
          <cell r="J8">
            <v>21.6</v>
          </cell>
          <cell r="K8">
            <v>0</v>
          </cell>
        </row>
        <row r="9">
          <cell r="B9">
            <v>27.408333333333342</v>
          </cell>
          <cell r="C9">
            <v>34.5</v>
          </cell>
          <cell r="D9">
            <v>21.5</v>
          </cell>
          <cell r="E9">
            <v>69.291666666666671</v>
          </cell>
          <cell r="F9">
            <v>91</v>
          </cell>
          <cell r="G9">
            <v>40</v>
          </cell>
          <cell r="H9">
            <v>9.3600000000000012</v>
          </cell>
          <cell r="J9">
            <v>22.68</v>
          </cell>
          <cell r="K9">
            <v>0</v>
          </cell>
        </row>
        <row r="10">
          <cell r="B10">
            <v>28.695833333333329</v>
          </cell>
          <cell r="C10">
            <v>34.9</v>
          </cell>
          <cell r="D10">
            <v>24</v>
          </cell>
          <cell r="E10">
            <v>63.958333333333336</v>
          </cell>
          <cell r="F10">
            <v>85</v>
          </cell>
          <cell r="G10">
            <v>35</v>
          </cell>
          <cell r="H10">
            <v>10.08</v>
          </cell>
          <cell r="J10">
            <v>23.400000000000002</v>
          </cell>
          <cell r="K10">
            <v>0</v>
          </cell>
        </row>
        <row r="11">
          <cell r="B11">
            <v>29.125</v>
          </cell>
          <cell r="C11">
            <v>36.200000000000003</v>
          </cell>
          <cell r="D11">
            <v>23.8</v>
          </cell>
          <cell r="E11">
            <v>62.375</v>
          </cell>
          <cell r="F11">
            <v>82</v>
          </cell>
          <cell r="G11">
            <v>34</v>
          </cell>
          <cell r="H11">
            <v>10.8</v>
          </cell>
          <cell r="J11">
            <v>32.4</v>
          </cell>
          <cell r="K11">
            <v>0</v>
          </cell>
        </row>
        <row r="12">
          <cell r="B12">
            <v>29.391666666666666</v>
          </cell>
          <cell r="C12">
            <v>37.200000000000003</v>
          </cell>
          <cell r="D12">
            <v>24.2</v>
          </cell>
          <cell r="E12">
            <v>62.041666666666664</v>
          </cell>
          <cell r="F12">
            <v>85</v>
          </cell>
          <cell r="G12">
            <v>32</v>
          </cell>
          <cell r="H12">
            <v>11.16</v>
          </cell>
          <cell r="J12">
            <v>27</v>
          </cell>
          <cell r="K12">
            <v>8.4</v>
          </cell>
        </row>
        <row r="13">
          <cell r="B13">
            <v>29.224999999999998</v>
          </cell>
          <cell r="C13">
            <v>36.5</v>
          </cell>
          <cell r="D13">
            <v>24</v>
          </cell>
          <cell r="E13">
            <v>63.666666666666664</v>
          </cell>
          <cell r="F13">
            <v>86</v>
          </cell>
          <cell r="G13">
            <v>34</v>
          </cell>
          <cell r="H13">
            <v>10.44</v>
          </cell>
          <cell r="J13">
            <v>50.4</v>
          </cell>
          <cell r="K13">
            <v>0</v>
          </cell>
        </row>
        <row r="14">
          <cell r="B14">
            <v>28.229166666666671</v>
          </cell>
          <cell r="C14">
            <v>35.1</v>
          </cell>
          <cell r="D14">
            <v>22.2</v>
          </cell>
          <cell r="E14">
            <v>62.208333333333336</v>
          </cell>
          <cell r="F14">
            <v>80</v>
          </cell>
          <cell r="G14">
            <v>39</v>
          </cell>
          <cell r="H14">
            <v>20.52</v>
          </cell>
          <cell r="J14">
            <v>46.800000000000004</v>
          </cell>
          <cell r="K14">
            <v>0.4</v>
          </cell>
        </row>
        <row r="15">
          <cell r="B15">
            <v>27.583333333333332</v>
          </cell>
          <cell r="C15">
            <v>33.700000000000003</v>
          </cell>
          <cell r="D15">
            <v>21.8</v>
          </cell>
          <cell r="E15">
            <v>69.625</v>
          </cell>
          <cell r="F15">
            <v>93</v>
          </cell>
          <cell r="G15">
            <v>45</v>
          </cell>
          <cell r="H15">
            <v>12.6</v>
          </cell>
          <cell r="J15">
            <v>53.28</v>
          </cell>
          <cell r="K15">
            <v>10.399999999999999</v>
          </cell>
        </row>
        <row r="16">
          <cell r="B16">
            <v>25.224999999999998</v>
          </cell>
          <cell r="C16">
            <v>32.5</v>
          </cell>
          <cell r="D16">
            <v>21.5</v>
          </cell>
          <cell r="E16">
            <v>80.083333333333329</v>
          </cell>
          <cell r="F16">
            <v>94</v>
          </cell>
          <cell r="G16">
            <v>50</v>
          </cell>
          <cell r="H16">
            <v>7.2</v>
          </cell>
          <cell r="J16">
            <v>28.08</v>
          </cell>
          <cell r="K16">
            <v>21</v>
          </cell>
        </row>
        <row r="17">
          <cell r="B17">
            <v>25.204166666666662</v>
          </cell>
          <cell r="C17">
            <v>30.6</v>
          </cell>
          <cell r="D17">
            <v>22.8</v>
          </cell>
          <cell r="E17">
            <v>84.916666666666671</v>
          </cell>
          <cell r="F17">
            <v>94</v>
          </cell>
          <cell r="G17">
            <v>64</v>
          </cell>
          <cell r="H17">
            <v>13.68</v>
          </cell>
          <cell r="J17">
            <v>39.24</v>
          </cell>
          <cell r="K17">
            <v>29.6</v>
          </cell>
        </row>
        <row r="18">
          <cell r="B18">
            <v>26.900000000000006</v>
          </cell>
          <cell r="C18">
            <v>33.5</v>
          </cell>
          <cell r="D18">
            <v>23.6</v>
          </cell>
          <cell r="E18">
            <v>75.208333333333329</v>
          </cell>
          <cell r="F18">
            <v>90</v>
          </cell>
          <cell r="G18">
            <v>47</v>
          </cell>
          <cell r="H18">
            <v>14.4</v>
          </cell>
          <cell r="J18">
            <v>39.24</v>
          </cell>
          <cell r="K18">
            <v>0.2</v>
          </cell>
        </row>
        <row r="19">
          <cell r="B19">
            <v>26.495833333333334</v>
          </cell>
          <cell r="C19">
            <v>31.9</v>
          </cell>
          <cell r="D19">
            <v>23.8</v>
          </cell>
          <cell r="E19">
            <v>77.833333333333329</v>
          </cell>
          <cell r="F19">
            <v>92</v>
          </cell>
          <cell r="G19">
            <v>58</v>
          </cell>
          <cell r="H19">
            <v>14.76</v>
          </cell>
          <cell r="J19">
            <v>35.64</v>
          </cell>
          <cell r="K19">
            <v>12.799999999999999</v>
          </cell>
        </row>
        <row r="20">
          <cell r="B20">
            <v>27.779166666666672</v>
          </cell>
          <cell r="C20">
            <v>34.299999999999997</v>
          </cell>
          <cell r="D20">
            <v>23.3</v>
          </cell>
          <cell r="E20">
            <v>71.583333333333329</v>
          </cell>
          <cell r="F20">
            <v>92</v>
          </cell>
          <cell r="G20">
            <v>42</v>
          </cell>
          <cell r="H20">
            <v>12.6</v>
          </cell>
          <cell r="J20">
            <v>36.36</v>
          </cell>
          <cell r="K20">
            <v>0</v>
          </cell>
        </row>
        <row r="21">
          <cell r="B21">
            <v>28.129166666666674</v>
          </cell>
          <cell r="C21">
            <v>33.200000000000003</v>
          </cell>
          <cell r="D21">
            <v>23.7</v>
          </cell>
          <cell r="E21">
            <v>67.916666666666671</v>
          </cell>
          <cell r="F21">
            <v>85</v>
          </cell>
          <cell r="G21">
            <v>45</v>
          </cell>
          <cell r="H21">
            <v>12.24</v>
          </cell>
          <cell r="J21">
            <v>27</v>
          </cell>
          <cell r="K21">
            <v>0</v>
          </cell>
        </row>
        <row r="22">
          <cell r="B22">
            <v>28.925000000000001</v>
          </cell>
          <cell r="C22">
            <v>36</v>
          </cell>
          <cell r="D22">
            <v>24</v>
          </cell>
          <cell r="E22">
            <v>66.791666666666671</v>
          </cell>
          <cell r="F22">
            <v>89</v>
          </cell>
          <cell r="G22">
            <v>36</v>
          </cell>
          <cell r="H22">
            <v>11.520000000000001</v>
          </cell>
          <cell r="J22">
            <v>31.680000000000003</v>
          </cell>
          <cell r="K22">
            <v>0</v>
          </cell>
        </row>
        <row r="23">
          <cell r="B23">
            <v>29.849999999999994</v>
          </cell>
          <cell r="C23">
            <v>36.299999999999997</v>
          </cell>
          <cell r="D23">
            <v>25.5</v>
          </cell>
          <cell r="E23">
            <v>59.791666666666664</v>
          </cell>
          <cell r="F23">
            <v>77</v>
          </cell>
          <cell r="G23">
            <v>31</v>
          </cell>
          <cell r="H23">
            <v>12.6</v>
          </cell>
          <cell r="J23">
            <v>29.52</v>
          </cell>
          <cell r="K23">
            <v>0</v>
          </cell>
        </row>
        <row r="24">
          <cell r="B24">
            <v>27.233333333333338</v>
          </cell>
          <cell r="C24">
            <v>35</v>
          </cell>
          <cell r="D24">
            <v>22.7</v>
          </cell>
          <cell r="E24">
            <v>71.291666666666671</v>
          </cell>
          <cell r="F24">
            <v>91</v>
          </cell>
          <cell r="G24">
            <v>40</v>
          </cell>
          <cell r="H24">
            <v>18.720000000000002</v>
          </cell>
          <cell r="J24">
            <v>40.32</v>
          </cell>
          <cell r="K24">
            <v>11.399999999999999</v>
          </cell>
        </row>
        <row r="25">
          <cell r="B25">
            <v>25.5</v>
          </cell>
          <cell r="C25">
            <v>30.8</v>
          </cell>
          <cell r="D25">
            <v>22.3</v>
          </cell>
          <cell r="E25">
            <v>80.666666666666671</v>
          </cell>
          <cell r="F25">
            <v>93</v>
          </cell>
          <cell r="G25">
            <v>59</v>
          </cell>
          <cell r="H25">
            <v>11.520000000000001</v>
          </cell>
          <cell r="J25">
            <v>36</v>
          </cell>
          <cell r="K25">
            <v>8.7999999999999989</v>
          </cell>
        </row>
        <row r="26">
          <cell r="B26">
            <v>24.825000000000003</v>
          </cell>
          <cell r="C26">
            <v>27.1</v>
          </cell>
          <cell r="D26">
            <v>22.7</v>
          </cell>
          <cell r="E26">
            <v>84.208333333333329</v>
          </cell>
          <cell r="F26">
            <v>91</v>
          </cell>
          <cell r="G26">
            <v>72</v>
          </cell>
          <cell r="H26">
            <v>6.84</v>
          </cell>
          <cell r="J26">
            <v>19.8</v>
          </cell>
          <cell r="K26">
            <v>0.8</v>
          </cell>
        </row>
        <row r="27">
          <cell r="B27">
            <v>23.745833333333334</v>
          </cell>
          <cell r="C27">
            <v>28.4</v>
          </cell>
          <cell r="D27">
            <v>21.8</v>
          </cell>
          <cell r="E27">
            <v>87.416666666666671</v>
          </cell>
          <cell r="F27">
            <v>94</v>
          </cell>
          <cell r="G27">
            <v>67</v>
          </cell>
          <cell r="H27">
            <v>9</v>
          </cell>
          <cell r="J27">
            <v>21.240000000000002</v>
          </cell>
          <cell r="K27">
            <v>12.399999999999999</v>
          </cell>
        </row>
        <row r="28">
          <cell r="B28">
            <v>24.487500000000008</v>
          </cell>
          <cell r="C28">
            <v>30.4</v>
          </cell>
          <cell r="D28">
            <v>20.9</v>
          </cell>
          <cell r="E28">
            <v>76.083333333333329</v>
          </cell>
          <cell r="F28">
            <v>93</v>
          </cell>
          <cell r="G28">
            <v>41</v>
          </cell>
          <cell r="H28">
            <v>15.840000000000002</v>
          </cell>
          <cell r="J28">
            <v>29.52</v>
          </cell>
          <cell r="K28">
            <v>0</v>
          </cell>
        </row>
        <row r="29">
          <cell r="B29">
            <v>24.099999999999994</v>
          </cell>
          <cell r="C29">
            <v>31.2</v>
          </cell>
          <cell r="D29">
            <v>17.3</v>
          </cell>
          <cell r="E29">
            <v>68.791666666666671</v>
          </cell>
          <cell r="F29">
            <v>94</v>
          </cell>
          <cell r="G29">
            <v>28</v>
          </cell>
          <cell r="H29">
            <v>13.32</v>
          </cell>
          <cell r="J29">
            <v>28.44</v>
          </cell>
          <cell r="K29">
            <v>0</v>
          </cell>
        </row>
        <row r="30">
          <cell r="B30">
            <v>23.733333333333331</v>
          </cell>
          <cell r="C30">
            <v>30.7</v>
          </cell>
          <cell r="D30">
            <v>17.3</v>
          </cell>
          <cell r="E30">
            <v>64.291666666666671</v>
          </cell>
          <cell r="F30">
            <v>91</v>
          </cell>
          <cell r="G30">
            <v>30</v>
          </cell>
          <cell r="H30">
            <v>13.32</v>
          </cell>
          <cell r="J30">
            <v>25.2</v>
          </cell>
          <cell r="K30">
            <v>0</v>
          </cell>
        </row>
        <row r="31">
          <cell r="B31">
            <v>23.595833333333335</v>
          </cell>
          <cell r="C31">
            <v>30.7</v>
          </cell>
          <cell r="D31">
            <v>17.399999999999999</v>
          </cell>
          <cell r="E31">
            <v>63.708333333333336</v>
          </cell>
          <cell r="F31">
            <v>89</v>
          </cell>
          <cell r="G31">
            <v>33</v>
          </cell>
          <cell r="H31">
            <v>12.96</v>
          </cell>
          <cell r="J31">
            <v>26.64</v>
          </cell>
          <cell r="K31">
            <v>0</v>
          </cell>
        </row>
        <row r="32">
          <cell r="B32">
            <v>25.345833333333328</v>
          </cell>
          <cell r="C32">
            <v>33.700000000000003</v>
          </cell>
          <cell r="D32">
            <v>17.2</v>
          </cell>
          <cell r="E32">
            <v>56.75</v>
          </cell>
          <cell r="F32">
            <v>89</v>
          </cell>
          <cell r="G32">
            <v>21</v>
          </cell>
          <cell r="H32">
            <v>7.5600000000000005</v>
          </cell>
          <cell r="J32">
            <v>24.48</v>
          </cell>
          <cell r="K32">
            <v>0</v>
          </cell>
        </row>
        <row r="33">
          <cell r="B33">
            <v>27.433333333333334</v>
          </cell>
          <cell r="C33">
            <v>36.1</v>
          </cell>
          <cell r="D33">
            <v>18.3</v>
          </cell>
          <cell r="E33">
            <v>44.041666666666664</v>
          </cell>
          <cell r="F33">
            <v>72</v>
          </cell>
          <cell r="G33">
            <v>18</v>
          </cell>
          <cell r="H33">
            <v>9.7200000000000006</v>
          </cell>
          <cell r="J33">
            <v>29.52</v>
          </cell>
          <cell r="K33">
            <v>0</v>
          </cell>
        </row>
        <row r="34">
          <cell r="B34">
            <v>27.404166666666669</v>
          </cell>
          <cell r="C34">
            <v>35.200000000000003</v>
          </cell>
          <cell r="D34">
            <v>22.5</v>
          </cell>
          <cell r="E34">
            <v>60.916666666666664</v>
          </cell>
          <cell r="F34">
            <v>82</v>
          </cell>
          <cell r="G34">
            <v>33</v>
          </cell>
          <cell r="H34">
            <v>13.68</v>
          </cell>
          <cell r="J34">
            <v>30.240000000000002</v>
          </cell>
          <cell r="K34">
            <v>1.2</v>
          </cell>
        </row>
        <row r="35">
          <cell r="B35">
            <v>24.458333333333332</v>
          </cell>
          <cell r="C35">
            <v>33.4</v>
          </cell>
          <cell r="D35">
            <v>20.5</v>
          </cell>
          <cell r="E35">
            <v>77.625</v>
          </cell>
          <cell r="F35">
            <v>93</v>
          </cell>
          <cell r="G35">
            <v>48</v>
          </cell>
          <cell r="H35">
            <v>12.96</v>
          </cell>
          <cell r="J35">
            <v>54</v>
          </cell>
          <cell r="K35">
            <v>16.399999999999999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I5" t="str">
            <v>*</v>
          </cell>
        </row>
        <row r="6">
          <cell r="I6" t="str">
            <v>*</v>
          </cell>
        </row>
        <row r="7">
          <cell r="I7" t="str">
            <v>*</v>
          </cell>
        </row>
        <row r="8">
          <cell r="I8" t="str">
            <v>*</v>
          </cell>
        </row>
        <row r="9">
          <cell r="I9" t="str">
            <v>*</v>
          </cell>
        </row>
        <row r="10">
          <cell r="I10" t="str">
            <v>*</v>
          </cell>
        </row>
        <row r="11">
          <cell r="I11" t="str">
            <v>*</v>
          </cell>
        </row>
        <row r="12">
          <cell r="I12" t="str">
            <v>*</v>
          </cell>
        </row>
        <row r="13">
          <cell r="I13" t="str">
            <v>*</v>
          </cell>
        </row>
        <row r="14">
          <cell r="I14" t="str">
            <v>*</v>
          </cell>
        </row>
        <row r="15">
          <cell r="I15" t="str">
            <v>*</v>
          </cell>
        </row>
        <row r="16">
          <cell r="I16" t="str">
            <v>*</v>
          </cell>
        </row>
        <row r="17">
          <cell r="I17" t="str">
            <v>*</v>
          </cell>
        </row>
        <row r="18">
          <cell r="I18" t="str">
            <v>*</v>
          </cell>
        </row>
        <row r="19">
          <cell r="I19" t="str">
            <v>*</v>
          </cell>
        </row>
        <row r="20">
          <cell r="I20" t="str">
            <v>*</v>
          </cell>
        </row>
        <row r="21">
          <cell r="I21" t="str">
            <v>*</v>
          </cell>
        </row>
        <row r="22">
          <cell r="I22" t="str">
            <v>*</v>
          </cell>
        </row>
        <row r="23">
          <cell r="I23" t="str">
            <v>*</v>
          </cell>
        </row>
        <row r="24">
          <cell r="I24" t="str">
            <v>*</v>
          </cell>
        </row>
        <row r="25">
          <cell r="I25" t="str">
            <v>*</v>
          </cell>
        </row>
        <row r="26">
          <cell r="I26" t="str">
            <v>*</v>
          </cell>
        </row>
        <row r="27">
          <cell r="I27" t="str">
            <v>*</v>
          </cell>
        </row>
        <row r="28">
          <cell r="I28" t="str">
            <v>*</v>
          </cell>
        </row>
        <row r="29">
          <cell r="I29" t="str">
            <v>*</v>
          </cell>
        </row>
        <row r="30">
          <cell r="I30" t="str">
            <v>*</v>
          </cell>
        </row>
        <row r="31">
          <cell r="I31" t="str">
            <v>*</v>
          </cell>
        </row>
        <row r="32">
          <cell r="I32" t="str">
            <v>*</v>
          </cell>
        </row>
        <row r="33">
          <cell r="I33" t="str">
            <v>*</v>
          </cell>
        </row>
        <row r="34">
          <cell r="I34" t="str">
            <v>*</v>
          </cell>
        </row>
        <row r="35">
          <cell r="I35" t="str">
            <v>*</v>
          </cell>
        </row>
        <row r="36">
          <cell r="I36" t="str">
            <v>*</v>
          </cell>
        </row>
      </sheetData>
      <sheetData sheetId="10"/>
      <sheetData sheetId="1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24.237500000000001</v>
          </cell>
          <cell r="C5">
            <v>30.1</v>
          </cell>
          <cell r="D5">
            <v>22</v>
          </cell>
          <cell r="E5">
            <v>92.5</v>
          </cell>
          <cell r="F5">
            <v>100</v>
          </cell>
          <cell r="G5">
            <v>66</v>
          </cell>
          <cell r="H5">
            <v>23.400000000000002</v>
          </cell>
          <cell r="J5">
            <v>42.12</v>
          </cell>
          <cell r="K5">
            <v>19.799999999999997</v>
          </cell>
        </row>
        <row r="6">
          <cell r="B6">
            <v>23.654166666666669</v>
          </cell>
          <cell r="C6">
            <v>27.1</v>
          </cell>
          <cell r="D6">
            <v>22.2</v>
          </cell>
          <cell r="E6">
            <v>95.5</v>
          </cell>
          <cell r="F6">
            <v>100</v>
          </cell>
          <cell r="G6">
            <v>81</v>
          </cell>
          <cell r="H6">
            <v>20.16</v>
          </cell>
          <cell r="J6">
            <v>36.36</v>
          </cell>
          <cell r="K6">
            <v>8.6</v>
          </cell>
        </row>
        <row r="7">
          <cell r="B7">
            <v>24.925000000000001</v>
          </cell>
          <cell r="C7">
            <v>30.2</v>
          </cell>
          <cell r="D7">
            <v>21.5</v>
          </cell>
          <cell r="E7">
            <v>77.272727272727266</v>
          </cell>
          <cell r="F7">
            <v>100</v>
          </cell>
          <cell r="G7">
            <v>61</v>
          </cell>
          <cell r="H7">
            <v>16.2</v>
          </cell>
          <cell r="J7">
            <v>27.720000000000002</v>
          </cell>
          <cell r="K7">
            <v>0</v>
          </cell>
        </row>
        <row r="8">
          <cell r="B8">
            <v>26.229166666666661</v>
          </cell>
          <cell r="C8">
            <v>31.5</v>
          </cell>
          <cell r="D8">
            <v>22.1</v>
          </cell>
          <cell r="E8">
            <v>75</v>
          </cell>
          <cell r="F8">
            <v>100</v>
          </cell>
          <cell r="G8">
            <v>58</v>
          </cell>
          <cell r="H8">
            <v>14.04</v>
          </cell>
          <cell r="J8">
            <v>30.240000000000002</v>
          </cell>
          <cell r="K8">
            <v>0</v>
          </cell>
        </row>
        <row r="9">
          <cell r="B9">
            <v>25.608333333333334</v>
          </cell>
          <cell r="C9">
            <v>32.700000000000003</v>
          </cell>
          <cell r="D9">
            <v>20.3</v>
          </cell>
          <cell r="E9">
            <v>75.05263157894737</v>
          </cell>
          <cell r="F9">
            <v>100</v>
          </cell>
          <cell r="G9">
            <v>51</v>
          </cell>
          <cell r="H9">
            <v>27.36</v>
          </cell>
          <cell r="J9">
            <v>67.680000000000007</v>
          </cell>
          <cell r="K9">
            <v>9</v>
          </cell>
        </row>
        <row r="10">
          <cell r="B10">
            <v>25.474999999999998</v>
          </cell>
          <cell r="C10">
            <v>32.200000000000003</v>
          </cell>
          <cell r="D10">
            <v>22.2</v>
          </cell>
          <cell r="E10">
            <v>80.625</v>
          </cell>
          <cell r="F10">
            <v>100</v>
          </cell>
          <cell r="G10">
            <v>56</v>
          </cell>
          <cell r="H10">
            <v>23.759999999999998</v>
          </cell>
          <cell r="J10">
            <v>59.760000000000005</v>
          </cell>
          <cell r="K10">
            <v>17</v>
          </cell>
        </row>
        <row r="11">
          <cell r="B11">
            <v>27.13333333333334</v>
          </cell>
          <cell r="C11">
            <v>33.299999999999997</v>
          </cell>
          <cell r="D11">
            <v>22.2</v>
          </cell>
          <cell r="E11">
            <v>75.681818181818187</v>
          </cell>
          <cell r="F11">
            <v>100</v>
          </cell>
          <cell r="G11">
            <v>46</v>
          </cell>
          <cell r="H11">
            <v>14.04</v>
          </cell>
          <cell r="J11">
            <v>25.2</v>
          </cell>
          <cell r="K11">
            <v>0</v>
          </cell>
        </row>
        <row r="12">
          <cell r="B12">
            <v>26.499999999999996</v>
          </cell>
          <cell r="C12">
            <v>33.1</v>
          </cell>
          <cell r="D12">
            <v>23.1</v>
          </cell>
          <cell r="E12">
            <v>82.304347826086953</v>
          </cell>
          <cell r="F12">
            <v>100</v>
          </cell>
          <cell r="G12">
            <v>50</v>
          </cell>
          <cell r="H12">
            <v>30.6</v>
          </cell>
          <cell r="J12">
            <v>56.519999999999996</v>
          </cell>
          <cell r="K12">
            <v>0</v>
          </cell>
        </row>
        <row r="13">
          <cell r="B13">
            <v>27.345833333333331</v>
          </cell>
          <cell r="C13">
            <v>33.1</v>
          </cell>
          <cell r="D13">
            <v>22.7</v>
          </cell>
          <cell r="E13">
            <v>72.25</v>
          </cell>
          <cell r="F13">
            <v>100</v>
          </cell>
          <cell r="G13">
            <v>45</v>
          </cell>
          <cell r="H13">
            <v>21.240000000000002</v>
          </cell>
          <cell r="J13">
            <v>38.880000000000003</v>
          </cell>
          <cell r="K13">
            <v>0</v>
          </cell>
        </row>
        <row r="14">
          <cell r="B14">
            <v>26.900000000000002</v>
          </cell>
          <cell r="C14">
            <v>32.6</v>
          </cell>
          <cell r="D14">
            <v>23.2</v>
          </cell>
          <cell r="E14">
            <v>75.916666666666671</v>
          </cell>
          <cell r="F14">
            <v>96</v>
          </cell>
          <cell r="G14">
            <v>49</v>
          </cell>
          <cell r="H14">
            <v>28.8</v>
          </cell>
          <cell r="J14">
            <v>41.4</v>
          </cell>
          <cell r="K14">
            <v>0</v>
          </cell>
        </row>
        <row r="15">
          <cell r="B15">
            <v>24.245833333333334</v>
          </cell>
          <cell r="C15">
            <v>27.4</v>
          </cell>
          <cell r="D15">
            <v>21.7</v>
          </cell>
          <cell r="E15">
            <v>91.705882352941174</v>
          </cell>
          <cell r="F15">
            <v>100</v>
          </cell>
          <cell r="G15">
            <v>74</v>
          </cell>
          <cell r="H15">
            <v>21.96</v>
          </cell>
          <cell r="J15">
            <v>35.28</v>
          </cell>
          <cell r="K15">
            <v>32</v>
          </cell>
        </row>
        <row r="16">
          <cell r="B16">
            <v>23.570833333333336</v>
          </cell>
          <cell r="C16">
            <v>28.1</v>
          </cell>
          <cell r="D16">
            <v>21.9</v>
          </cell>
          <cell r="E16">
            <v>92.428571428571431</v>
          </cell>
          <cell r="F16">
            <v>100</v>
          </cell>
          <cell r="G16">
            <v>75</v>
          </cell>
          <cell r="H16">
            <v>12.24</v>
          </cell>
          <cell r="J16">
            <v>36.36</v>
          </cell>
          <cell r="K16">
            <v>18</v>
          </cell>
        </row>
        <row r="17">
          <cell r="B17">
            <v>24.975000000000005</v>
          </cell>
          <cell r="C17">
            <v>30.3</v>
          </cell>
          <cell r="D17">
            <v>22</v>
          </cell>
          <cell r="E17">
            <v>75.909090909090907</v>
          </cell>
          <cell r="F17">
            <v>94</v>
          </cell>
          <cell r="G17">
            <v>61</v>
          </cell>
          <cell r="H17">
            <v>16.559999999999999</v>
          </cell>
          <cell r="J17">
            <v>51.84</v>
          </cell>
          <cell r="K17">
            <v>4</v>
          </cell>
        </row>
        <row r="18">
          <cell r="B18">
            <v>26.083333333333329</v>
          </cell>
          <cell r="C18">
            <v>31.9</v>
          </cell>
          <cell r="D18">
            <v>23.5</v>
          </cell>
          <cell r="E18">
            <v>71.461538461538467</v>
          </cell>
          <cell r="F18">
            <v>100</v>
          </cell>
          <cell r="G18">
            <v>53</v>
          </cell>
          <cell r="H18">
            <v>38.159999999999997</v>
          </cell>
          <cell r="J18">
            <v>62.639999999999993</v>
          </cell>
          <cell r="K18">
            <v>2.2000000000000002</v>
          </cell>
        </row>
        <row r="19">
          <cell r="B19">
            <v>24.916666666666661</v>
          </cell>
          <cell r="C19">
            <v>29.9</v>
          </cell>
          <cell r="D19">
            <v>22.9</v>
          </cell>
          <cell r="E19">
            <v>88.954545454545453</v>
          </cell>
          <cell r="F19">
            <v>100</v>
          </cell>
          <cell r="G19">
            <v>61</v>
          </cell>
          <cell r="H19">
            <v>21.96</v>
          </cell>
          <cell r="J19">
            <v>34.200000000000003</v>
          </cell>
          <cell r="K19">
            <v>1.2</v>
          </cell>
        </row>
        <row r="20">
          <cell r="B20">
            <v>26.125</v>
          </cell>
          <cell r="C20">
            <v>32.200000000000003</v>
          </cell>
          <cell r="D20">
            <v>22.1</v>
          </cell>
          <cell r="E20">
            <v>74.19047619047619</v>
          </cell>
          <cell r="F20">
            <v>100</v>
          </cell>
          <cell r="G20">
            <v>45</v>
          </cell>
          <cell r="H20">
            <v>19.8</v>
          </cell>
          <cell r="J20">
            <v>36.72</v>
          </cell>
          <cell r="K20">
            <v>0</v>
          </cell>
        </row>
        <row r="21">
          <cell r="B21">
            <v>26.912499999999994</v>
          </cell>
          <cell r="C21">
            <v>32.700000000000003</v>
          </cell>
          <cell r="D21">
            <v>23.5</v>
          </cell>
          <cell r="E21">
            <v>80.304347826086953</v>
          </cell>
          <cell r="F21">
            <v>100</v>
          </cell>
          <cell r="G21">
            <v>50</v>
          </cell>
          <cell r="H21">
            <v>17.64</v>
          </cell>
          <cell r="J21">
            <v>38.159999999999997</v>
          </cell>
          <cell r="K21">
            <v>8</v>
          </cell>
        </row>
        <row r="22">
          <cell r="B22">
            <v>27.5</v>
          </cell>
          <cell r="C22">
            <v>34.200000000000003</v>
          </cell>
          <cell r="D22">
            <v>22.1</v>
          </cell>
          <cell r="E22">
            <v>61.230769230769234</v>
          </cell>
          <cell r="F22">
            <v>97</v>
          </cell>
          <cell r="G22">
            <v>43</v>
          </cell>
          <cell r="H22">
            <v>14.76</v>
          </cell>
          <cell r="J22">
            <v>28.08</v>
          </cell>
          <cell r="K22">
            <v>0</v>
          </cell>
        </row>
        <row r="23">
          <cell r="B23">
            <v>27.758333333333329</v>
          </cell>
          <cell r="C23">
            <v>33.9</v>
          </cell>
          <cell r="D23">
            <v>22.8</v>
          </cell>
          <cell r="E23">
            <v>69.916666666666671</v>
          </cell>
          <cell r="F23">
            <v>99</v>
          </cell>
          <cell r="G23">
            <v>40</v>
          </cell>
          <cell r="H23">
            <v>20.52</v>
          </cell>
          <cell r="J23">
            <v>38.159999999999997</v>
          </cell>
          <cell r="K23">
            <v>0</v>
          </cell>
        </row>
        <row r="24">
          <cell r="B24">
            <v>27.858333333333334</v>
          </cell>
          <cell r="C24">
            <v>33.799999999999997</v>
          </cell>
          <cell r="D24">
            <v>23.5</v>
          </cell>
          <cell r="E24">
            <v>72.208333333333329</v>
          </cell>
          <cell r="F24">
            <v>100</v>
          </cell>
          <cell r="G24">
            <v>43</v>
          </cell>
          <cell r="H24">
            <v>18.720000000000002</v>
          </cell>
          <cell r="J24">
            <v>30.96</v>
          </cell>
          <cell r="K24">
            <v>0</v>
          </cell>
        </row>
        <row r="25">
          <cell r="B25">
            <v>26.766666666666669</v>
          </cell>
          <cell r="C25">
            <v>33.299999999999997</v>
          </cell>
          <cell r="D25">
            <v>23.4</v>
          </cell>
          <cell r="E25">
            <v>80.478260869565219</v>
          </cell>
          <cell r="F25">
            <v>100</v>
          </cell>
          <cell r="G25">
            <v>48</v>
          </cell>
          <cell r="H25">
            <v>26.28</v>
          </cell>
          <cell r="J25">
            <v>35.64</v>
          </cell>
          <cell r="K25">
            <v>10.200000000000001</v>
          </cell>
        </row>
        <row r="26">
          <cell r="B26">
            <v>25.758333333333329</v>
          </cell>
          <cell r="C26">
            <v>29</v>
          </cell>
          <cell r="D26">
            <v>23.5</v>
          </cell>
          <cell r="E26">
            <v>86.65</v>
          </cell>
          <cell r="F26">
            <v>100</v>
          </cell>
          <cell r="G26">
            <v>68</v>
          </cell>
          <cell r="H26">
            <v>23.759999999999998</v>
          </cell>
          <cell r="J26">
            <v>39.24</v>
          </cell>
          <cell r="K26">
            <v>0</v>
          </cell>
        </row>
        <row r="27">
          <cell r="B27">
            <v>25.016666666666666</v>
          </cell>
          <cell r="C27">
            <v>29.9</v>
          </cell>
          <cell r="D27">
            <v>22.1</v>
          </cell>
          <cell r="E27">
            <v>72</v>
          </cell>
          <cell r="F27">
            <v>100</v>
          </cell>
          <cell r="G27">
            <v>55</v>
          </cell>
          <cell r="H27">
            <v>15.48</v>
          </cell>
          <cell r="J27">
            <v>27.36</v>
          </cell>
          <cell r="K27">
            <v>0</v>
          </cell>
        </row>
        <row r="28">
          <cell r="B28">
            <v>26.045833333333331</v>
          </cell>
          <cell r="C28">
            <v>32.4</v>
          </cell>
          <cell r="D28">
            <v>22</v>
          </cell>
          <cell r="E28">
            <v>65.615384615384613</v>
          </cell>
          <cell r="F28">
            <v>100</v>
          </cell>
          <cell r="G28">
            <v>46</v>
          </cell>
          <cell r="H28">
            <v>15.840000000000002</v>
          </cell>
          <cell r="J28">
            <v>27.720000000000002</v>
          </cell>
          <cell r="K28">
            <v>0</v>
          </cell>
        </row>
        <row r="29">
          <cell r="B29">
            <v>26.67916666666666</v>
          </cell>
          <cell r="C29">
            <v>32.5</v>
          </cell>
          <cell r="D29">
            <v>22.5</v>
          </cell>
          <cell r="E29">
            <v>65</v>
          </cell>
          <cell r="F29">
            <v>97</v>
          </cell>
          <cell r="G29">
            <v>34</v>
          </cell>
          <cell r="H29">
            <v>16.559999999999999</v>
          </cell>
          <cell r="J29">
            <v>32.4</v>
          </cell>
          <cell r="K29">
            <v>0</v>
          </cell>
        </row>
        <row r="30">
          <cell r="B30">
            <v>26.470833333333331</v>
          </cell>
          <cell r="C30">
            <v>32.9</v>
          </cell>
          <cell r="D30">
            <v>20.3</v>
          </cell>
          <cell r="E30">
            <v>53.75</v>
          </cell>
          <cell r="F30">
            <v>86</v>
          </cell>
          <cell r="G30">
            <v>22</v>
          </cell>
          <cell r="H30">
            <v>17.64</v>
          </cell>
          <cell r="J30">
            <v>24.840000000000003</v>
          </cell>
          <cell r="K30">
            <v>0</v>
          </cell>
        </row>
        <row r="31">
          <cell r="B31">
            <v>26.829166666666662</v>
          </cell>
          <cell r="C31">
            <v>33.799999999999997</v>
          </cell>
          <cell r="D31">
            <v>18.899999999999999</v>
          </cell>
          <cell r="E31">
            <v>52.041666666666664</v>
          </cell>
          <cell r="F31">
            <v>90</v>
          </cell>
          <cell r="G31">
            <v>21</v>
          </cell>
          <cell r="H31">
            <v>19.8</v>
          </cell>
          <cell r="J31">
            <v>35.64</v>
          </cell>
          <cell r="K31">
            <v>0</v>
          </cell>
        </row>
        <row r="32">
          <cell r="B32">
            <v>26.408333333333331</v>
          </cell>
          <cell r="C32">
            <v>34.6</v>
          </cell>
          <cell r="D32">
            <v>18.7</v>
          </cell>
          <cell r="E32">
            <v>47.041666666666664</v>
          </cell>
          <cell r="F32">
            <v>70</v>
          </cell>
          <cell r="G32">
            <v>24</v>
          </cell>
          <cell r="H32">
            <v>18.720000000000002</v>
          </cell>
          <cell r="J32">
            <v>31.319999999999997</v>
          </cell>
          <cell r="K32">
            <v>0</v>
          </cell>
        </row>
        <row r="33">
          <cell r="B33">
            <v>26.920833333333334</v>
          </cell>
          <cell r="C33">
            <v>34.4</v>
          </cell>
          <cell r="D33">
            <v>20.399999999999999</v>
          </cell>
          <cell r="E33">
            <v>55.333333333333336</v>
          </cell>
          <cell r="F33">
            <v>79</v>
          </cell>
          <cell r="G33">
            <v>30</v>
          </cell>
          <cell r="H33">
            <v>19.8</v>
          </cell>
          <cell r="J33">
            <v>42.84</v>
          </cell>
          <cell r="K33">
            <v>0</v>
          </cell>
        </row>
        <row r="34">
          <cell r="B34">
            <v>24.954166666666655</v>
          </cell>
          <cell r="C34">
            <v>31.5</v>
          </cell>
          <cell r="D34">
            <v>21.3</v>
          </cell>
          <cell r="E34">
            <v>80.909090909090907</v>
          </cell>
          <cell r="F34">
            <v>100</v>
          </cell>
          <cell r="G34">
            <v>56</v>
          </cell>
          <cell r="H34">
            <v>32.76</v>
          </cell>
          <cell r="J34">
            <v>47.88</v>
          </cell>
          <cell r="K34">
            <v>5</v>
          </cell>
        </row>
        <row r="35">
          <cell r="B35">
            <v>25.720833333333331</v>
          </cell>
          <cell r="C35">
            <v>33.4</v>
          </cell>
          <cell r="D35">
            <v>19.7</v>
          </cell>
          <cell r="E35">
            <v>70.714285714285708</v>
          </cell>
          <cell r="F35">
            <v>100</v>
          </cell>
          <cell r="G35">
            <v>42</v>
          </cell>
          <cell r="H35">
            <v>27.36</v>
          </cell>
          <cell r="J35">
            <v>47.519999999999996</v>
          </cell>
          <cell r="K35">
            <v>6.7999999999999989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I5" t="str">
            <v>*</v>
          </cell>
        </row>
        <row r="6">
          <cell r="I6" t="str">
            <v>*</v>
          </cell>
        </row>
        <row r="7">
          <cell r="I7" t="str">
            <v>*</v>
          </cell>
        </row>
        <row r="8">
          <cell r="I8" t="str">
            <v>*</v>
          </cell>
        </row>
        <row r="9">
          <cell r="I9" t="str">
            <v>*</v>
          </cell>
        </row>
        <row r="10">
          <cell r="I10" t="str">
            <v>*</v>
          </cell>
        </row>
        <row r="11">
          <cell r="I11" t="str">
            <v>*</v>
          </cell>
        </row>
        <row r="12">
          <cell r="I12" t="str">
            <v>*</v>
          </cell>
        </row>
        <row r="13">
          <cell r="I13" t="str">
            <v>*</v>
          </cell>
        </row>
        <row r="14">
          <cell r="I14" t="str">
            <v>*</v>
          </cell>
        </row>
        <row r="15">
          <cell r="I15" t="str">
            <v>*</v>
          </cell>
        </row>
        <row r="16">
          <cell r="I16" t="str">
            <v>*</v>
          </cell>
        </row>
        <row r="17">
          <cell r="I17" t="str">
            <v>*</v>
          </cell>
        </row>
        <row r="18">
          <cell r="I18" t="str">
            <v>*</v>
          </cell>
        </row>
        <row r="19">
          <cell r="I19" t="str">
            <v>*</v>
          </cell>
        </row>
        <row r="20">
          <cell r="I20" t="str">
            <v>*</v>
          </cell>
        </row>
        <row r="21">
          <cell r="I21" t="str">
            <v>*</v>
          </cell>
        </row>
        <row r="22">
          <cell r="I22" t="str">
            <v>*</v>
          </cell>
        </row>
        <row r="23">
          <cell r="I23" t="str">
            <v>*</v>
          </cell>
        </row>
        <row r="24">
          <cell r="I24" t="str">
            <v>*</v>
          </cell>
        </row>
        <row r="25">
          <cell r="I25" t="str">
            <v>*</v>
          </cell>
        </row>
        <row r="26">
          <cell r="I26" t="str">
            <v>*</v>
          </cell>
        </row>
        <row r="27">
          <cell r="I27" t="str">
            <v>*</v>
          </cell>
        </row>
        <row r="28">
          <cell r="I28" t="str">
            <v>*</v>
          </cell>
        </row>
        <row r="29">
          <cell r="I29" t="str">
            <v>*</v>
          </cell>
        </row>
        <row r="30">
          <cell r="I30" t="str">
            <v>*</v>
          </cell>
        </row>
        <row r="31">
          <cell r="I31" t="str">
            <v>*</v>
          </cell>
        </row>
        <row r="32">
          <cell r="I32" t="str">
            <v>*</v>
          </cell>
        </row>
        <row r="33">
          <cell r="I33" t="str">
            <v>*</v>
          </cell>
        </row>
        <row r="34">
          <cell r="I34" t="str">
            <v>*</v>
          </cell>
        </row>
        <row r="35">
          <cell r="I35" t="str">
            <v>*</v>
          </cell>
        </row>
        <row r="36">
          <cell r="I36" t="str">
            <v>*</v>
          </cell>
        </row>
      </sheetData>
      <sheetData sheetId="10"/>
      <sheetData sheetId="1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27.091666666666669</v>
          </cell>
          <cell r="C5">
            <v>34.1</v>
          </cell>
          <cell r="D5">
            <v>23</v>
          </cell>
          <cell r="E5">
            <v>72.958333333333329</v>
          </cell>
          <cell r="F5">
            <v>95</v>
          </cell>
          <cell r="G5">
            <v>37</v>
          </cell>
          <cell r="H5">
            <v>8.2799999999999994</v>
          </cell>
          <cell r="J5">
            <v>21.6</v>
          </cell>
          <cell r="K5">
            <v>14.999999999999998</v>
          </cell>
        </row>
        <row r="6">
          <cell r="B6">
            <v>28.437499999999996</v>
          </cell>
          <cell r="C6">
            <v>34</v>
          </cell>
          <cell r="D6">
            <v>24.8</v>
          </cell>
          <cell r="E6">
            <v>67.708333333333329</v>
          </cell>
          <cell r="F6">
            <v>86</v>
          </cell>
          <cell r="G6">
            <v>42</v>
          </cell>
          <cell r="H6">
            <v>8.64</v>
          </cell>
          <cell r="J6">
            <v>21.6</v>
          </cell>
          <cell r="K6">
            <v>0</v>
          </cell>
        </row>
        <row r="7">
          <cell r="B7">
            <v>29.054166666666671</v>
          </cell>
          <cell r="C7">
            <v>36.6</v>
          </cell>
          <cell r="D7">
            <v>24.1</v>
          </cell>
          <cell r="E7">
            <v>64.75</v>
          </cell>
          <cell r="F7">
            <v>90</v>
          </cell>
          <cell r="G7">
            <v>37</v>
          </cell>
          <cell r="H7">
            <v>8.64</v>
          </cell>
          <cell r="J7">
            <v>20.16</v>
          </cell>
          <cell r="K7">
            <v>0</v>
          </cell>
        </row>
        <row r="8">
          <cell r="B8">
            <v>28.904166666666669</v>
          </cell>
          <cell r="C8">
            <v>35.700000000000003</v>
          </cell>
          <cell r="D8">
            <v>24.3</v>
          </cell>
          <cell r="E8">
            <v>62.75</v>
          </cell>
          <cell r="F8">
            <v>84</v>
          </cell>
          <cell r="G8">
            <v>39</v>
          </cell>
          <cell r="H8">
            <v>7.5600000000000005</v>
          </cell>
          <cell r="J8">
            <v>27</v>
          </cell>
          <cell r="K8">
            <v>0</v>
          </cell>
        </row>
        <row r="9">
          <cell r="B9">
            <v>30.074999999999992</v>
          </cell>
          <cell r="C9">
            <v>37.4</v>
          </cell>
          <cell r="D9">
            <v>25.4</v>
          </cell>
          <cell r="E9">
            <v>57.041666666666664</v>
          </cell>
          <cell r="F9">
            <v>81</v>
          </cell>
          <cell r="G9">
            <v>32</v>
          </cell>
          <cell r="H9">
            <v>11.879999999999999</v>
          </cell>
          <cell r="J9">
            <v>28.8</v>
          </cell>
          <cell r="K9">
            <v>0</v>
          </cell>
        </row>
        <row r="10">
          <cell r="B10">
            <v>29.379166666666666</v>
          </cell>
          <cell r="C10">
            <v>37.6</v>
          </cell>
          <cell r="D10">
            <v>23.1</v>
          </cell>
          <cell r="E10">
            <v>58</v>
          </cell>
          <cell r="F10">
            <v>85</v>
          </cell>
          <cell r="G10">
            <v>27</v>
          </cell>
          <cell r="H10">
            <v>9.7200000000000006</v>
          </cell>
          <cell r="J10">
            <v>29.52</v>
          </cell>
          <cell r="K10">
            <v>0</v>
          </cell>
        </row>
        <row r="11">
          <cell r="B11">
            <v>31.154166666666672</v>
          </cell>
          <cell r="C11">
            <v>38.200000000000003</v>
          </cell>
          <cell r="D11">
            <v>26</v>
          </cell>
          <cell r="E11">
            <v>54.041666666666664</v>
          </cell>
          <cell r="F11">
            <v>75</v>
          </cell>
          <cell r="G11">
            <v>28</v>
          </cell>
          <cell r="H11">
            <v>12.96</v>
          </cell>
          <cell r="J11">
            <v>35.64</v>
          </cell>
          <cell r="K11">
            <v>0</v>
          </cell>
        </row>
        <row r="12">
          <cell r="B12">
            <v>31.758333333333344</v>
          </cell>
          <cell r="C12">
            <v>38.4</v>
          </cell>
          <cell r="D12">
            <v>26.2</v>
          </cell>
          <cell r="E12">
            <v>53.5</v>
          </cell>
          <cell r="F12">
            <v>76</v>
          </cell>
          <cell r="G12">
            <v>28</v>
          </cell>
          <cell r="H12">
            <v>7.5600000000000005</v>
          </cell>
          <cell r="J12">
            <v>25.2</v>
          </cell>
          <cell r="K12">
            <v>0</v>
          </cell>
        </row>
        <row r="13">
          <cell r="B13">
            <v>31.733333333333338</v>
          </cell>
          <cell r="C13">
            <v>38.200000000000003</v>
          </cell>
          <cell r="D13">
            <v>26.1</v>
          </cell>
          <cell r="E13">
            <v>51.75</v>
          </cell>
          <cell r="F13">
            <v>75</v>
          </cell>
          <cell r="G13">
            <v>30</v>
          </cell>
          <cell r="H13">
            <v>8.2799999999999994</v>
          </cell>
          <cell r="J13">
            <v>30.6</v>
          </cell>
          <cell r="K13">
            <v>0</v>
          </cell>
        </row>
        <row r="14">
          <cell r="B14">
            <v>29.058333333333326</v>
          </cell>
          <cell r="C14">
            <v>35.299999999999997</v>
          </cell>
          <cell r="D14">
            <v>21.8</v>
          </cell>
          <cell r="E14">
            <v>66.125</v>
          </cell>
          <cell r="F14">
            <v>94</v>
          </cell>
          <cell r="G14">
            <v>45</v>
          </cell>
          <cell r="H14">
            <v>9.7200000000000006</v>
          </cell>
          <cell r="J14">
            <v>40.680000000000007</v>
          </cell>
          <cell r="K14">
            <v>15.200000000000001</v>
          </cell>
        </row>
        <row r="15">
          <cell r="B15">
            <v>28.500000000000011</v>
          </cell>
          <cell r="C15">
            <v>33.5</v>
          </cell>
          <cell r="D15">
            <v>25</v>
          </cell>
          <cell r="E15">
            <v>66.625</v>
          </cell>
          <cell r="F15">
            <v>82</v>
          </cell>
          <cell r="G15">
            <v>46</v>
          </cell>
          <cell r="H15">
            <v>13.68</v>
          </cell>
          <cell r="J15">
            <v>34.200000000000003</v>
          </cell>
          <cell r="K15">
            <v>0.8</v>
          </cell>
        </row>
        <row r="16">
          <cell r="B16">
            <v>28.029166666666669</v>
          </cell>
          <cell r="C16">
            <v>34.200000000000003</v>
          </cell>
          <cell r="D16">
            <v>23.6</v>
          </cell>
          <cell r="E16">
            <v>70.166666666666671</v>
          </cell>
          <cell r="F16">
            <v>92</v>
          </cell>
          <cell r="G16">
            <v>45</v>
          </cell>
          <cell r="H16">
            <v>9</v>
          </cell>
          <cell r="J16">
            <v>39.96</v>
          </cell>
          <cell r="K16">
            <v>4</v>
          </cell>
        </row>
        <row r="17">
          <cell r="B17">
            <v>26.287499999999998</v>
          </cell>
          <cell r="C17">
            <v>28.9</v>
          </cell>
          <cell r="D17">
            <v>23.3</v>
          </cell>
          <cell r="E17">
            <v>79.458333333333329</v>
          </cell>
          <cell r="F17">
            <v>94</v>
          </cell>
          <cell r="G17">
            <v>64</v>
          </cell>
          <cell r="H17">
            <v>7.9200000000000008</v>
          </cell>
          <cell r="J17">
            <v>22.68</v>
          </cell>
          <cell r="K17">
            <v>5.6</v>
          </cell>
        </row>
        <row r="18">
          <cell r="B18">
            <v>28.658333333333331</v>
          </cell>
          <cell r="C18">
            <v>34.4</v>
          </cell>
          <cell r="D18">
            <v>25.7</v>
          </cell>
          <cell r="E18">
            <v>69.125</v>
          </cell>
          <cell r="F18">
            <v>83</v>
          </cell>
          <cell r="G18">
            <v>44</v>
          </cell>
          <cell r="H18">
            <v>15.840000000000002</v>
          </cell>
          <cell r="J18">
            <v>36.36</v>
          </cell>
          <cell r="K18">
            <v>0</v>
          </cell>
        </row>
        <row r="19">
          <cell r="B19">
            <v>27.083333333333332</v>
          </cell>
          <cell r="C19">
            <v>32.700000000000003</v>
          </cell>
          <cell r="D19">
            <v>23.6</v>
          </cell>
          <cell r="E19">
            <v>70.75</v>
          </cell>
          <cell r="F19">
            <v>86</v>
          </cell>
          <cell r="G19">
            <v>46</v>
          </cell>
          <cell r="H19">
            <v>13.68</v>
          </cell>
          <cell r="J19">
            <v>28.8</v>
          </cell>
          <cell r="K19">
            <v>0</v>
          </cell>
        </row>
        <row r="20">
          <cell r="B20">
            <v>29.379166666666666</v>
          </cell>
          <cell r="C20">
            <v>35.799999999999997</v>
          </cell>
          <cell r="D20">
            <v>24.5</v>
          </cell>
          <cell r="E20">
            <v>62</v>
          </cell>
          <cell r="F20">
            <v>86</v>
          </cell>
          <cell r="G20">
            <v>34</v>
          </cell>
          <cell r="H20">
            <v>10.44</v>
          </cell>
          <cell r="J20">
            <v>29.16</v>
          </cell>
          <cell r="K20">
            <v>0</v>
          </cell>
        </row>
        <row r="21">
          <cell r="B21">
            <v>30.7</v>
          </cell>
          <cell r="C21">
            <v>36.700000000000003</v>
          </cell>
          <cell r="D21">
            <v>26.3</v>
          </cell>
          <cell r="E21">
            <v>55.916666666666664</v>
          </cell>
          <cell r="F21">
            <v>77</v>
          </cell>
          <cell r="G21">
            <v>32</v>
          </cell>
          <cell r="H21">
            <v>11.879999999999999</v>
          </cell>
          <cell r="J21">
            <v>29.880000000000003</v>
          </cell>
          <cell r="K21">
            <v>0</v>
          </cell>
        </row>
        <row r="22">
          <cell r="B22">
            <v>31.770833333333329</v>
          </cell>
          <cell r="C22">
            <v>39.9</v>
          </cell>
          <cell r="D22">
            <v>26.3</v>
          </cell>
          <cell r="E22">
            <v>54.666666666666664</v>
          </cell>
          <cell r="F22">
            <v>80</v>
          </cell>
          <cell r="G22">
            <v>26</v>
          </cell>
          <cell r="H22">
            <v>9.7200000000000006</v>
          </cell>
          <cell r="J22">
            <v>26.28</v>
          </cell>
          <cell r="K22">
            <v>0.6</v>
          </cell>
        </row>
        <row r="23">
          <cell r="B23">
            <v>29.729166666666668</v>
          </cell>
          <cell r="C23">
            <v>37.1</v>
          </cell>
          <cell r="D23">
            <v>22.6</v>
          </cell>
          <cell r="E23">
            <v>63.416666666666664</v>
          </cell>
          <cell r="F23">
            <v>92</v>
          </cell>
          <cell r="G23">
            <v>36</v>
          </cell>
          <cell r="H23">
            <v>24.12</v>
          </cell>
          <cell r="J23">
            <v>54.36</v>
          </cell>
          <cell r="K23">
            <v>17</v>
          </cell>
        </row>
        <row r="24">
          <cell r="B24">
            <v>26.083333333333339</v>
          </cell>
          <cell r="C24">
            <v>33.6</v>
          </cell>
          <cell r="D24">
            <v>23.4</v>
          </cell>
          <cell r="E24">
            <v>78.875</v>
          </cell>
          <cell r="F24">
            <v>94</v>
          </cell>
          <cell r="G24">
            <v>49</v>
          </cell>
          <cell r="H24">
            <v>13.68</v>
          </cell>
          <cell r="J24">
            <v>37.080000000000005</v>
          </cell>
          <cell r="K24">
            <v>10.4</v>
          </cell>
        </row>
        <row r="25">
          <cell r="B25">
            <v>26.358333333333331</v>
          </cell>
          <cell r="C25">
            <v>35</v>
          </cell>
          <cell r="D25">
            <v>22.2</v>
          </cell>
          <cell r="E25">
            <v>79</v>
          </cell>
          <cell r="F25">
            <v>94</v>
          </cell>
          <cell r="G25">
            <v>44</v>
          </cell>
          <cell r="H25">
            <v>11.16</v>
          </cell>
          <cell r="J25">
            <v>43.56</v>
          </cell>
          <cell r="K25">
            <v>22</v>
          </cell>
        </row>
        <row r="26">
          <cell r="B26">
            <v>26.725000000000005</v>
          </cell>
          <cell r="C26">
            <v>30.6</v>
          </cell>
          <cell r="D26">
            <v>24.4</v>
          </cell>
          <cell r="E26">
            <v>79.625</v>
          </cell>
          <cell r="F26">
            <v>93</v>
          </cell>
          <cell r="G26">
            <v>63</v>
          </cell>
          <cell r="H26">
            <v>9</v>
          </cell>
          <cell r="J26">
            <v>27.36</v>
          </cell>
          <cell r="K26">
            <v>0</v>
          </cell>
        </row>
        <row r="27">
          <cell r="B27">
            <v>25.208333333333332</v>
          </cell>
          <cell r="C27">
            <v>30.9</v>
          </cell>
          <cell r="D27">
            <v>23.3</v>
          </cell>
          <cell r="E27">
            <v>81.958333333333329</v>
          </cell>
          <cell r="F27">
            <v>93</v>
          </cell>
          <cell r="G27">
            <v>57</v>
          </cell>
          <cell r="H27">
            <v>6.12</v>
          </cell>
          <cell r="J27">
            <v>16.559999999999999</v>
          </cell>
          <cell r="K27">
            <v>13.4</v>
          </cell>
        </row>
        <row r="28">
          <cell r="B28">
            <v>23.945833333333336</v>
          </cell>
          <cell r="C28">
            <v>28.7</v>
          </cell>
          <cell r="D28">
            <v>20.7</v>
          </cell>
          <cell r="E28">
            <v>76.375</v>
          </cell>
          <cell r="F28">
            <v>94</v>
          </cell>
          <cell r="G28">
            <v>54</v>
          </cell>
          <cell r="H28">
            <v>10.44</v>
          </cell>
          <cell r="J28">
            <v>24.840000000000003</v>
          </cell>
          <cell r="K28">
            <v>2.2000000000000002</v>
          </cell>
        </row>
        <row r="29">
          <cell r="B29">
            <v>25.237499999999994</v>
          </cell>
          <cell r="C29">
            <v>32.9</v>
          </cell>
          <cell r="D29">
            <v>18.8</v>
          </cell>
          <cell r="E29">
            <v>63.5</v>
          </cell>
          <cell r="F29">
            <v>85</v>
          </cell>
          <cell r="G29">
            <v>38</v>
          </cell>
          <cell r="H29">
            <v>8.2799999999999994</v>
          </cell>
          <cell r="J29">
            <v>25.56</v>
          </cell>
          <cell r="K29">
            <v>0</v>
          </cell>
        </row>
        <row r="30">
          <cell r="B30">
            <v>25.062499999999996</v>
          </cell>
          <cell r="C30">
            <v>32.700000000000003</v>
          </cell>
          <cell r="D30">
            <v>18.3</v>
          </cell>
          <cell r="E30">
            <v>57.458333333333336</v>
          </cell>
          <cell r="F30">
            <v>80</v>
          </cell>
          <cell r="G30">
            <v>31</v>
          </cell>
          <cell r="H30">
            <v>7.9200000000000008</v>
          </cell>
          <cell r="J30">
            <v>22.68</v>
          </cell>
          <cell r="K30">
            <v>0</v>
          </cell>
        </row>
        <row r="31">
          <cell r="B31">
            <v>25.708333333333332</v>
          </cell>
          <cell r="C31">
            <v>34</v>
          </cell>
          <cell r="D31">
            <v>19.2</v>
          </cell>
          <cell r="E31">
            <v>57.75</v>
          </cell>
          <cell r="F31">
            <v>83</v>
          </cell>
          <cell r="G31">
            <v>26</v>
          </cell>
          <cell r="H31">
            <v>6.48</v>
          </cell>
          <cell r="J31">
            <v>20.88</v>
          </cell>
          <cell r="K31">
            <v>0</v>
          </cell>
        </row>
        <row r="32">
          <cell r="B32">
            <v>27.199999999999992</v>
          </cell>
          <cell r="C32">
            <v>34.799999999999997</v>
          </cell>
          <cell r="D32">
            <v>21.4</v>
          </cell>
          <cell r="E32">
            <v>56.875</v>
          </cell>
          <cell r="F32">
            <v>78</v>
          </cell>
          <cell r="G32">
            <v>30</v>
          </cell>
          <cell r="H32">
            <v>9</v>
          </cell>
          <cell r="J32">
            <v>32.04</v>
          </cell>
          <cell r="K32">
            <v>0</v>
          </cell>
        </row>
        <row r="33">
          <cell r="B33">
            <v>28.658333333333331</v>
          </cell>
          <cell r="C33">
            <v>36.799999999999997</v>
          </cell>
          <cell r="D33">
            <v>21.4</v>
          </cell>
          <cell r="E33">
            <v>54.208333333333336</v>
          </cell>
          <cell r="F33">
            <v>86</v>
          </cell>
          <cell r="G33">
            <v>18</v>
          </cell>
          <cell r="H33">
            <v>10.8</v>
          </cell>
          <cell r="J33">
            <v>26.64</v>
          </cell>
          <cell r="K33">
            <v>0</v>
          </cell>
        </row>
        <row r="34">
          <cell r="B34">
            <v>27.454166666666669</v>
          </cell>
          <cell r="C34">
            <v>36.299999999999997</v>
          </cell>
          <cell r="D34">
            <v>21.9</v>
          </cell>
          <cell r="E34">
            <v>54.666666666666664</v>
          </cell>
          <cell r="F34">
            <v>89</v>
          </cell>
          <cell r="G34">
            <v>27</v>
          </cell>
          <cell r="H34">
            <v>12.6</v>
          </cell>
          <cell r="J34">
            <v>34.200000000000003</v>
          </cell>
          <cell r="K34">
            <v>8.4</v>
          </cell>
        </row>
        <row r="35">
          <cell r="B35">
            <v>27.866666666666671</v>
          </cell>
          <cell r="C35">
            <v>36.5</v>
          </cell>
          <cell r="E35">
            <v>55.833333333333336</v>
          </cell>
          <cell r="F35">
            <v>84</v>
          </cell>
          <cell r="H35">
            <v>12.96</v>
          </cell>
          <cell r="J35">
            <v>25.56</v>
          </cell>
          <cell r="K35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I5" t="str">
            <v>*</v>
          </cell>
        </row>
        <row r="6">
          <cell r="I6" t="str">
            <v>*</v>
          </cell>
        </row>
        <row r="7">
          <cell r="I7" t="str">
            <v>*</v>
          </cell>
        </row>
        <row r="8">
          <cell r="I8" t="str">
            <v>*</v>
          </cell>
        </row>
        <row r="9">
          <cell r="I9" t="str">
            <v>*</v>
          </cell>
        </row>
        <row r="10">
          <cell r="I10" t="str">
            <v>*</v>
          </cell>
        </row>
        <row r="11">
          <cell r="I11" t="str">
            <v>*</v>
          </cell>
        </row>
        <row r="12">
          <cell r="I12" t="str">
            <v>*</v>
          </cell>
        </row>
        <row r="13">
          <cell r="I13" t="str">
            <v>*</v>
          </cell>
        </row>
        <row r="14">
          <cell r="I14" t="str">
            <v>*</v>
          </cell>
        </row>
        <row r="15">
          <cell r="I15" t="str">
            <v>*</v>
          </cell>
        </row>
        <row r="16">
          <cell r="I16" t="str">
            <v>*</v>
          </cell>
        </row>
        <row r="17">
          <cell r="I17" t="str">
            <v>*</v>
          </cell>
        </row>
        <row r="18">
          <cell r="I18" t="str">
            <v>*</v>
          </cell>
        </row>
        <row r="19">
          <cell r="I19" t="str">
            <v>*</v>
          </cell>
        </row>
        <row r="20">
          <cell r="I20" t="str">
            <v>*</v>
          </cell>
        </row>
        <row r="21">
          <cell r="I21" t="str">
            <v>*</v>
          </cell>
        </row>
        <row r="22">
          <cell r="I22" t="str">
            <v>*</v>
          </cell>
        </row>
        <row r="23">
          <cell r="I23" t="str">
            <v>*</v>
          </cell>
        </row>
        <row r="24">
          <cell r="I24" t="str">
            <v>*</v>
          </cell>
        </row>
        <row r="25">
          <cell r="I25" t="str">
            <v>*</v>
          </cell>
        </row>
        <row r="26">
          <cell r="I26" t="str">
            <v>*</v>
          </cell>
        </row>
        <row r="27">
          <cell r="I27" t="str">
            <v>*</v>
          </cell>
        </row>
        <row r="28">
          <cell r="I28" t="str">
            <v>*</v>
          </cell>
        </row>
        <row r="29">
          <cell r="I29" t="str">
            <v>*</v>
          </cell>
        </row>
        <row r="30">
          <cell r="I30" t="str">
            <v>*</v>
          </cell>
        </row>
        <row r="31">
          <cell r="I31" t="str">
            <v>*</v>
          </cell>
        </row>
        <row r="32">
          <cell r="I32" t="str">
            <v>*</v>
          </cell>
        </row>
        <row r="33">
          <cell r="I33" t="str">
            <v>*</v>
          </cell>
        </row>
        <row r="34">
          <cell r="I34" t="str">
            <v>*</v>
          </cell>
        </row>
        <row r="35">
          <cell r="I35" t="str">
            <v>*</v>
          </cell>
        </row>
        <row r="36">
          <cell r="I36" t="str">
            <v>*</v>
          </cell>
        </row>
      </sheetData>
      <sheetData sheetId="10"/>
      <sheetData sheetId="1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26.195833333333329</v>
          </cell>
          <cell r="C5">
            <v>33.200000000000003</v>
          </cell>
          <cell r="D5">
            <v>22.5</v>
          </cell>
          <cell r="E5">
            <v>73.958333333333329</v>
          </cell>
          <cell r="F5">
            <v>97</v>
          </cell>
          <cell r="G5">
            <v>47</v>
          </cell>
          <cell r="H5">
            <v>15.840000000000002</v>
          </cell>
          <cell r="J5">
            <v>34.200000000000003</v>
          </cell>
          <cell r="K5">
            <v>4.2</v>
          </cell>
        </row>
        <row r="6">
          <cell r="B6">
            <v>24.312499999999996</v>
          </cell>
          <cell r="C6">
            <v>29.9</v>
          </cell>
          <cell r="D6">
            <v>20.6</v>
          </cell>
          <cell r="E6">
            <v>84.375</v>
          </cell>
          <cell r="F6">
            <v>99</v>
          </cell>
          <cell r="G6">
            <v>61</v>
          </cell>
          <cell r="H6">
            <v>22.68</v>
          </cell>
          <cell r="J6">
            <v>48.6</v>
          </cell>
          <cell r="K6">
            <v>30.199999999999996</v>
          </cell>
        </row>
        <row r="7">
          <cell r="B7">
            <v>26.465217391304346</v>
          </cell>
          <cell r="C7">
            <v>33.5</v>
          </cell>
          <cell r="D7">
            <v>20.6</v>
          </cell>
          <cell r="E7">
            <v>79.869565217391298</v>
          </cell>
          <cell r="F7">
            <v>99</v>
          </cell>
          <cell r="G7">
            <v>51</v>
          </cell>
          <cell r="H7">
            <v>11.16</v>
          </cell>
          <cell r="J7">
            <v>19.440000000000001</v>
          </cell>
          <cell r="K7">
            <v>0.2</v>
          </cell>
        </row>
        <row r="8">
          <cell r="B8">
            <v>27.158333333333331</v>
          </cell>
          <cell r="C8">
            <v>33.299999999999997</v>
          </cell>
          <cell r="D8">
            <v>21.6</v>
          </cell>
          <cell r="E8">
            <v>72.125</v>
          </cell>
          <cell r="F8">
            <v>96</v>
          </cell>
          <cell r="G8">
            <v>45</v>
          </cell>
          <cell r="H8">
            <v>11.879999999999999</v>
          </cell>
          <cell r="J8">
            <v>22.32</v>
          </cell>
          <cell r="K8">
            <v>0</v>
          </cell>
        </row>
        <row r="9">
          <cell r="B9">
            <v>27.466666666666669</v>
          </cell>
          <cell r="C9">
            <v>32.9</v>
          </cell>
          <cell r="D9">
            <v>22.8</v>
          </cell>
          <cell r="E9">
            <v>59.25</v>
          </cell>
          <cell r="F9">
            <v>74</v>
          </cell>
          <cell r="G9">
            <v>39</v>
          </cell>
          <cell r="H9">
            <v>10.8</v>
          </cell>
          <cell r="J9">
            <v>25.2</v>
          </cell>
          <cell r="K9">
            <v>0</v>
          </cell>
        </row>
        <row r="10">
          <cell r="B10">
            <v>28.45</v>
          </cell>
          <cell r="C10">
            <v>35.9</v>
          </cell>
          <cell r="D10">
            <v>21.7</v>
          </cell>
          <cell r="E10">
            <v>52.875</v>
          </cell>
          <cell r="F10">
            <v>73</v>
          </cell>
          <cell r="G10">
            <v>25</v>
          </cell>
          <cell r="H10">
            <v>11.16</v>
          </cell>
          <cell r="J10">
            <v>24.840000000000003</v>
          </cell>
          <cell r="K10">
            <v>0</v>
          </cell>
        </row>
        <row r="11">
          <cell r="B11">
            <v>30.166666666666671</v>
          </cell>
          <cell r="C11">
            <v>36.9</v>
          </cell>
          <cell r="D11">
            <v>25.2</v>
          </cell>
          <cell r="E11">
            <v>53.541666666666664</v>
          </cell>
          <cell r="F11">
            <v>71</v>
          </cell>
          <cell r="G11">
            <v>34</v>
          </cell>
          <cell r="H11">
            <v>13.32</v>
          </cell>
          <cell r="J11">
            <v>28.44</v>
          </cell>
          <cell r="K11">
            <v>0</v>
          </cell>
        </row>
        <row r="12">
          <cell r="B12">
            <v>29.545833333333334</v>
          </cell>
          <cell r="C12">
            <v>35.200000000000003</v>
          </cell>
          <cell r="D12">
            <v>24.6</v>
          </cell>
          <cell r="E12">
            <v>61.958333333333336</v>
          </cell>
          <cell r="F12">
            <v>88</v>
          </cell>
          <cell r="G12">
            <v>46</v>
          </cell>
          <cell r="H12">
            <v>11.879999999999999</v>
          </cell>
          <cell r="J12">
            <v>60.12</v>
          </cell>
          <cell r="K12">
            <v>2.4</v>
          </cell>
        </row>
        <row r="13">
          <cell r="B13">
            <v>30.520833333333343</v>
          </cell>
          <cell r="C13">
            <v>37.200000000000003</v>
          </cell>
          <cell r="D13">
            <v>26.8</v>
          </cell>
          <cell r="E13">
            <v>61.208333333333336</v>
          </cell>
          <cell r="F13">
            <v>75</v>
          </cell>
          <cell r="G13">
            <v>40</v>
          </cell>
          <cell r="H13">
            <v>10.44</v>
          </cell>
          <cell r="J13">
            <v>41.4</v>
          </cell>
          <cell r="K13">
            <v>0</v>
          </cell>
        </row>
        <row r="14">
          <cell r="B14">
            <v>27.734782608695649</v>
          </cell>
          <cell r="C14">
            <v>35.799999999999997</v>
          </cell>
          <cell r="D14">
            <v>20.9</v>
          </cell>
          <cell r="E14">
            <v>65</v>
          </cell>
          <cell r="F14">
            <v>91</v>
          </cell>
          <cell r="G14">
            <v>44</v>
          </cell>
          <cell r="H14">
            <v>24.48</v>
          </cell>
          <cell r="J14">
            <v>72</v>
          </cell>
          <cell r="K14">
            <v>0.4</v>
          </cell>
        </row>
        <row r="15">
          <cell r="B15">
            <v>26.116666666666664</v>
          </cell>
          <cell r="C15">
            <v>30</v>
          </cell>
          <cell r="D15">
            <v>23.9</v>
          </cell>
          <cell r="E15">
            <v>78.458333333333329</v>
          </cell>
          <cell r="F15">
            <v>89</v>
          </cell>
          <cell r="G15">
            <v>64</v>
          </cell>
          <cell r="H15">
            <v>16.2</v>
          </cell>
          <cell r="J15">
            <v>43.92</v>
          </cell>
          <cell r="K15">
            <v>0</v>
          </cell>
        </row>
        <row r="16">
          <cell r="B16">
            <v>25.433333333333334</v>
          </cell>
          <cell r="C16">
            <v>32.4</v>
          </cell>
          <cell r="D16">
            <v>21.3</v>
          </cell>
          <cell r="E16">
            <v>79.75</v>
          </cell>
          <cell r="F16">
            <v>96</v>
          </cell>
          <cell r="G16">
            <v>54</v>
          </cell>
          <cell r="H16">
            <v>15.48</v>
          </cell>
          <cell r="J16">
            <v>30.96</v>
          </cell>
          <cell r="K16">
            <v>1.4</v>
          </cell>
        </row>
        <row r="17">
          <cell r="B17">
            <v>26.166666666666668</v>
          </cell>
          <cell r="C17">
            <v>33.1</v>
          </cell>
          <cell r="D17">
            <v>22.1</v>
          </cell>
          <cell r="E17">
            <v>81.333333333333329</v>
          </cell>
          <cell r="F17">
            <v>99</v>
          </cell>
          <cell r="G17">
            <v>53</v>
          </cell>
          <cell r="H17">
            <v>18.36</v>
          </cell>
          <cell r="J17">
            <v>35.28</v>
          </cell>
          <cell r="K17">
            <v>0</v>
          </cell>
        </row>
        <row r="18">
          <cell r="B18">
            <v>27.537500000000005</v>
          </cell>
          <cell r="C18">
            <v>34.299999999999997</v>
          </cell>
          <cell r="D18">
            <v>22.6</v>
          </cell>
          <cell r="E18">
            <v>75.125</v>
          </cell>
          <cell r="F18">
            <v>97</v>
          </cell>
          <cell r="G18">
            <v>45</v>
          </cell>
          <cell r="H18">
            <v>17.28</v>
          </cell>
          <cell r="J18">
            <v>34.92</v>
          </cell>
          <cell r="K18">
            <v>0</v>
          </cell>
        </row>
        <row r="19">
          <cell r="B19">
            <v>28.379166666666674</v>
          </cell>
          <cell r="C19">
            <v>34.1</v>
          </cell>
          <cell r="D19">
            <v>22.9</v>
          </cell>
          <cell r="E19">
            <v>68.041666666666671</v>
          </cell>
          <cell r="F19">
            <v>90</v>
          </cell>
          <cell r="G19">
            <v>46</v>
          </cell>
          <cell r="H19">
            <v>20.52</v>
          </cell>
          <cell r="J19">
            <v>38.880000000000003</v>
          </cell>
          <cell r="K19">
            <v>0</v>
          </cell>
        </row>
        <row r="20">
          <cell r="B20">
            <v>27.891666666666666</v>
          </cell>
          <cell r="C20">
            <v>35.6</v>
          </cell>
          <cell r="D20">
            <v>22.9</v>
          </cell>
          <cell r="E20">
            <v>73.5</v>
          </cell>
          <cell r="F20">
            <v>98</v>
          </cell>
          <cell r="G20">
            <v>43</v>
          </cell>
          <cell r="H20">
            <v>20.52</v>
          </cell>
          <cell r="J20">
            <v>39.6</v>
          </cell>
          <cell r="K20">
            <v>1.2</v>
          </cell>
        </row>
        <row r="21">
          <cell r="B21">
            <v>29.387499999999992</v>
          </cell>
          <cell r="C21">
            <v>35.299999999999997</v>
          </cell>
          <cell r="D21">
            <v>25.8</v>
          </cell>
          <cell r="E21">
            <v>63.625</v>
          </cell>
          <cell r="F21">
            <v>77</v>
          </cell>
          <cell r="G21">
            <v>44</v>
          </cell>
          <cell r="H21">
            <v>17.28</v>
          </cell>
          <cell r="J21">
            <v>41.04</v>
          </cell>
          <cell r="K21">
            <v>0</v>
          </cell>
        </row>
        <row r="22">
          <cell r="B22">
            <v>29.579166666666662</v>
          </cell>
          <cell r="C22">
            <v>35.4</v>
          </cell>
          <cell r="D22">
            <v>25.7</v>
          </cell>
          <cell r="E22">
            <v>61.041666666666664</v>
          </cell>
          <cell r="F22">
            <v>78</v>
          </cell>
          <cell r="G22">
            <v>42</v>
          </cell>
          <cell r="H22">
            <v>19.440000000000001</v>
          </cell>
          <cell r="J22">
            <v>46.080000000000005</v>
          </cell>
          <cell r="K22">
            <v>0.4</v>
          </cell>
        </row>
        <row r="23">
          <cell r="B23">
            <v>29.804166666666671</v>
          </cell>
          <cell r="C23">
            <v>35.5</v>
          </cell>
          <cell r="D23">
            <v>27.2</v>
          </cell>
          <cell r="E23">
            <v>58.958333333333336</v>
          </cell>
          <cell r="F23">
            <v>81</v>
          </cell>
          <cell r="G23">
            <v>40</v>
          </cell>
          <cell r="H23">
            <v>18.36</v>
          </cell>
          <cell r="J23">
            <v>45</v>
          </cell>
          <cell r="K23">
            <v>3.4</v>
          </cell>
        </row>
        <row r="24">
          <cell r="B24">
            <v>25.299999999999997</v>
          </cell>
          <cell r="C24">
            <v>31.2</v>
          </cell>
          <cell r="D24">
            <v>22.4</v>
          </cell>
          <cell r="E24">
            <v>83.791666666666671</v>
          </cell>
          <cell r="F24">
            <v>98</v>
          </cell>
          <cell r="G24">
            <v>65</v>
          </cell>
          <cell r="H24">
            <v>25.56</v>
          </cell>
          <cell r="J24">
            <v>50.4</v>
          </cell>
          <cell r="K24">
            <v>32.799999999999997</v>
          </cell>
        </row>
        <row r="25">
          <cell r="B25">
            <v>25.079166666666666</v>
          </cell>
          <cell r="C25">
            <v>31.2</v>
          </cell>
          <cell r="D25">
            <v>21.8</v>
          </cell>
          <cell r="E25">
            <v>83.916666666666671</v>
          </cell>
          <cell r="F25">
            <v>97</v>
          </cell>
          <cell r="G25">
            <v>62</v>
          </cell>
          <cell r="H25">
            <v>14.76</v>
          </cell>
          <cell r="J25">
            <v>38.519999999999996</v>
          </cell>
          <cell r="K25">
            <v>5.2</v>
          </cell>
        </row>
        <row r="26">
          <cell r="B26">
            <v>23.416666666666671</v>
          </cell>
          <cell r="C26">
            <v>28.6</v>
          </cell>
          <cell r="D26">
            <v>20.7</v>
          </cell>
          <cell r="E26">
            <v>87.75</v>
          </cell>
          <cell r="F26">
            <v>98</v>
          </cell>
          <cell r="G26">
            <v>67</v>
          </cell>
          <cell r="H26">
            <v>13.32</v>
          </cell>
          <cell r="J26">
            <v>30.6</v>
          </cell>
          <cell r="K26">
            <v>0.8</v>
          </cell>
        </row>
        <row r="27">
          <cell r="B27">
            <v>22.962500000000002</v>
          </cell>
          <cell r="C27">
            <v>29.5</v>
          </cell>
          <cell r="D27">
            <v>19.2</v>
          </cell>
          <cell r="E27">
            <v>86.333333333333329</v>
          </cell>
          <cell r="F27">
            <v>99</v>
          </cell>
          <cell r="G27">
            <v>58</v>
          </cell>
          <cell r="H27">
            <v>17.28</v>
          </cell>
          <cell r="J27">
            <v>32.04</v>
          </cell>
          <cell r="K27">
            <v>0</v>
          </cell>
        </row>
        <row r="28">
          <cell r="B28">
            <v>22.954166666666666</v>
          </cell>
          <cell r="C28">
            <v>30.4</v>
          </cell>
          <cell r="D28">
            <v>19</v>
          </cell>
          <cell r="E28">
            <v>79.791666666666671</v>
          </cell>
          <cell r="F28">
            <v>99</v>
          </cell>
          <cell r="G28">
            <v>46</v>
          </cell>
          <cell r="H28">
            <v>18</v>
          </cell>
          <cell r="J28">
            <v>32.76</v>
          </cell>
          <cell r="K28">
            <v>0</v>
          </cell>
        </row>
        <row r="29">
          <cell r="B29">
            <v>23.483333333333331</v>
          </cell>
          <cell r="C29">
            <v>30.4</v>
          </cell>
          <cell r="D29">
            <v>17.8</v>
          </cell>
          <cell r="E29">
            <v>68.25</v>
          </cell>
          <cell r="F29">
            <v>93</v>
          </cell>
          <cell r="G29">
            <v>33</v>
          </cell>
          <cell r="H29">
            <v>15.120000000000001</v>
          </cell>
          <cell r="J29">
            <v>30.6</v>
          </cell>
          <cell r="K29">
            <v>0</v>
          </cell>
        </row>
        <row r="30">
          <cell r="B30">
            <v>22.204166666666666</v>
          </cell>
          <cell r="C30">
            <v>30.9</v>
          </cell>
          <cell r="D30">
            <v>16.899999999999999</v>
          </cell>
          <cell r="E30">
            <v>67.75</v>
          </cell>
          <cell r="F30">
            <v>92</v>
          </cell>
          <cell r="G30">
            <v>35</v>
          </cell>
          <cell r="H30">
            <v>18</v>
          </cell>
          <cell r="J30">
            <v>36</v>
          </cell>
          <cell r="K30">
            <v>0</v>
          </cell>
        </row>
        <row r="31">
          <cell r="B31">
            <v>22.660869565217393</v>
          </cell>
          <cell r="C31">
            <v>30.7</v>
          </cell>
          <cell r="D31">
            <v>17</v>
          </cell>
          <cell r="E31">
            <v>60.913043478260867</v>
          </cell>
          <cell r="F31">
            <v>80</v>
          </cell>
          <cell r="G31">
            <v>29</v>
          </cell>
          <cell r="H31">
            <v>15.48</v>
          </cell>
          <cell r="J31">
            <v>28.08</v>
          </cell>
          <cell r="K31">
            <v>0</v>
          </cell>
        </row>
        <row r="32">
          <cell r="B32">
            <v>24.847826086956527</v>
          </cell>
          <cell r="C32">
            <v>31.9</v>
          </cell>
          <cell r="D32">
            <v>19</v>
          </cell>
          <cell r="E32">
            <v>54.217391304347828</v>
          </cell>
          <cell r="F32">
            <v>79</v>
          </cell>
          <cell r="G32">
            <v>25</v>
          </cell>
          <cell r="H32">
            <v>12.96</v>
          </cell>
          <cell r="J32">
            <v>28.8</v>
          </cell>
          <cell r="K32">
            <v>0</v>
          </cell>
        </row>
        <row r="33">
          <cell r="B33">
            <v>27.191666666666666</v>
          </cell>
          <cell r="C33">
            <v>34.299999999999997</v>
          </cell>
          <cell r="D33">
            <v>21.3</v>
          </cell>
          <cell r="E33">
            <v>46.166666666666664</v>
          </cell>
          <cell r="F33">
            <v>67</v>
          </cell>
          <cell r="G33">
            <v>25</v>
          </cell>
          <cell r="H33">
            <v>14.4</v>
          </cell>
          <cell r="J33">
            <v>30.6</v>
          </cell>
          <cell r="K33">
            <v>0</v>
          </cell>
        </row>
        <row r="34">
          <cell r="B34">
            <v>27.245833333333334</v>
          </cell>
          <cell r="C34">
            <v>34.5</v>
          </cell>
          <cell r="D34">
            <v>22.7</v>
          </cell>
          <cell r="E34">
            <v>49.291666666666664</v>
          </cell>
          <cell r="F34">
            <v>61</v>
          </cell>
          <cell r="G34">
            <v>34</v>
          </cell>
          <cell r="H34">
            <v>21.240000000000002</v>
          </cell>
          <cell r="J34">
            <v>53.64</v>
          </cell>
          <cell r="K34">
            <v>0</v>
          </cell>
        </row>
        <row r="35">
          <cell r="B35">
            <v>26.333333333333332</v>
          </cell>
          <cell r="C35">
            <v>34.1</v>
          </cell>
          <cell r="D35">
            <v>21.2</v>
          </cell>
          <cell r="E35">
            <v>60.541666666666664</v>
          </cell>
          <cell r="F35">
            <v>91</v>
          </cell>
          <cell r="G35">
            <v>38</v>
          </cell>
          <cell r="H35">
            <v>26.64</v>
          </cell>
          <cell r="J35">
            <v>53.28</v>
          </cell>
          <cell r="K35">
            <v>1.8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I5"/>
        </row>
        <row r="6">
          <cell r="I6"/>
        </row>
        <row r="7">
          <cell r="I7"/>
        </row>
        <row r="8">
          <cell r="I8"/>
        </row>
        <row r="9">
          <cell r="I9"/>
        </row>
        <row r="10">
          <cell r="I10"/>
        </row>
        <row r="11">
          <cell r="I11"/>
        </row>
        <row r="12">
          <cell r="I12"/>
        </row>
        <row r="13">
          <cell r="I13"/>
        </row>
        <row r="14">
          <cell r="I14"/>
        </row>
        <row r="15">
          <cell r="I15"/>
        </row>
        <row r="16">
          <cell r="I16"/>
        </row>
        <row r="17">
          <cell r="I17"/>
        </row>
        <row r="18">
          <cell r="I18"/>
        </row>
        <row r="19">
          <cell r="I19"/>
        </row>
        <row r="20">
          <cell r="I20"/>
        </row>
        <row r="21">
          <cell r="I21"/>
        </row>
        <row r="22">
          <cell r="I22"/>
        </row>
        <row r="23">
          <cell r="I23"/>
        </row>
        <row r="24">
          <cell r="I24"/>
        </row>
        <row r="25">
          <cell r="I25"/>
        </row>
        <row r="26">
          <cell r="I26"/>
        </row>
        <row r="27">
          <cell r="I27"/>
        </row>
        <row r="28">
          <cell r="I28"/>
        </row>
        <row r="29">
          <cell r="I29"/>
        </row>
        <row r="30">
          <cell r="I30"/>
        </row>
        <row r="31">
          <cell r="I31"/>
        </row>
        <row r="32">
          <cell r="I32"/>
        </row>
        <row r="33">
          <cell r="I33"/>
        </row>
        <row r="34">
          <cell r="I34"/>
        </row>
        <row r="35">
          <cell r="I35"/>
        </row>
        <row r="36">
          <cell r="I36" t="str">
            <v>*</v>
          </cell>
        </row>
      </sheetData>
      <sheetData sheetId="10"/>
      <sheetData sheetId="1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24.533333333333331</v>
          </cell>
          <cell r="C5">
            <v>31.5</v>
          </cell>
          <cell r="D5">
            <v>22.1</v>
          </cell>
          <cell r="E5">
            <v>88.958333333333329</v>
          </cell>
          <cell r="F5">
            <v>100</v>
          </cell>
          <cell r="G5">
            <v>49</v>
          </cell>
          <cell r="H5">
            <v>13.32</v>
          </cell>
          <cell r="J5">
            <v>26.64</v>
          </cell>
          <cell r="K5">
            <v>16.599999999999998</v>
          </cell>
        </row>
        <row r="6">
          <cell r="B6">
            <v>24.417391304347824</v>
          </cell>
          <cell r="C6">
            <v>30.4</v>
          </cell>
          <cell r="D6">
            <v>21.9</v>
          </cell>
          <cell r="E6">
            <v>89.826086956521735</v>
          </cell>
          <cell r="F6">
            <v>100</v>
          </cell>
          <cell r="G6">
            <v>62</v>
          </cell>
          <cell r="H6">
            <v>16.559999999999999</v>
          </cell>
          <cell r="J6">
            <v>32.04</v>
          </cell>
          <cell r="K6">
            <v>14.8</v>
          </cell>
        </row>
        <row r="7">
          <cell r="B7">
            <v>24.975000000000005</v>
          </cell>
          <cell r="C7">
            <v>32.299999999999997</v>
          </cell>
          <cell r="D7">
            <v>21.6</v>
          </cell>
          <cell r="E7">
            <v>88.75</v>
          </cell>
          <cell r="F7">
            <v>100</v>
          </cell>
          <cell r="G7">
            <v>55</v>
          </cell>
          <cell r="H7">
            <v>10.8</v>
          </cell>
          <cell r="J7">
            <v>20.88</v>
          </cell>
          <cell r="K7">
            <v>0.4</v>
          </cell>
        </row>
        <row r="8">
          <cell r="B8">
            <v>25.250000000000004</v>
          </cell>
          <cell r="C8">
            <v>32.700000000000003</v>
          </cell>
          <cell r="D8">
            <v>21.7</v>
          </cell>
          <cell r="E8">
            <v>84.208333333333329</v>
          </cell>
          <cell r="F8">
            <v>100</v>
          </cell>
          <cell r="G8">
            <v>56</v>
          </cell>
          <cell r="H8">
            <v>14.76</v>
          </cell>
          <cell r="J8">
            <v>34.200000000000003</v>
          </cell>
          <cell r="K8">
            <v>0</v>
          </cell>
        </row>
        <row r="9">
          <cell r="B9">
            <v>26.516666666666666</v>
          </cell>
          <cell r="C9">
            <v>33.799999999999997</v>
          </cell>
          <cell r="D9">
            <v>20.100000000000001</v>
          </cell>
          <cell r="E9">
            <v>76.791666666666671</v>
          </cell>
          <cell r="F9">
            <v>99</v>
          </cell>
          <cell r="G9">
            <v>47</v>
          </cell>
          <cell r="H9">
            <v>11.16</v>
          </cell>
          <cell r="J9">
            <v>31.319999999999997</v>
          </cell>
          <cell r="K9">
            <v>0</v>
          </cell>
        </row>
        <row r="10">
          <cell r="B10">
            <v>27.491666666666664</v>
          </cell>
          <cell r="C10">
            <v>34.6</v>
          </cell>
          <cell r="D10">
            <v>21.3</v>
          </cell>
          <cell r="E10">
            <v>73.166666666666671</v>
          </cell>
          <cell r="F10">
            <v>99</v>
          </cell>
          <cell r="G10">
            <v>42</v>
          </cell>
          <cell r="H10">
            <v>14.4</v>
          </cell>
          <cell r="J10">
            <v>24.48</v>
          </cell>
          <cell r="K10">
            <v>0</v>
          </cell>
        </row>
        <row r="11">
          <cell r="B11">
            <v>27.754166666666674</v>
          </cell>
          <cell r="C11">
            <v>35.200000000000003</v>
          </cell>
          <cell r="D11">
            <v>21.8</v>
          </cell>
          <cell r="E11">
            <v>74.208333333333329</v>
          </cell>
          <cell r="F11">
            <v>97</v>
          </cell>
          <cell r="G11">
            <v>44</v>
          </cell>
          <cell r="H11">
            <v>12.24</v>
          </cell>
          <cell r="J11">
            <v>34.56</v>
          </cell>
          <cell r="K11">
            <v>0</v>
          </cell>
        </row>
        <row r="12">
          <cell r="B12">
            <v>27.937499999999996</v>
          </cell>
          <cell r="C12">
            <v>35.200000000000003</v>
          </cell>
          <cell r="D12">
            <v>21.9</v>
          </cell>
          <cell r="E12">
            <v>72.25</v>
          </cell>
          <cell r="F12">
            <v>97</v>
          </cell>
          <cell r="G12">
            <v>46</v>
          </cell>
          <cell r="H12">
            <v>19.8</v>
          </cell>
          <cell r="J12">
            <v>32.4</v>
          </cell>
          <cell r="K12">
            <v>0</v>
          </cell>
        </row>
        <row r="13">
          <cell r="B13">
            <v>27.312499999999996</v>
          </cell>
          <cell r="C13">
            <v>34.5</v>
          </cell>
          <cell r="D13">
            <v>21.2</v>
          </cell>
          <cell r="E13">
            <v>72.708333333333329</v>
          </cell>
          <cell r="F13">
            <v>99</v>
          </cell>
          <cell r="G13">
            <v>46</v>
          </cell>
          <cell r="H13">
            <v>23.400000000000002</v>
          </cell>
          <cell r="J13">
            <v>54.36</v>
          </cell>
          <cell r="K13">
            <v>11.2</v>
          </cell>
        </row>
        <row r="14">
          <cell r="B14">
            <v>26.295833333333331</v>
          </cell>
          <cell r="C14">
            <v>33.6</v>
          </cell>
          <cell r="D14">
            <v>21</v>
          </cell>
          <cell r="E14">
            <v>79.791666666666671</v>
          </cell>
          <cell r="F14">
            <v>98</v>
          </cell>
          <cell r="G14">
            <v>50</v>
          </cell>
          <cell r="H14">
            <v>23.400000000000002</v>
          </cell>
          <cell r="J14">
            <v>42.12</v>
          </cell>
          <cell r="K14">
            <v>0</v>
          </cell>
        </row>
        <row r="15">
          <cell r="B15">
            <v>25.637499999999999</v>
          </cell>
          <cell r="C15">
            <v>30.1</v>
          </cell>
          <cell r="D15">
            <v>22.4</v>
          </cell>
          <cell r="E15">
            <v>82.125</v>
          </cell>
          <cell r="F15">
            <v>96</v>
          </cell>
          <cell r="G15">
            <v>62</v>
          </cell>
          <cell r="H15">
            <v>18.36</v>
          </cell>
          <cell r="J15">
            <v>36</v>
          </cell>
          <cell r="K15">
            <v>1.4</v>
          </cell>
        </row>
        <row r="16">
          <cell r="B16">
            <v>23.825000000000003</v>
          </cell>
          <cell r="C16">
            <v>28</v>
          </cell>
          <cell r="D16">
            <v>21.9</v>
          </cell>
          <cell r="E16">
            <v>94.916666666666671</v>
          </cell>
          <cell r="F16">
            <v>100</v>
          </cell>
          <cell r="G16">
            <v>73</v>
          </cell>
          <cell r="H16">
            <v>16.2</v>
          </cell>
          <cell r="J16">
            <v>25.56</v>
          </cell>
          <cell r="K16">
            <v>5.0000000000000009</v>
          </cell>
        </row>
        <row r="17">
          <cell r="B17">
            <v>24.975000000000005</v>
          </cell>
          <cell r="C17">
            <v>32.4</v>
          </cell>
          <cell r="D17">
            <v>22.7</v>
          </cell>
          <cell r="E17">
            <v>90.833333333333329</v>
          </cell>
          <cell r="F17">
            <v>100</v>
          </cell>
          <cell r="G17">
            <v>55</v>
          </cell>
          <cell r="H17">
            <v>15.840000000000002</v>
          </cell>
          <cell r="J17">
            <v>26.28</v>
          </cell>
          <cell r="K17">
            <v>5.6000000000000005</v>
          </cell>
        </row>
        <row r="18">
          <cell r="B18">
            <v>26.25</v>
          </cell>
          <cell r="C18">
            <v>32.700000000000003</v>
          </cell>
          <cell r="D18">
            <v>22</v>
          </cell>
          <cell r="E18">
            <v>82.625</v>
          </cell>
          <cell r="F18">
            <v>100</v>
          </cell>
          <cell r="G18">
            <v>53</v>
          </cell>
          <cell r="H18">
            <v>17.64</v>
          </cell>
          <cell r="J18">
            <v>38.519999999999996</v>
          </cell>
          <cell r="K18">
            <v>4.4000000000000004</v>
          </cell>
        </row>
        <row r="19">
          <cell r="B19">
            <v>24.295833333333331</v>
          </cell>
          <cell r="C19">
            <v>29.6</v>
          </cell>
          <cell r="D19">
            <v>21</v>
          </cell>
          <cell r="E19">
            <v>90.083333333333329</v>
          </cell>
          <cell r="F19">
            <v>100</v>
          </cell>
          <cell r="G19">
            <v>71</v>
          </cell>
          <cell r="H19">
            <v>15.48</v>
          </cell>
          <cell r="J19">
            <v>37.440000000000005</v>
          </cell>
          <cell r="K19">
            <v>48.20000000000001</v>
          </cell>
        </row>
        <row r="20">
          <cell r="B20">
            <v>25.870833333333334</v>
          </cell>
          <cell r="C20">
            <v>32</v>
          </cell>
          <cell r="D20">
            <v>21.8</v>
          </cell>
          <cell r="E20">
            <v>82.75</v>
          </cell>
          <cell r="F20">
            <v>98</v>
          </cell>
          <cell r="G20">
            <v>56</v>
          </cell>
          <cell r="H20">
            <v>20.52</v>
          </cell>
          <cell r="J20">
            <v>35.64</v>
          </cell>
          <cell r="K20">
            <v>2.2000000000000002</v>
          </cell>
        </row>
        <row r="21">
          <cell r="B21">
            <v>26.299999999999997</v>
          </cell>
          <cell r="C21">
            <v>31.3</v>
          </cell>
          <cell r="D21">
            <v>21.5</v>
          </cell>
          <cell r="E21">
            <v>81.291666666666671</v>
          </cell>
          <cell r="F21">
            <v>99</v>
          </cell>
          <cell r="G21">
            <v>58</v>
          </cell>
          <cell r="H21">
            <v>17.28</v>
          </cell>
          <cell r="J21">
            <v>28.8</v>
          </cell>
          <cell r="K21">
            <v>0</v>
          </cell>
        </row>
        <row r="22">
          <cell r="B22">
            <v>27.450000000000006</v>
          </cell>
          <cell r="C22">
            <v>34</v>
          </cell>
          <cell r="D22">
            <v>21.8</v>
          </cell>
          <cell r="E22">
            <v>77.75</v>
          </cell>
          <cell r="F22">
            <v>99</v>
          </cell>
          <cell r="G22">
            <v>48</v>
          </cell>
          <cell r="H22">
            <v>15.48</v>
          </cell>
          <cell r="J22">
            <v>33.119999999999997</v>
          </cell>
          <cell r="K22">
            <v>0</v>
          </cell>
        </row>
        <row r="23">
          <cell r="B23">
            <v>26.445833333333336</v>
          </cell>
          <cell r="C23">
            <v>34.1</v>
          </cell>
          <cell r="D23">
            <v>21.9</v>
          </cell>
          <cell r="E23">
            <v>78.083333333333329</v>
          </cell>
          <cell r="F23">
            <v>97</v>
          </cell>
          <cell r="G23">
            <v>48</v>
          </cell>
          <cell r="H23">
            <v>18.36</v>
          </cell>
          <cell r="J23">
            <v>53.64</v>
          </cell>
          <cell r="K23">
            <v>5.2</v>
          </cell>
        </row>
        <row r="24">
          <cell r="B24">
            <v>26.487499999999997</v>
          </cell>
          <cell r="C24">
            <v>32.4</v>
          </cell>
          <cell r="D24">
            <v>21.9</v>
          </cell>
          <cell r="E24">
            <v>79.083333333333329</v>
          </cell>
          <cell r="F24">
            <v>96</v>
          </cell>
          <cell r="G24">
            <v>58</v>
          </cell>
          <cell r="H24">
            <v>16.559999999999999</v>
          </cell>
          <cell r="J24">
            <v>35.28</v>
          </cell>
          <cell r="K24">
            <v>0</v>
          </cell>
        </row>
        <row r="25">
          <cell r="B25">
            <v>24.783333333333335</v>
          </cell>
          <cell r="C25">
            <v>29.6</v>
          </cell>
          <cell r="D25">
            <v>21.6</v>
          </cell>
          <cell r="E25">
            <v>88.916666666666671</v>
          </cell>
          <cell r="F25">
            <v>100</v>
          </cell>
          <cell r="G25">
            <v>68</v>
          </cell>
          <cell r="H25">
            <v>18.36</v>
          </cell>
          <cell r="J25">
            <v>34.56</v>
          </cell>
          <cell r="K25">
            <v>44.20000000000001</v>
          </cell>
        </row>
        <row r="26">
          <cell r="B26">
            <v>23.741666666666671</v>
          </cell>
          <cell r="C26">
            <v>29.6</v>
          </cell>
          <cell r="D26">
            <v>20.9</v>
          </cell>
          <cell r="E26">
            <v>93.708333333333329</v>
          </cell>
          <cell r="F26">
            <v>100</v>
          </cell>
          <cell r="G26">
            <v>71</v>
          </cell>
          <cell r="H26">
            <v>17.28</v>
          </cell>
          <cell r="J26">
            <v>54.36</v>
          </cell>
          <cell r="K26">
            <v>71.8</v>
          </cell>
        </row>
        <row r="27">
          <cell r="B27">
            <v>23.512500000000003</v>
          </cell>
          <cell r="C27">
            <v>29.4</v>
          </cell>
          <cell r="D27">
            <v>20</v>
          </cell>
          <cell r="E27">
            <v>89.291666666666671</v>
          </cell>
          <cell r="F27">
            <v>100</v>
          </cell>
          <cell r="G27">
            <v>62</v>
          </cell>
          <cell r="H27">
            <v>12.6</v>
          </cell>
          <cell r="J27">
            <v>23.040000000000003</v>
          </cell>
          <cell r="K27">
            <v>0.4</v>
          </cell>
        </row>
        <row r="28">
          <cell r="B28">
            <v>24.962499999999995</v>
          </cell>
          <cell r="C28">
            <v>31</v>
          </cell>
          <cell r="D28">
            <v>21.4</v>
          </cell>
          <cell r="E28">
            <v>83.208333333333329</v>
          </cell>
          <cell r="F28">
            <v>100</v>
          </cell>
          <cell r="G28">
            <v>52</v>
          </cell>
          <cell r="H28">
            <v>16.559999999999999</v>
          </cell>
          <cell r="J28">
            <v>25.56</v>
          </cell>
          <cell r="K28">
            <v>0</v>
          </cell>
        </row>
        <row r="29">
          <cell r="B29">
            <v>23.145833333333339</v>
          </cell>
          <cell r="C29">
            <v>31</v>
          </cell>
          <cell r="D29">
            <v>17.2</v>
          </cell>
          <cell r="E29">
            <v>79.375</v>
          </cell>
          <cell r="F29">
            <v>100</v>
          </cell>
          <cell r="G29">
            <v>43</v>
          </cell>
          <cell r="H29">
            <v>15.48</v>
          </cell>
          <cell r="J29">
            <v>40.680000000000007</v>
          </cell>
          <cell r="K29">
            <v>0.2</v>
          </cell>
        </row>
        <row r="30">
          <cell r="B30">
            <v>22.74166666666666</v>
          </cell>
          <cell r="C30">
            <v>30.5</v>
          </cell>
          <cell r="D30">
            <v>17.100000000000001</v>
          </cell>
          <cell r="E30">
            <v>75.208333333333329</v>
          </cell>
          <cell r="F30">
            <v>100</v>
          </cell>
          <cell r="G30">
            <v>38</v>
          </cell>
          <cell r="H30">
            <v>20.52</v>
          </cell>
          <cell r="J30">
            <v>35.28</v>
          </cell>
          <cell r="K30">
            <v>0</v>
          </cell>
        </row>
        <row r="31">
          <cell r="B31">
            <v>22.945833333333329</v>
          </cell>
          <cell r="C31">
            <v>31.5</v>
          </cell>
          <cell r="D31">
            <v>15.8</v>
          </cell>
          <cell r="E31">
            <v>72.166666666666671</v>
          </cell>
          <cell r="F31">
            <v>99</v>
          </cell>
          <cell r="G31">
            <v>35</v>
          </cell>
          <cell r="H31">
            <v>15.840000000000002</v>
          </cell>
          <cell r="J31">
            <v>25.92</v>
          </cell>
          <cell r="K31">
            <v>0</v>
          </cell>
        </row>
        <row r="32">
          <cell r="B32">
            <v>24.299999999999997</v>
          </cell>
          <cell r="C32">
            <v>32.700000000000003</v>
          </cell>
          <cell r="D32">
            <v>17.3</v>
          </cell>
          <cell r="E32">
            <v>68.416666666666671</v>
          </cell>
          <cell r="F32">
            <v>99</v>
          </cell>
          <cell r="G32">
            <v>30</v>
          </cell>
          <cell r="H32">
            <v>12.96</v>
          </cell>
          <cell r="J32">
            <v>29.52</v>
          </cell>
          <cell r="K32">
            <v>0</v>
          </cell>
        </row>
        <row r="33">
          <cell r="B33">
            <v>25.304166666666671</v>
          </cell>
          <cell r="C33">
            <v>33.700000000000003</v>
          </cell>
          <cell r="D33">
            <v>17.3</v>
          </cell>
          <cell r="E33">
            <v>57.583333333333336</v>
          </cell>
          <cell r="F33">
            <v>87</v>
          </cell>
          <cell r="G33">
            <v>32</v>
          </cell>
          <cell r="H33">
            <v>14.04</v>
          </cell>
          <cell r="J33">
            <v>29.880000000000003</v>
          </cell>
          <cell r="K33">
            <v>0</v>
          </cell>
        </row>
        <row r="34">
          <cell r="B34">
            <v>24.954166666666666</v>
          </cell>
          <cell r="C34">
            <v>33.299999999999997</v>
          </cell>
          <cell r="D34">
            <v>20.399999999999999</v>
          </cell>
          <cell r="E34">
            <v>77.5</v>
          </cell>
          <cell r="F34">
            <v>97</v>
          </cell>
          <cell r="G34">
            <v>51</v>
          </cell>
          <cell r="H34">
            <v>22.68</v>
          </cell>
          <cell r="J34">
            <v>42.12</v>
          </cell>
          <cell r="K34">
            <v>0</v>
          </cell>
        </row>
        <row r="35">
          <cell r="B35">
            <v>24.070833333333336</v>
          </cell>
          <cell r="C35">
            <v>32.9</v>
          </cell>
          <cell r="D35">
            <v>18.399999999999999</v>
          </cell>
          <cell r="E35">
            <v>75.125</v>
          </cell>
          <cell r="F35">
            <v>97</v>
          </cell>
          <cell r="G35">
            <v>46</v>
          </cell>
          <cell r="H35">
            <v>24.12</v>
          </cell>
          <cell r="J35">
            <v>41.4</v>
          </cell>
          <cell r="K35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I5"/>
        </row>
        <row r="6">
          <cell r="I6"/>
        </row>
        <row r="7">
          <cell r="I7"/>
        </row>
        <row r="8">
          <cell r="I8"/>
        </row>
        <row r="9">
          <cell r="I9"/>
        </row>
        <row r="10">
          <cell r="I10"/>
        </row>
        <row r="11">
          <cell r="I11"/>
        </row>
        <row r="12">
          <cell r="I12"/>
        </row>
        <row r="13">
          <cell r="I13"/>
        </row>
        <row r="14">
          <cell r="I14"/>
        </row>
        <row r="15">
          <cell r="I15"/>
        </row>
        <row r="16">
          <cell r="I16"/>
        </row>
        <row r="17">
          <cell r="I17"/>
        </row>
        <row r="18">
          <cell r="I18"/>
        </row>
        <row r="19">
          <cell r="I19"/>
        </row>
        <row r="20">
          <cell r="I20"/>
        </row>
        <row r="21">
          <cell r="I21"/>
        </row>
        <row r="22">
          <cell r="I22"/>
        </row>
        <row r="23">
          <cell r="I23"/>
        </row>
        <row r="24">
          <cell r="I24"/>
        </row>
        <row r="25">
          <cell r="I25"/>
        </row>
        <row r="26">
          <cell r="I26"/>
        </row>
        <row r="27">
          <cell r="I27"/>
        </row>
        <row r="28">
          <cell r="I28"/>
        </row>
        <row r="29">
          <cell r="I29"/>
        </row>
        <row r="30">
          <cell r="I30"/>
        </row>
        <row r="31">
          <cell r="I31"/>
        </row>
        <row r="32">
          <cell r="I32"/>
        </row>
        <row r="33">
          <cell r="I33"/>
        </row>
        <row r="34">
          <cell r="I34"/>
        </row>
        <row r="35">
          <cell r="I35"/>
        </row>
        <row r="36">
          <cell r="I36" t="str">
            <v>*</v>
          </cell>
        </row>
      </sheetData>
      <sheetData sheetId="10"/>
      <sheetData sheetId="1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27.391666666666669</v>
          </cell>
          <cell r="C5">
            <v>32.9</v>
          </cell>
          <cell r="D5">
            <v>22.6</v>
          </cell>
          <cell r="E5">
            <v>61.833333333333336</v>
          </cell>
          <cell r="F5">
            <v>100</v>
          </cell>
          <cell r="G5">
            <v>41</v>
          </cell>
          <cell r="H5">
            <v>17.28</v>
          </cell>
          <cell r="J5">
            <v>27.720000000000002</v>
          </cell>
          <cell r="K5">
            <v>0</v>
          </cell>
        </row>
        <row r="6">
          <cell r="B6">
            <v>26.599999999999998</v>
          </cell>
          <cell r="C6">
            <v>34.200000000000003</v>
          </cell>
          <cell r="D6">
            <v>22.2</v>
          </cell>
          <cell r="E6">
            <v>62.611111111111114</v>
          </cell>
          <cell r="F6">
            <v>99</v>
          </cell>
          <cell r="G6">
            <v>39</v>
          </cell>
          <cell r="H6">
            <v>21.6</v>
          </cell>
          <cell r="J6">
            <v>39.96</v>
          </cell>
          <cell r="K6">
            <v>36.400000000000006</v>
          </cell>
        </row>
        <row r="7">
          <cell r="B7">
            <v>27.958333333333332</v>
          </cell>
          <cell r="C7">
            <v>35</v>
          </cell>
          <cell r="D7">
            <v>23.7</v>
          </cell>
          <cell r="E7">
            <v>54.769230769230766</v>
          </cell>
          <cell r="F7">
            <v>82</v>
          </cell>
          <cell r="G7">
            <v>32</v>
          </cell>
          <cell r="H7">
            <v>18</v>
          </cell>
          <cell r="J7">
            <v>29.52</v>
          </cell>
          <cell r="K7">
            <v>0</v>
          </cell>
        </row>
        <row r="8">
          <cell r="B8">
            <v>28.5625</v>
          </cell>
          <cell r="C8">
            <v>33.799999999999997</v>
          </cell>
          <cell r="D8">
            <v>23.7</v>
          </cell>
          <cell r="E8">
            <v>63.083333333333336</v>
          </cell>
          <cell r="F8">
            <v>92</v>
          </cell>
          <cell r="G8">
            <v>37</v>
          </cell>
          <cell r="H8">
            <v>24.48</v>
          </cell>
          <cell r="J8">
            <v>38.880000000000003</v>
          </cell>
          <cell r="K8">
            <v>0</v>
          </cell>
        </row>
        <row r="9">
          <cell r="B9">
            <v>27.575000000000006</v>
          </cell>
          <cell r="C9">
            <v>34.200000000000003</v>
          </cell>
          <cell r="D9">
            <v>23.1</v>
          </cell>
          <cell r="E9">
            <v>66.458333333333329</v>
          </cell>
          <cell r="F9">
            <v>100</v>
          </cell>
          <cell r="G9">
            <v>40</v>
          </cell>
          <cell r="H9">
            <v>21.96</v>
          </cell>
          <cell r="J9">
            <v>43.2</v>
          </cell>
          <cell r="K9">
            <v>8.6</v>
          </cell>
        </row>
        <row r="10">
          <cell r="B10">
            <v>28.712500000000002</v>
          </cell>
          <cell r="C10">
            <v>34.9</v>
          </cell>
          <cell r="D10">
            <v>23.7</v>
          </cell>
          <cell r="E10">
            <v>61.375</v>
          </cell>
          <cell r="F10">
            <v>100</v>
          </cell>
          <cell r="G10">
            <v>34</v>
          </cell>
          <cell r="H10">
            <v>14.76</v>
          </cell>
          <cell r="J10">
            <v>26.28</v>
          </cell>
          <cell r="K10">
            <v>0</v>
          </cell>
        </row>
        <row r="11">
          <cell r="B11">
            <v>29.795833333333331</v>
          </cell>
          <cell r="C11">
            <v>35.799999999999997</v>
          </cell>
          <cell r="D11">
            <v>24.5</v>
          </cell>
          <cell r="E11">
            <v>53.75</v>
          </cell>
          <cell r="F11">
            <v>78</v>
          </cell>
          <cell r="G11">
            <v>30</v>
          </cell>
          <cell r="H11">
            <v>17.28</v>
          </cell>
          <cell r="J11">
            <v>42.480000000000004</v>
          </cell>
          <cell r="K11">
            <v>0</v>
          </cell>
        </row>
        <row r="12">
          <cell r="B12">
            <v>30.070833333333336</v>
          </cell>
          <cell r="C12">
            <v>37.799999999999997</v>
          </cell>
          <cell r="D12">
            <v>23.8</v>
          </cell>
          <cell r="E12">
            <v>57.739130434782609</v>
          </cell>
          <cell r="F12">
            <v>100</v>
          </cell>
          <cell r="G12">
            <v>29</v>
          </cell>
          <cell r="H12">
            <v>12.96</v>
          </cell>
          <cell r="J12">
            <v>30.6</v>
          </cell>
          <cell r="K12">
            <v>0</v>
          </cell>
        </row>
        <row r="13">
          <cell r="B13">
            <v>30.029166666666658</v>
          </cell>
          <cell r="C13">
            <v>36.4</v>
          </cell>
          <cell r="D13">
            <v>24.2</v>
          </cell>
          <cell r="E13">
            <v>58.25</v>
          </cell>
          <cell r="F13">
            <v>78</v>
          </cell>
          <cell r="G13">
            <v>37</v>
          </cell>
          <cell r="H13">
            <v>14.76</v>
          </cell>
          <cell r="J13">
            <v>52.56</v>
          </cell>
          <cell r="K13">
            <v>1.8</v>
          </cell>
        </row>
        <row r="14">
          <cell r="B14">
            <v>28.316666666666674</v>
          </cell>
          <cell r="C14">
            <v>35.1</v>
          </cell>
          <cell r="D14">
            <v>22</v>
          </cell>
          <cell r="E14">
            <v>60.5</v>
          </cell>
          <cell r="F14">
            <v>100</v>
          </cell>
          <cell r="G14">
            <v>32</v>
          </cell>
          <cell r="H14">
            <v>38.159999999999997</v>
          </cell>
          <cell r="J14">
            <v>63.360000000000007</v>
          </cell>
          <cell r="K14">
            <v>0.4</v>
          </cell>
        </row>
        <row r="15">
          <cell r="B15">
            <v>27.67916666666666</v>
          </cell>
          <cell r="C15">
            <v>34.299999999999997</v>
          </cell>
          <cell r="D15">
            <v>24.2</v>
          </cell>
          <cell r="E15">
            <v>70.708333333333329</v>
          </cell>
          <cell r="F15">
            <v>100</v>
          </cell>
          <cell r="G15">
            <v>44</v>
          </cell>
          <cell r="H15">
            <v>16.559999999999999</v>
          </cell>
          <cell r="J15">
            <v>45</v>
          </cell>
          <cell r="K15">
            <v>0.8</v>
          </cell>
        </row>
        <row r="16">
          <cell r="B16">
            <v>26.625</v>
          </cell>
          <cell r="C16">
            <v>33.5</v>
          </cell>
          <cell r="D16">
            <v>21.7</v>
          </cell>
          <cell r="E16">
            <v>76.833333333333329</v>
          </cell>
          <cell r="F16">
            <v>100</v>
          </cell>
          <cell r="G16">
            <v>47</v>
          </cell>
          <cell r="H16">
            <v>18</v>
          </cell>
          <cell r="J16">
            <v>39.24</v>
          </cell>
          <cell r="K16">
            <v>85</v>
          </cell>
        </row>
        <row r="17">
          <cell r="B17">
            <v>25.866666666666664</v>
          </cell>
          <cell r="C17">
            <v>31.5</v>
          </cell>
          <cell r="D17">
            <v>21.7</v>
          </cell>
          <cell r="E17">
            <v>68.181818181818187</v>
          </cell>
          <cell r="F17">
            <v>81</v>
          </cell>
          <cell r="G17">
            <v>56</v>
          </cell>
          <cell r="H17">
            <v>14.04</v>
          </cell>
          <cell r="J17">
            <v>27</v>
          </cell>
          <cell r="K17">
            <v>9.6</v>
          </cell>
        </row>
        <row r="18">
          <cell r="B18">
            <v>26.229166666666668</v>
          </cell>
          <cell r="C18">
            <v>33.6</v>
          </cell>
          <cell r="D18">
            <v>22.4</v>
          </cell>
          <cell r="E18">
            <v>73.333333333333329</v>
          </cell>
          <cell r="F18">
            <v>100</v>
          </cell>
          <cell r="G18">
            <v>48</v>
          </cell>
          <cell r="H18">
            <v>19.8</v>
          </cell>
          <cell r="J18">
            <v>42.480000000000004</v>
          </cell>
          <cell r="K18">
            <v>8</v>
          </cell>
        </row>
        <row r="19">
          <cell r="B19">
            <v>26</v>
          </cell>
          <cell r="C19">
            <v>31.6</v>
          </cell>
          <cell r="D19">
            <v>22.6</v>
          </cell>
          <cell r="E19">
            <v>67</v>
          </cell>
          <cell r="F19">
            <v>100</v>
          </cell>
          <cell r="G19">
            <v>48</v>
          </cell>
          <cell r="H19">
            <v>14.76</v>
          </cell>
          <cell r="J19">
            <v>30.240000000000002</v>
          </cell>
          <cell r="K19">
            <v>15.6</v>
          </cell>
        </row>
        <row r="20">
          <cell r="B20">
            <v>28.291666666666661</v>
          </cell>
          <cell r="C20">
            <v>34.9</v>
          </cell>
          <cell r="D20">
            <v>23.7</v>
          </cell>
          <cell r="E20">
            <v>68</v>
          </cell>
          <cell r="F20">
            <v>100</v>
          </cell>
          <cell r="G20">
            <v>39</v>
          </cell>
          <cell r="H20">
            <v>14.76</v>
          </cell>
          <cell r="J20">
            <v>26.28</v>
          </cell>
          <cell r="K20">
            <v>0</v>
          </cell>
        </row>
        <row r="21">
          <cell r="B21">
            <v>29.233333333333338</v>
          </cell>
          <cell r="C21">
            <v>34.200000000000003</v>
          </cell>
          <cell r="D21">
            <v>25</v>
          </cell>
          <cell r="E21">
            <v>63.958333333333336</v>
          </cell>
          <cell r="F21">
            <v>83</v>
          </cell>
          <cell r="G21">
            <v>41</v>
          </cell>
          <cell r="H21">
            <v>15.120000000000001</v>
          </cell>
          <cell r="J21">
            <v>32.04</v>
          </cell>
          <cell r="K21">
            <v>0</v>
          </cell>
        </row>
        <row r="22">
          <cell r="B22">
            <v>30.262499999999999</v>
          </cell>
          <cell r="C22">
            <v>36</v>
          </cell>
          <cell r="D22">
            <v>25.5</v>
          </cell>
          <cell r="E22">
            <v>59.25</v>
          </cell>
          <cell r="F22">
            <v>86</v>
          </cell>
          <cell r="G22">
            <v>36</v>
          </cell>
          <cell r="H22">
            <v>17.64</v>
          </cell>
          <cell r="J22">
            <v>38.519999999999996</v>
          </cell>
          <cell r="K22">
            <v>0</v>
          </cell>
        </row>
        <row r="23">
          <cell r="B23">
            <v>28.645833333333339</v>
          </cell>
          <cell r="C23">
            <v>36</v>
          </cell>
          <cell r="D23">
            <v>23.9</v>
          </cell>
          <cell r="E23">
            <v>66.400000000000006</v>
          </cell>
          <cell r="F23">
            <v>100</v>
          </cell>
          <cell r="G23">
            <v>39</v>
          </cell>
          <cell r="H23">
            <v>19.440000000000001</v>
          </cell>
          <cell r="J23">
            <v>45</v>
          </cell>
          <cell r="K23">
            <v>0.2</v>
          </cell>
        </row>
        <row r="24">
          <cell r="B24">
            <v>24.841666666666665</v>
          </cell>
          <cell r="C24">
            <v>27.2</v>
          </cell>
          <cell r="D24">
            <v>23</v>
          </cell>
          <cell r="E24">
            <v>92</v>
          </cell>
          <cell r="F24">
            <v>100</v>
          </cell>
          <cell r="G24">
            <v>70</v>
          </cell>
          <cell r="H24">
            <v>15.840000000000002</v>
          </cell>
          <cell r="J24">
            <v>44.28</v>
          </cell>
          <cell r="K24">
            <v>4.5999999999999996</v>
          </cell>
        </row>
        <row r="25">
          <cell r="B25">
            <v>25.633333333333336</v>
          </cell>
          <cell r="C25">
            <v>33.1</v>
          </cell>
          <cell r="D25">
            <v>21.9</v>
          </cell>
          <cell r="E25">
            <v>69.5</v>
          </cell>
          <cell r="F25">
            <v>100</v>
          </cell>
          <cell r="G25">
            <v>48</v>
          </cell>
          <cell r="H25">
            <v>15.120000000000001</v>
          </cell>
          <cell r="J25">
            <v>33.480000000000004</v>
          </cell>
          <cell r="K25">
            <v>9.2000000000000011</v>
          </cell>
        </row>
        <row r="26">
          <cell r="B26">
            <v>25.312499999999996</v>
          </cell>
          <cell r="C26">
            <v>27.6</v>
          </cell>
          <cell r="D26">
            <v>22.4</v>
          </cell>
          <cell r="E26">
            <v>79.75</v>
          </cell>
          <cell r="F26">
            <v>100</v>
          </cell>
          <cell r="G26">
            <v>67</v>
          </cell>
          <cell r="H26">
            <v>23.759999999999998</v>
          </cell>
          <cell r="J26">
            <v>37.440000000000005</v>
          </cell>
          <cell r="K26">
            <v>16.399999999999999</v>
          </cell>
        </row>
        <row r="27">
          <cell r="B27">
            <v>23.174999999999997</v>
          </cell>
          <cell r="C27">
            <v>26</v>
          </cell>
          <cell r="D27">
            <v>20.9</v>
          </cell>
          <cell r="E27">
            <v>80.75</v>
          </cell>
          <cell r="F27">
            <v>100</v>
          </cell>
          <cell r="G27">
            <v>75</v>
          </cell>
          <cell r="H27">
            <v>19.440000000000001</v>
          </cell>
          <cell r="J27">
            <v>36</v>
          </cell>
          <cell r="K27">
            <v>1.8000000000000003</v>
          </cell>
        </row>
        <row r="28">
          <cell r="B28">
            <v>23.654166666666669</v>
          </cell>
          <cell r="C28">
            <v>29.1</v>
          </cell>
          <cell r="D28">
            <v>19.100000000000001</v>
          </cell>
          <cell r="E28">
            <v>69.166666666666671</v>
          </cell>
          <cell r="F28">
            <v>100</v>
          </cell>
          <cell r="G28">
            <v>48</v>
          </cell>
          <cell r="H28">
            <v>20.16</v>
          </cell>
          <cell r="J28">
            <v>34.200000000000003</v>
          </cell>
          <cell r="K28">
            <v>0</v>
          </cell>
        </row>
        <row r="29">
          <cell r="B29">
            <v>23.616666666666671</v>
          </cell>
          <cell r="C29">
            <v>29.5</v>
          </cell>
          <cell r="D29">
            <v>18.100000000000001</v>
          </cell>
          <cell r="E29">
            <v>64.650000000000006</v>
          </cell>
          <cell r="F29">
            <v>100</v>
          </cell>
          <cell r="G29">
            <v>40</v>
          </cell>
          <cell r="H29">
            <v>25.56</v>
          </cell>
          <cell r="J29">
            <v>41.76</v>
          </cell>
          <cell r="K29">
            <v>0</v>
          </cell>
        </row>
        <row r="30">
          <cell r="B30">
            <v>23.266666666666669</v>
          </cell>
          <cell r="C30">
            <v>28.9</v>
          </cell>
          <cell r="D30">
            <v>17.899999999999999</v>
          </cell>
          <cell r="E30">
            <v>63.208333333333336</v>
          </cell>
          <cell r="F30">
            <v>82</v>
          </cell>
          <cell r="G30">
            <v>40</v>
          </cell>
          <cell r="H30">
            <v>22.32</v>
          </cell>
          <cell r="J30">
            <v>39.96</v>
          </cell>
          <cell r="K30">
            <v>0</v>
          </cell>
        </row>
        <row r="31">
          <cell r="B31">
            <v>23.991666666666664</v>
          </cell>
          <cell r="C31">
            <v>30.3</v>
          </cell>
          <cell r="D31">
            <v>18.5</v>
          </cell>
          <cell r="E31">
            <v>62.666666666666664</v>
          </cell>
          <cell r="F31">
            <v>82</v>
          </cell>
          <cell r="G31">
            <v>36</v>
          </cell>
          <cell r="H31">
            <v>17.64</v>
          </cell>
          <cell r="J31">
            <v>28.44</v>
          </cell>
          <cell r="K31">
            <v>0</v>
          </cell>
        </row>
        <row r="32">
          <cell r="B32">
            <v>26.341666666666672</v>
          </cell>
          <cell r="C32">
            <v>32.5</v>
          </cell>
          <cell r="D32">
            <v>19.600000000000001</v>
          </cell>
          <cell r="E32">
            <v>58.375</v>
          </cell>
          <cell r="F32">
            <v>100</v>
          </cell>
          <cell r="G32">
            <v>33</v>
          </cell>
          <cell r="H32">
            <v>13.32</v>
          </cell>
          <cell r="J32">
            <v>32.4</v>
          </cell>
          <cell r="K32">
            <v>0</v>
          </cell>
        </row>
        <row r="33">
          <cell r="B33">
            <v>27.8</v>
          </cell>
          <cell r="C33">
            <v>35.799999999999997</v>
          </cell>
          <cell r="D33">
            <v>21.6</v>
          </cell>
          <cell r="E33">
            <v>57.833333333333336</v>
          </cell>
          <cell r="F33">
            <v>89</v>
          </cell>
          <cell r="G33">
            <v>22</v>
          </cell>
          <cell r="H33">
            <v>12.96</v>
          </cell>
          <cell r="J33">
            <v>28.44</v>
          </cell>
          <cell r="K33">
            <v>0</v>
          </cell>
        </row>
        <row r="34">
          <cell r="B34">
            <v>28.295833333333334</v>
          </cell>
          <cell r="C34">
            <v>36.6</v>
          </cell>
          <cell r="D34">
            <v>21.2</v>
          </cell>
          <cell r="E34">
            <v>52.208333333333336</v>
          </cell>
          <cell r="F34">
            <v>79</v>
          </cell>
          <cell r="G34">
            <v>23</v>
          </cell>
          <cell r="H34">
            <v>15.120000000000001</v>
          </cell>
          <cell r="J34">
            <v>34.200000000000003</v>
          </cell>
          <cell r="K34">
            <v>0</v>
          </cell>
        </row>
        <row r="35">
          <cell r="C35">
            <v>35.4</v>
          </cell>
          <cell r="D35">
            <v>21.8</v>
          </cell>
          <cell r="E35">
            <v>59.208333333333336</v>
          </cell>
          <cell r="F35">
            <v>79</v>
          </cell>
          <cell r="G35">
            <v>31</v>
          </cell>
          <cell r="H35">
            <v>24.48</v>
          </cell>
          <cell r="J35">
            <v>40.680000000000007</v>
          </cell>
          <cell r="K35">
            <v>4.4000000000000004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I5"/>
        </row>
        <row r="6">
          <cell r="I6"/>
        </row>
        <row r="7">
          <cell r="I7"/>
        </row>
        <row r="8">
          <cell r="I8"/>
        </row>
        <row r="9">
          <cell r="I9"/>
        </row>
        <row r="10">
          <cell r="I10"/>
        </row>
        <row r="11">
          <cell r="I11"/>
        </row>
        <row r="12">
          <cell r="I12"/>
        </row>
        <row r="13">
          <cell r="I13"/>
        </row>
        <row r="14">
          <cell r="I14"/>
        </row>
        <row r="15">
          <cell r="I15"/>
        </row>
        <row r="16">
          <cell r="I16"/>
        </row>
        <row r="17">
          <cell r="I17"/>
        </row>
        <row r="18">
          <cell r="I18"/>
        </row>
        <row r="19">
          <cell r="I19"/>
        </row>
        <row r="20">
          <cell r="I20"/>
        </row>
        <row r="21">
          <cell r="I21"/>
        </row>
        <row r="22">
          <cell r="I22"/>
        </row>
        <row r="23">
          <cell r="I23"/>
        </row>
        <row r="24">
          <cell r="I24"/>
        </row>
        <row r="25">
          <cell r="I25"/>
        </row>
        <row r="26">
          <cell r="I26"/>
        </row>
        <row r="27">
          <cell r="I27"/>
        </row>
        <row r="28">
          <cell r="I28"/>
        </row>
        <row r="29">
          <cell r="I29"/>
        </row>
        <row r="30">
          <cell r="I30"/>
        </row>
        <row r="31">
          <cell r="I31"/>
        </row>
        <row r="32">
          <cell r="I32"/>
        </row>
        <row r="33">
          <cell r="I33"/>
        </row>
        <row r="34">
          <cell r="I34"/>
        </row>
        <row r="35">
          <cell r="I35"/>
        </row>
        <row r="36">
          <cell r="I36" t="str">
            <v>*</v>
          </cell>
        </row>
      </sheetData>
      <sheetData sheetId="10"/>
      <sheetData sheetId="1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25.758333333333336</v>
          </cell>
          <cell r="C5">
            <v>32.299999999999997</v>
          </cell>
          <cell r="D5">
            <v>22.9</v>
          </cell>
          <cell r="E5">
            <v>88.375</v>
          </cell>
          <cell r="F5">
            <v>100</v>
          </cell>
          <cell r="G5">
            <v>62</v>
          </cell>
          <cell r="H5">
            <v>25.92</v>
          </cell>
          <cell r="J5">
            <v>38.519999999999996</v>
          </cell>
          <cell r="K5">
            <v>0.2</v>
          </cell>
        </row>
        <row r="6">
          <cell r="B6">
            <v>26.420833333333334</v>
          </cell>
          <cell r="C6">
            <v>32.6</v>
          </cell>
          <cell r="D6">
            <v>23.7</v>
          </cell>
          <cell r="E6">
            <v>87.083333333333329</v>
          </cell>
          <cell r="F6">
            <v>100</v>
          </cell>
          <cell r="G6">
            <v>58</v>
          </cell>
          <cell r="H6">
            <v>23.040000000000003</v>
          </cell>
          <cell r="J6">
            <v>44.28</v>
          </cell>
          <cell r="K6">
            <v>1.2</v>
          </cell>
        </row>
        <row r="7">
          <cell r="B7">
            <v>27.095833333333335</v>
          </cell>
          <cell r="C7">
            <v>34.700000000000003</v>
          </cell>
          <cell r="D7">
            <v>23.4</v>
          </cell>
          <cell r="E7">
            <v>82.708333333333329</v>
          </cell>
          <cell r="F7">
            <v>100</v>
          </cell>
          <cell r="G7">
            <v>47</v>
          </cell>
          <cell r="H7">
            <v>22.68</v>
          </cell>
          <cell r="J7">
            <v>54</v>
          </cell>
          <cell r="K7">
            <v>0</v>
          </cell>
        </row>
        <row r="8">
          <cell r="B8">
            <v>26.766666666666666</v>
          </cell>
          <cell r="C8">
            <v>36.299999999999997</v>
          </cell>
          <cell r="D8">
            <v>22.7</v>
          </cell>
          <cell r="E8">
            <v>81.166666666666671</v>
          </cell>
          <cell r="F8">
            <v>100</v>
          </cell>
          <cell r="G8">
            <v>45</v>
          </cell>
          <cell r="H8">
            <v>31.319999999999997</v>
          </cell>
          <cell r="J8">
            <v>49.680000000000007</v>
          </cell>
          <cell r="K8">
            <v>3.6</v>
          </cell>
        </row>
        <row r="9">
          <cell r="B9">
            <v>29.041666666666671</v>
          </cell>
          <cell r="C9">
            <v>37.6</v>
          </cell>
          <cell r="D9">
            <v>22.4</v>
          </cell>
          <cell r="E9">
            <v>70.416666666666671</v>
          </cell>
          <cell r="F9">
            <v>100</v>
          </cell>
          <cell r="G9">
            <v>29</v>
          </cell>
          <cell r="H9">
            <v>14.76</v>
          </cell>
          <cell r="J9">
            <v>33.119999999999997</v>
          </cell>
          <cell r="K9">
            <v>0</v>
          </cell>
        </row>
        <row r="10">
          <cell r="B10">
            <v>29.1875</v>
          </cell>
          <cell r="C10">
            <v>37.6</v>
          </cell>
          <cell r="D10">
            <v>21.9</v>
          </cell>
          <cell r="E10">
            <v>62.666666666666664</v>
          </cell>
          <cell r="F10">
            <v>89</v>
          </cell>
          <cell r="G10">
            <v>32</v>
          </cell>
          <cell r="H10">
            <v>18</v>
          </cell>
          <cell r="J10">
            <v>32.04</v>
          </cell>
          <cell r="K10">
            <v>0</v>
          </cell>
        </row>
        <row r="11">
          <cell r="B11">
            <v>30.45</v>
          </cell>
          <cell r="C11">
            <v>37.700000000000003</v>
          </cell>
          <cell r="D11">
            <v>23.6</v>
          </cell>
          <cell r="E11">
            <v>66.75</v>
          </cell>
          <cell r="F11">
            <v>93</v>
          </cell>
          <cell r="G11">
            <v>35</v>
          </cell>
          <cell r="H11">
            <v>20.52</v>
          </cell>
          <cell r="J11">
            <v>37.800000000000004</v>
          </cell>
          <cell r="K11">
            <v>0</v>
          </cell>
        </row>
        <row r="12">
          <cell r="B12">
            <v>31.508333333333329</v>
          </cell>
          <cell r="C12">
            <v>38.799999999999997</v>
          </cell>
          <cell r="D12">
            <v>25</v>
          </cell>
          <cell r="E12">
            <v>61.125</v>
          </cell>
          <cell r="F12">
            <v>88</v>
          </cell>
          <cell r="G12">
            <v>37</v>
          </cell>
          <cell r="H12">
            <v>22.32</v>
          </cell>
          <cell r="J12">
            <v>37.800000000000004</v>
          </cell>
          <cell r="K12">
            <v>0</v>
          </cell>
        </row>
        <row r="13">
          <cell r="B13">
            <v>31.45</v>
          </cell>
          <cell r="C13">
            <v>38.200000000000003</v>
          </cell>
          <cell r="D13">
            <v>26.1</v>
          </cell>
          <cell r="E13">
            <v>62.666666666666664</v>
          </cell>
          <cell r="F13">
            <v>82</v>
          </cell>
          <cell r="G13">
            <v>44</v>
          </cell>
          <cell r="H13">
            <v>17.28</v>
          </cell>
          <cell r="J13">
            <v>34.200000000000003</v>
          </cell>
          <cell r="K13">
            <v>0</v>
          </cell>
        </row>
        <row r="14">
          <cell r="B14">
            <v>30.450000000000003</v>
          </cell>
          <cell r="C14">
            <v>36.9</v>
          </cell>
          <cell r="D14">
            <v>25</v>
          </cell>
          <cell r="E14">
            <v>64.333333333333329</v>
          </cell>
          <cell r="F14">
            <v>83</v>
          </cell>
          <cell r="G14">
            <v>44</v>
          </cell>
          <cell r="H14">
            <v>17.28</v>
          </cell>
          <cell r="J14">
            <v>37.080000000000005</v>
          </cell>
          <cell r="K14">
            <v>0</v>
          </cell>
        </row>
        <row r="15">
          <cell r="B15">
            <v>28.104166666666661</v>
          </cell>
          <cell r="C15">
            <v>36.4</v>
          </cell>
          <cell r="D15">
            <v>23.4</v>
          </cell>
          <cell r="E15">
            <v>77.333333333333329</v>
          </cell>
          <cell r="F15">
            <v>97</v>
          </cell>
          <cell r="G15">
            <v>48</v>
          </cell>
          <cell r="H15">
            <v>43.92</v>
          </cell>
          <cell r="J15">
            <v>68.400000000000006</v>
          </cell>
          <cell r="K15">
            <v>0.4</v>
          </cell>
        </row>
        <row r="16">
          <cell r="B16">
            <v>27.012499999999999</v>
          </cell>
          <cell r="C16">
            <v>34.799999999999997</v>
          </cell>
          <cell r="D16">
            <v>23.2</v>
          </cell>
          <cell r="E16">
            <v>81.625</v>
          </cell>
          <cell r="F16">
            <v>100</v>
          </cell>
          <cell r="G16">
            <v>49</v>
          </cell>
          <cell r="H16">
            <v>14.76</v>
          </cell>
          <cell r="J16">
            <v>28.08</v>
          </cell>
          <cell r="K16">
            <v>0</v>
          </cell>
        </row>
        <row r="17">
          <cell r="B17">
            <v>28.129166666666663</v>
          </cell>
          <cell r="C17">
            <v>36.1</v>
          </cell>
          <cell r="D17">
            <v>24.5</v>
          </cell>
          <cell r="E17">
            <v>79.958333333333329</v>
          </cell>
          <cell r="F17">
            <v>100</v>
          </cell>
          <cell r="G17">
            <v>47</v>
          </cell>
          <cell r="H17">
            <v>16.2</v>
          </cell>
          <cell r="J17">
            <v>34.200000000000003</v>
          </cell>
          <cell r="K17">
            <v>0</v>
          </cell>
        </row>
        <row r="18">
          <cell r="B18">
            <v>28.337499999999995</v>
          </cell>
          <cell r="C18">
            <v>36.299999999999997</v>
          </cell>
          <cell r="D18">
            <v>24.3</v>
          </cell>
          <cell r="E18">
            <v>79.708333333333329</v>
          </cell>
          <cell r="F18">
            <v>100</v>
          </cell>
          <cell r="G18">
            <v>45</v>
          </cell>
          <cell r="H18">
            <v>23.400000000000002</v>
          </cell>
          <cell r="J18">
            <v>41.4</v>
          </cell>
          <cell r="K18">
            <v>4</v>
          </cell>
        </row>
        <row r="19">
          <cell r="B19">
            <v>29.221739130434777</v>
          </cell>
          <cell r="C19">
            <v>36</v>
          </cell>
          <cell r="D19">
            <v>25.7</v>
          </cell>
          <cell r="E19">
            <v>75.260869565217391</v>
          </cell>
          <cell r="F19">
            <v>96</v>
          </cell>
          <cell r="G19">
            <v>46</v>
          </cell>
          <cell r="H19">
            <v>26.28</v>
          </cell>
          <cell r="J19">
            <v>41.04</v>
          </cell>
          <cell r="K19">
            <v>0</v>
          </cell>
        </row>
        <row r="20">
          <cell r="B20">
            <v>29.649999999999991</v>
          </cell>
          <cell r="C20">
            <v>37.1</v>
          </cell>
          <cell r="D20">
            <v>25.3</v>
          </cell>
          <cell r="E20">
            <v>69.25</v>
          </cell>
          <cell r="F20">
            <v>90</v>
          </cell>
          <cell r="G20">
            <v>42</v>
          </cell>
          <cell r="H20">
            <v>30.240000000000002</v>
          </cell>
          <cell r="J20">
            <v>49.32</v>
          </cell>
          <cell r="K20">
            <v>0</v>
          </cell>
        </row>
        <row r="21">
          <cell r="B21">
            <v>29.970833333333335</v>
          </cell>
          <cell r="C21">
            <v>37</v>
          </cell>
          <cell r="D21">
            <v>25.7</v>
          </cell>
          <cell r="E21">
            <v>67.791666666666671</v>
          </cell>
          <cell r="F21">
            <v>84</v>
          </cell>
          <cell r="G21">
            <v>43</v>
          </cell>
          <cell r="H21">
            <v>22.68</v>
          </cell>
          <cell r="J21">
            <v>40.680000000000007</v>
          </cell>
          <cell r="K21">
            <v>0</v>
          </cell>
        </row>
        <row r="22">
          <cell r="B22">
            <v>30.387500000000003</v>
          </cell>
          <cell r="C22">
            <v>37.700000000000003</v>
          </cell>
          <cell r="D22">
            <v>25.3</v>
          </cell>
          <cell r="E22">
            <v>66.458333333333329</v>
          </cell>
          <cell r="F22">
            <v>90</v>
          </cell>
          <cell r="G22">
            <v>37</v>
          </cell>
          <cell r="H22">
            <v>24.840000000000003</v>
          </cell>
          <cell r="J22">
            <v>41.76</v>
          </cell>
          <cell r="K22">
            <v>0</v>
          </cell>
        </row>
        <row r="23">
          <cell r="B23">
            <v>32.199999999999996</v>
          </cell>
          <cell r="C23">
            <v>39.200000000000003</v>
          </cell>
          <cell r="D23">
            <v>26.1</v>
          </cell>
          <cell r="E23">
            <v>55.791666666666664</v>
          </cell>
          <cell r="F23">
            <v>78</v>
          </cell>
          <cell r="G23">
            <v>33</v>
          </cell>
          <cell r="H23">
            <v>28.44</v>
          </cell>
          <cell r="J23">
            <v>44.28</v>
          </cell>
          <cell r="K23">
            <v>0</v>
          </cell>
        </row>
        <row r="24">
          <cell r="B24">
            <v>29.574999999999992</v>
          </cell>
          <cell r="C24">
            <v>35.6</v>
          </cell>
          <cell r="D24">
            <v>25</v>
          </cell>
          <cell r="E24">
            <v>67.541666666666671</v>
          </cell>
          <cell r="F24">
            <v>89</v>
          </cell>
          <cell r="G24">
            <v>48</v>
          </cell>
          <cell r="H24">
            <v>24.12</v>
          </cell>
          <cell r="J24">
            <v>38.880000000000003</v>
          </cell>
          <cell r="K24">
            <v>0</v>
          </cell>
        </row>
        <row r="25">
          <cell r="B25">
            <v>27.104166666666671</v>
          </cell>
          <cell r="C25">
            <v>34.200000000000003</v>
          </cell>
          <cell r="D25">
            <v>24</v>
          </cell>
          <cell r="E25">
            <v>81.875</v>
          </cell>
          <cell r="F25">
            <v>98</v>
          </cell>
          <cell r="G25">
            <v>46</v>
          </cell>
          <cell r="H25">
            <v>23.759999999999998</v>
          </cell>
          <cell r="J25">
            <v>33.840000000000003</v>
          </cell>
          <cell r="K25">
            <v>0.8</v>
          </cell>
        </row>
        <row r="26">
          <cell r="B26">
            <v>24.741666666666664</v>
          </cell>
          <cell r="C26">
            <v>29.1</v>
          </cell>
          <cell r="D26">
            <v>22.1</v>
          </cell>
          <cell r="E26">
            <v>96.75</v>
          </cell>
          <cell r="F26">
            <v>100</v>
          </cell>
          <cell r="G26">
            <v>78</v>
          </cell>
          <cell r="H26">
            <v>26.64</v>
          </cell>
          <cell r="J26">
            <v>38.880000000000003</v>
          </cell>
          <cell r="K26">
            <v>32.399999999999991</v>
          </cell>
        </row>
        <row r="27">
          <cell r="B27">
            <v>26.391666666666666</v>
          </cell>
          <cell r="C27">
            <v>32.9</v>
          </cell>
          <cell r="D27">
            <v>23.2</v>
          </cell>
          <cell r="E27">
            <v>83.458333333333329</v>
          </cell>
          <cell r="F27">
            <v>100</v>
          </cell>
          <cell r="G27">
            <v>51</v>
          </cell>
          <cell r="H27">
            <v>16.559999999999999</v>
          </cell>
          <cell r="J27">
            <v>30.6</v>
          </cell>
        </row>
        <row r="28">
          <cell r="B28">
            <v>26.666666666666668</v>
          </cell>
          <cell r="C28">
            <v>33.700000000000003</v>
          </cell>
          <cell r="D28">
            <v>21.1</v>
          </cell>
          <cell r="E28">
            <v>72.333333333333329</v>
          </cell>
          <cell r="F28">
            <v>99</v>
          </cell>
          <cell r="G28">
            <v>38</v>
          </cell>
          <cell r="H28">
            <v>16.559999999999999</v>
          </cell>
          <cell r="J28">
            <v>32.4</v>
          </cell>
        </row>
        <row r="29">
          <cell r="B29">
            <v>26.412499999999998</v>
          </cell>
          <cell r="C29">
            <v>34.200000000000003</v>
          </cell>
          <cell r="D29">
            <v>20.2</v>
          </cell>
          <cell r="E29">
            <v>64.791666666666671</v>
          </cell>
          <cell r="F29">
            <v>97</v>
          </cell>
          <cell r="G29">
            <v>23</v>
          </cell>
          <cell r="H29">
            <v>18.36</v>
          </cell>
          <cell r="J29">
            <v>36.72</v>
          </cell>
        </row>
        <row r="30">
          <cell r="B30">
            <v>25.504166666666666</v>
          </cell>
          <cell r="C30">
            <v>32.9</v>
          </cell>
          <cell r="D30">
            <v>18.399999999999999</v>
          </cell>
          <cell r="E30">
            <v>62</v>
          </cell>
          <cell r="F30">
            <v>91</v>
          </cell>
          <cell r="G30">
            <v>29</v>
          </cell>
          <cell r="H30">
            <v>16.559999999999999</v>
          </cell>
          <cell r="J30">
            <v>28.08</v>
          </cell>
        </row>
        <row r="31">
          <cell r="B31">
            <v>26.062499999999996</v>
          </cell>
          <cell r="C31">
            <v>33.799999999999997</v>
          </cell>
          <cell r="D31">
            <v>19.100000000000001</v>
          </cell>
          <cell r="E31">
            <v>61</v>
          </cell>
          <cell r="F31">
            <v>91</v>
          </cell>
          <cell r="G31">
            <v>31</v>
          </cell>
          <cell r="H31">
            <v>13.68</v>
          </cell>
          <cell r="J31">
            <v>27</v>
          </cell>
        </row>
        <row r="32">
          <cell r="B32">
            <v>26.612500000000001</v>
          </cell>
          <cell r="C32">
            <v>35.700000000000003</v>
          </cell>
          <cell r="D32">
            <v>18.2</v>
          </cell>
          <cell r="E32">
            <v>55.708333333333336</v>
          </cell>
          <cell r="F32">
            <v>89</v>
          </cell>
          <cell r="G32">
            <v>20</v>
          </cell>
          <cell r="H32">
            <v>13.32</v>
          </cell>
          <cell r="J32">
            <v>31.319999999999997</v>
          </cell>
        </row>
        <row r="33">
          <cell r="B33">
            <v>28.133333333333326</v>
          </cell>
          <cell r="C33">
            <v>38.4</v>
          </cell>
          <cell r="D33">
            <v>18</v>
          </cell>
          <cell r="E33">
            <v>52.875</v>
          </cell>
          <cell r="F33">
            <v>88</v>
          </cell>
          <cell r="G33">
            <v>21</v>
          </cell>
          <cell r="H33">
            <v>16.2</v>
          </cell>
          <cell r="J33">
            <v>37.440000000000005</v>
          </cell>
        </row>
        <row r="34">
          <cell r="B34">
            <v>29.208333333333332</v>
          </cell>
          <cell r="C34">
            <v>38.200000000000003</v>
          </cell>
          <cell r="D34">
            <v>22.3</v>
          </cell>
          <cell r="E34">
            <v>62.125</v>
          </cell>
          <cell r="F34">
            <v>91</v>
          </cell>
          <cell r="G34">
            <v>29</v>
          </cell>
          <cell r="H34">
            <v>15.120000000000001</v>
          </cell>
          <cell r="J34">
            <v>34.200000000000003</v>
          </cell>
        </row>
        <row r="35">
          <cell r="B35">
            <v>27.674999999999997</v>
          </cell>
          <cell r="C35">
            <v>35.1</v>
          </cell>
          <cell r="D35">
            <v>22.1</v>
          </cell>
          <cell r="E35">
            <v>69.166666666666671</v>
          </cell>
          <cell r="F35">
            <v>92</v>
          </cell>
          <cell r="G35">
            <v>44</v>
          </cell>
          <cell r="H35">
            <v>25.56</v>
          </cell>
          <cell r="J35">
            <v>48.24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I5"/>
        </row>
        <row r="6">
          <cell r="I6"/>
        </row>
        <row r="7">
          <cell r="I7"/>
        </row>
        <row r="8">
          <cell r="I8"/>
        </row>
        <row r="9">
          <cell r="I9"/>
        </row>
        <row r="10">
          <cell r="I10"/>
        </row>
        <row r="11">
          <cell r="I11"/>
        </row>
        <row r="12">
          <cell r="I12"/>
        </row>
        <row r="13">
          <cell r="I13"/>
        </row>
        <row r="14">
          <cell r="I14"/>
        </row>
        <row r="15">
          <cell r="I15"/>
        </row>
        <row r="16">
          <cell r="I16"/>
        </row>
        <row r="17">
          <cell r="I17"/>
        </row>
        <row r="18">
          <cell r="I18"/>
        </row>
        <row r="19">
          <cell r="I19"/>
        </row>
        <row r="20">
          <cell r="I20"/>
        </row>
        <row r="21">
          <cell r="I21"/>
        </row>
        <row r="22">
          <cell r="I22"/>
        </row>
        <row r="23">
          <cell r="I23"/>
        </row>
        <row r="24">
          <cell r="I24"/>
        </row>
        <row r="25">
          <cell r="I25"/>
        </row>
        <row r="26">
          <cell r="I26"/>
        </row>
        <row r="27">
          <cell r="I27"/>
        </row>
        <row r="28">
          <cell r="I28"/>
        </row>
        <row r="29">
          <cell r="I29"/>
        </row>
        <row r="30">
          <cell r="I30"/>
        </row>
        <row r="31">
          <cell r="I31"/>
        </row>
        <row r="32">
          <cell r="I32"/>
        </row>
        <row r="33">
          <cell r="I33"/>
        </row>
        <row r="34">
          <cell r="I34"/>
        </row>
        <row r="35">
          <cell r="I35"/>
        </row>
        <row r="36">
          <cell r="I36" t="str">
            <v>*</v>
          </cell>
        </row>
      </sheetData>
      <sheetData sheetId="10"/>
      <sheetData sheetId="1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26.754166666666666</v>
          </cell>
          <cell r="C5">
            <v>34.4</v>
          </cell>
          <cell r="D5">
            <v>22.7</v>
          </cell>
          <cell r="E5">
            <v>76.541666666666671</v>
          </cell>
          <cell r="F5">
            <v>98</v>
          </cell>
          <cell r="G5">
            <v>45</v>
          </cell>
          <cell r="H5">
            <v>17.28</v>
          </cell>
          <cell r="J5">
            <v>38.159999999999997</v>
          </cell>
          <cell r="K5">
            <v>0.2</v>
          </cell>
        </row>
        <row r="6">
          <cell r="B6">
            <v>25.245833333333334</v>
          </cell>
          <cell r="C6">
            <v>31.1</v>
          </cell>
          <cell r="D6">
            <v>21.3</v>
          </cell>
          <cell r="E6">
            <v>84.583333333333329</v>
          </cell>
          <cell r="F6">
            <v>100</v>
          </cell>
          <cell r="G6">
            <v>58</v>
          </cell>
          <cell r="H6">
            <v>16.2</v>
          </cell>
          <cell r="J6">
            <v>35.64</v>
          </cell>
          <cell r="K6">
            <v>15.799999999999999</v>
          </cell>
        </row>
        <row r="7">
          <cell r="B7">
            <v>27.083333333333325</v>
          </cell>
          <cell r="C7">
            <v>33.9</v>
          </cell>
          <cell r="D7">
            <v>20.9</v>
          </cell>
          <cell r="E7">
            <v>78.75</v>
          </cell>
          <cell r="F7">
            <v>100</v>
          </cell>
          <cell r="G7">
            <v>50</v>
          </cell>
          <cell r="H7">
            <v>11.16</v>
          </cell>
          <cell r="J7">
            <v>27.720000000000002</v>
          </cell>
          <cell r="K7">
            <v>0</v>
          </cell>
        </row>
        <row r="8">
          <cell r="B8">
            <v>28.156521739130437</v>
          </cell>
          <cell r="C8">
            <v>34.700000000000003</v>
          </cell>
          <cell r="D8">
            <v>22</v>
          </cell>
          <cell r="E8">
            <v>75.173913043478265</v>
          </cell>
          <cell r="F8">
            <v>100</v>
          </cell>
          <cell r="G8">
            <v>45</v>
          </cell>
          <cell r="H8">
            <v>14.4</v>
          </cell>
          <cell r="J8">
            <v>29.52</v>
          </cell>
          <cell r="K8">
            <v>0</v>
          </cell>
        </row>
        <row r="9">
          <cell r="B9">
            <v>27.887499999999999</v>
          </cell>
          <cell r="C9">
            <v>35.700000000000003</v>
          </cell>
          <cell r="D9">
            <v>21.1</v>
          </cell>
          <cell r="E9">
            <v>67.791666666666671</v>
          </cell>
          <cell r="F9">
            <v>95</v>
          </cell>
          <cell r="G9">
            <v>32</v>
          </cell>
          <cell r="H9">
            <v>14.04</v>
          </cell>
          <cell r="J9">
            <v>30.6</v>
          </cell>
          <cell r="K9">
            <v>0</v>
          </cell>
        </row>
        <row r="10">
          <cell r="B10">
            <v>28.404166666666665</v>
          </cell>
          <cell r="C10">
            <v>37</v>
          </cell>
          <cell r="D10">
            <v>20.9</v>
          </cell>
          <cell r="E10">
            <v>61.291666666666664</v>
          </cell>
          <cell r="F10">
            <v>93</v>
          </cell>
          <cell r="G10">
            <v>26</v>
          </cell>
          <cell r="H10">
            <v>15.840000000000002</v>
          </cell>
          <cell r="J10">
            <v>29.52</v>
          </cell>
          <cell r="K10">
            <v>0</v>
          </cell>
        </row>
        <row r="11">
          <cell r="B11">
            <v>30.500000000000004</v>
          </cell>
          <cell r="C11">
            <v>37.200000000000003</v>
          </cell>
          <cell r="D11">
            <v>25.1</v>
          </cell>
          <cell r="E11">
            <v>53.583333333333336</v>
          </cell>
          <cell r="F11">
            <v>72</v>
          </cell>
          <cell r="G11">
            <v>31</v>
          </cell>
          <cell r="H11">
            <v>13.68</v>
          </cell>
          <cell r="J11">
            <v>33.480000000000004</v>
          </cell>
          <cell r="K11">
            <v>0</v>
          </cell>
        </row>
        <row r="12">
          <cell r="B12">
            <v>30.304166666666671</v>
          </cell>
          <cell r="C12">
            <v>37.799999999999997</v>
          </cell>
          <cell r="D12">
            <v>24.4</v>
          </cell>
          <cell r="E12">
            <v>58.708333333333336</v>
          </cell>
          <cell r="F12">
            <v>80</v>
          </cell>
          <cell r="G12">
            <v>35</v>
          </cell>
          <cell r="H12">
            <v>12.6</v>
          </cell>
          <cell r="J12">
            <v>28.08</v>
          </cell>
          <cell r="K12">
            <v>0</v>
          </cell>
        </row>
        <row r="13">
          <cell r="B13">
            <v>31.599999999999998</v>
          </cell>
          <cell r="C13">
            <v>37.700000000000003</v>
          </cell>
          <cell r="D13">
            <v>26.6</v>
          </cell>
          <cell r="E13">
            <v>56.5</v>
          </cell>
          <cell r="F13">
            <v>78</v>
          </cell>
          <cell r="G13">
            <v>38</v>
          </cell>
          <cell r="H13">
            <v>13.32</v>
          </cell>
          <cell r="J13">
            <v>33.480000000000004</v>
          </cell>
          <cell r="K13">
            <v>0</v>
          </cell>
        </row>
        <row r="14">
          <cell r="B14">
            <v>27.474999999999998</v>
          </cell>
          <cell r="C14">
            <v>35.700000000000003</v>
          </cell>
          <cell r="D14">
            <v>21.5</v>
          </cell>
          <cell r="E14">
            <v>68.833333333333329</v>
          </cell>
          <cell r="F14">
            <v>99</v>
          </cell>
          <cell r="G14">
            <v>44</v>
          </cell>
          <cell r="H14">
            <v>36</v>
          </cell>
          <cell r="J14">
            <v>71.64</v>
          </cell>
          <cell r="K14">
            <v>2.1999999999999997</v>
          </cell>
        </row>
        <row r="15">
          <cell r="B15">
            <v>27.512499999999992</v>
          </cell>
          <cell r="C15">
            <v>34.6</v>
          </cell>
          <cell r="D15">
            <v>24.3</v>
          </cell>
          <cell r="E15">
            <v>74.5</v>
          </cell>
          <cell r="F15">
            <v>88</v>
          </cell>
          <cell r="G15">
            <v>44</v>
          </cell>
          <cell r="H15">
            <v>18.720000000000002</v>
          </cell>
          <cell r="J15">
            <v>41.76</v>
          </cell>
          <cell r="K15">
            <v>0</v>
          </cell>
        </row>
        <row r="16">
          <cell r="B16">
            <v>26.169565217391302</v>
          </cell>
          <cell r="C16">
            <v>32.4</v>
          </cell>
          <cell r="D16">
            <v>21.8</v>
          </cell>
          <cell r="E16">
            <v>84.565217391304344</v>
          </cell>
          <cell r="F16">
            <v>100</v>
          </cell>
          <cell r="G16">
            <v>56</v>
          </cell>
          <cell r="H16">
            <v>14.76</v>
          </cell>
          <cell r="J16">
            <v>30.96</v>
          </cell>
          <cell r="K16">
            <v>12.8</v>
          </cell>
        </row>
        <row r="17">
          <cell r="B17">
            <v>27.320833333333329</v>
          </cell>
          <cell r="C17">
            <v>33.5</v>
          </cell>
          <cell r="D17">
            <v>22.8</v>
          </cell>
          <cell r="E17">
            <v>80.625</v>
          </cell>
          <cell r="F17">
            <v>100</v>
          </cell>
          <cell r="G17">
            <v>52</v>
          </cell>
          <cell r="H17">
            <v>16.559999999999999</v>
          </cell>
          <cell r="J17">
            <v>33.119999999999997</v>
          </cell>
          <cell r="K17">
            <v>0.2</v>
          </cell>
        </row>
        <row r="18">
          <cell r="B18">
            <v>28.474999999999998</v>
          </cell>
          <cell r="C18">
            <v>35.6</v>
          </cell>
          <cell r="D18">
            <v>23.4</v>
          </cell>
          <cell r="E18">
            <v>74.041666666666671</v>
          </cell>
          <cell r="F18">
            <v>100</v>
          </cell>
          <cell r="G18">
            <v>44</v>
          </cell>
          <cell r="H18">
            <v>19.079999999999998</v>
          </cell>
          <cell r="J18">
            <v>38.519999999999996</v>
          </cell>
          <cell r="K18">
            <v>0</v>
          </cell>
        </row>
        <row r="19">
          <cell r="B19">
            <v>26.333333333333332</v>
          </cell>
          <cell r="C19">
            <v>32.200000000000003</v>
          </cell>
          <cell r="D19">
            <v>23.3</v>
          </cell>
          <cell r="E19">
            <v>85.958333333333329</v>
          </cell>
          <cell r="F19">
            <v>100</v>
          </cell>
          <cell r="G19">
            <v>61</v>
          </cell>
          <cell r="H19">
            <v>19.8</v>
          </cell>
          <cell r="J19">
            <v>38.880000000000003</v>
          </cell>
          <cell r="K19">
            <v>33.6</v>
          </cell>
        </row>
        <row r="20">
          <cell r="B20">
            <v>27.791666666666661</v>
          </cell>
          <cell r="C20">
            <v>34</v>
          </cell>
          <cell r="D20">
            <v>23.8</v>
          </cell>
          <cell r="E20">
            <v>80</v>
          </cell>
          <cell r="F20">
            <v>100</v>
          </cell>
          <cell r="G20">
            <v>52</v>
          </cell>
          <cell r="H20">
            <v>20.16</v>
          </cell>
          <cell r="J20">
            <v>42.84</v>
          </cell>
          <cell r="K20">
            <v>0</v>
          </cell>
        </row>
        <row r="21">
          <cell r="B21">
            <v>28.45</v>
          </cell>
          <cell r="C21">
            <v>34.4</v>
          </cell>
          <cell r="D21">
            <v>25</v>
          </cell>
          <cell r="E21">
            <v>74.291666666666671</v>
          </cell>
          <cell r="F21">
            <v>89</v>
          </cell>
          <cell r="G21">
            <v>50</v>
          </cell>
          <cell r="H21">
            <v>15.48</v>
          </cell>
          <cell r="J21">
            <v>34.92</v>
          </cell>
          <cell r="K21">
            <v>0</v>
          </cell>
        </row>
        <row r="22">
          <cell r="B22">
            <v>29.712499999999995</v>
          </cell>
          <cell r="C22">
            <v>36.5</v>
          </cell>
          <cell r="D22">
            <v>24.8</v>
          </cell>
          <cell r="E22">
            <v>66.833333333333329</v>
          </cell>
          <cell r="F22">
            <v>88</v>
          </cell>
          <cell r="G22">
            <v>40</v>
          </cell>
          <cell r="H22">
            <v>18.720000000000002</v>
          </cell>
          <cell r="J22">
            <v>37.800000000000004</v>
          </cell>
          <cell r="K22">
            <v>0</v>
          </cell>
        </row>
        <row r="23">
          <cell r="B23">
            <v>29.158333333333331</v>
          </cell>
          <cell r="C23">
            <v>34.299999999999997</v>
          </cell>
          <cell r="D23">
            <v>25.3</v>
          </cell>
          <cell r="E23">
            <v>66.25</v>
          </cell>
          <cell r="F23">
            <v>93</v>
          </cell>
          <cell r="G23">
            <v>46</v>
          </cell>
          <cell r="H23">
            <v>22.68</v>
          </cell>
          <cell r="J23">
            <v>39.6</v>
          </cell>
          <cell r="K23">
            <v>0.60000000000000009</v>
          </cell>
        </row>
        <row r="24">
          <cell r="B24">
            <v>25.795833333333324</v>
          </cell>
          <cell r="C24">
            <v>31.5</v>
          </cell>
          <cell r="D24">
            <v>23.7</v>
          </cell>
          <cell r="E24">
            <v>87.916666666666671</v>
          </cell>
          <cell r="F24">
            <v>100</v>
          </cell>
          <cell r="G24">
            <v>69</v>
          </cell>
          <cell r="H24">
            <v>14.04</v>
          </cell>
          <cell r="J24">
            <v>29.880000000000003</v>
          </cell>
          <cell r="K24">
            <v>31</v>
          </cell>
        </row>
        <row r="25">
          <cell r="B25">
            <v>25.333333333333339</v>
          </cell>
          <cell r="C25">
            <v>33.200000000000003</v>
          </cell>
          <cell r="D25">
            <v>22.2</v>
          </cell>
          <cell r="E25">
            <v>88.5</v>
          </cell>
          <cell r="F25">
            <v>100</v>
          </cell>
          <cell r="G25">
            <v>53</v>
          </cell>
          <cell r="H25">
            <v>22.68</v>
          </cell>
          <cell r="J25">
            <v>44.28</v>
          </cell>
          <cell r="K25">
            <v>2</v>
          </cell>
        </row>
        <row r="26">
          <cell r="B26">
            <v>23.704347826086959</v>
          </cell>
          <cell r="C26">
            <v>28.3</v>
          </cell>
          <cell r="D26">
            <v>21.5</v>
          </cell>
          <cell r="E26">
            <v>95.130434782608702</v>
          </cell>
          <cell r="F26">
            <v>100</v>
          </cell>
          <cell r="G26">
            <v>74</v>
          </cell>
          <cell r="H26">
            <v>10.8</v>
          </cell>
          <cell r="J26">
            <v>32.76</v>
          </cell>
          <cell r="K26">
            <v>11.4</v>
          </cell>
        </row>
        <row r="27">
          <cell r="B27">
            <v>22.360869565217389</v>
          </cell>
          <cell r="C27">
            <v>27.3</v>
          </cell>
          <cell r="D27">
            <v>20</v>
          </cell>
          <cell r="E27">
            <v>92.782608695652172</v>
          </cell>
          <cell r="F27">
            <v>100</v>
          </cell>
          <cell r="G27">
            <v>72</v>
          </cell>
          <cell r="H27">
            <v>15.840000000000002</v>
          </cell>
          <cell r="J27">
            <v>28.8</v>
          </cell>
          <cell r="K27">
            <v>1.2</v>
          </cell>
        </row>
        <row r="28">
          <cell r="B28">
            <v>23.516666666666666</v>
          </cell>
          <cell r="C28">
            <v>29.8</v>
          </cell>
          <cell r="D28">
            <v>20.100000000000001</v>
          </cell>
          <cell r="E28">
            <v>81.458333333333329</v>
          </cell>
          <cell r="F28">
            <v>100</v>
          </cell>
          <cell r="G28">
            <v>50</v>
          </cell>
          <cell r="H28">
            <v>13.32</v>
          </cell>
          <cell r="J28">
            <v>24.48</v>
          </cell>
          <cell r="K28">
            <v>0</v>
          </cell>
        </row>
        <row r="29">
          <cell r="B29">
            <v>23.639130434782604</v>
          </cell>
          <cell r="C29">
            <v>30.8</v>
          </cell>
          <cell r="D29">
            <v>17.399999999999999</v>
          </cell>
          <cell r="E29">
            <v>73.347826086956516</v>
          </cell>
          <cell r="F29">
            <v>100</v>
          </cell>
          <cell r="G29">
            <v>34</v>
          </cell>
          <cell r="H29">
            <v>13.32</v>
          </cell>
          <cell r="J29">
            <v>25.2</v>
          </cell>
          <cell r="K29">
            <v>0</v>
          </cell>
        </row>
        <row r="30">
          <cell r="B30">
            <v>23.208333333333329</v>
          </cell>
          <cell r="C30">
            <v>30</v>
          </cell>
          <cell r="D30">
            <v>17.600000000000001</v>
          </cell>
          <cell r="E30">
            <v>69</v>
          </cell>
          <cell r="F30">
            <v>96</v>
          </cell>
          <cell r="G30">
            <v>41</v>
          </cell>
          <cell r="H30">
            <v>17.64</v>
          </cell>
          <cell r="J30">
            <v>34.200000000000003</v>
          </cell>
          <cell r="K30">
            <v>0</v>
          </cell>
        </row>
        <row r="31">
          <cell r="B31">
            <v>23.650000000000006</v>
          </cell>
          <cell r="C31">
            <v>31.2</v>
          </cell>
          <cell r="D31">
            <v>17.5</v>
          </cell>
          <cell r="E31">
            <v>64.416666666666671</v>
          </cell>
          <cell r="F31">
            <v>90</v>
          </cell>
          <cell r="G31">
            <v>33</v>
          </cell>
          <cell r="H31">
            <v>18.36</v>
          </cell>
          <cell r="J31">
            <v>32.4</v>
          </cell>
          <cell r="K31">
            <v>0</v>
          </cell>
        </row>
        <row r="32">
          <cell r="B32">
            <v>25.062500000000004</v>
          </cell>
          <cell r="C32">
            <v>34.200000000000003</v>
          </cell>
          <cell r="D32">
            <v>16.899999999999999</v>
          </cell>
          <cell r="E32">
            <v>59.791666666666664</v>
          </cell>
          <cell r="F32">
            <v>97</v>
          </cell>
          <cell r="G32">
            <v>25</v>
          </cell>
          <cell r="H32">
            <v>11.879999999999999</v>
          </cell>
          <cell r="J32">
            <v>30.6</v>
          </cell>
          <cell r="K32">
            <v>0</v>
          </cell>
        </row>
        <row r="33">
          <cell r="B33">
            <v>26.763636363636362</v>
          </cell>
          <cell r="C33">
            <v>37.4</v>
          </cell>
          <cell r="D33">
            <v>18.5</v>
          </cell>
          <cell r="E33">
            <v>56.5</v>
          </cell>
          <cell r="F33">
            <v>91</v>
          </cell>
          <cell r="G33">
            <v>18</v>
          </cell>
          <cell r="H33">
            <v>15.48</v>
          </cell>
          <cell r="J33">
            <v>28.44</v>
          </cell>
          <cell r="K33">
            <v>0</v>
          </cell>
        </row>
        <row r="34">
          <cell r="B34">
            <v>28.245833333333334</v>
          </cell>
          <cell r="C34">
            <v>38.700000000000003</v>
          </cell>
          <cell r="D34">
            <v>20.3</v>
          </cell>
          <cell r="E34">
            <v>49.958333333333336</v>
          </cell>
          <cell r="F34">
            <v>81</v>
          </cell>
          <cell r="G34">
            <v>23</v>
          </cell>
          <cell r="H34">
            <v>17.28</v>
          </cell>
          <cell r="J34">
            <v>33.480000000000004</v>
          </cell>
          <cell r="K34">
            <v>0</v>
          </cell>
        </row>
        <row r="35">
          <cell r="B35">
            <v>25.283333333333331</v>
          </cell>
          <cell r="C35">
            <v>36.9</v>
          </cell>
          <cell r="D35">
            <v>20</v>
          </cell>
          <cell r="E35">
            <v>69</v>
          </cell>
          <cell r="F35">
            <v>95</v>
          </cell>
          <cell r="G35">
            <v>32</v>
          </cell>
          <cell r="H35">
            <v>24.48</v>
          </cell>
          <cell r="J35">
            <v>78.84</v>
          </cell>
          <cell r="K35">
            <v>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I5"/>
        </row>
        <row r="6">
          <cell r="I6"/>
        </row>
        <row r="7">
          <cell r="I7"/>
        </row>
        <row r="8">
          <cell r="I8"/>
        </row>
        <row r="9">
          <cell r="I9"/>
        </row>
        <row r="10">
          <cell r="I10"/>
        </row>
        <row r="11">
          <cell r="I11"/>
        </row>
        <row r="12">
          <cell r="I12"/>
        </row>
        <row r="13">
          <cell r="I13"/>
        </row>
        <row r="14">
          <cell r="I14"/>
        </row>
        <row r="15">
          <cell r="I15"/>
        </row>
        <row r="16">
          <cell r="I16"/>
        </row>
        <row r="17">
          <cell r="I17"/>
        </row>
        <row r="18">
          <cell r="I18"/>
        </row>
        <row r="19">
          <cell r="I19"/>
        </row>
        <row r="20">
          <cell r="I20"/>
        </row>
        <row r="21">
          <cell r="I21"/>
        </row>
        <row r="22">
          <cell r="I22"/>
        </row>
        <row r="23">
          <cell r="I23"/>
        </row>
        <row r="24">
          <cell r="I24"/>
        </row>
        <row r="25">
          <cell r="I25"/>
        </row>
        <row r="26">
          <cell r="I26"/>
        </row>
        <row r="27">
          <cell r="I27"/>
        </row>
        <row r="28">
          <cell r="I28"/>
        </row>
        <row r="29">
          <cell r="I29"/>
        </row>
        <row r="30">
          <cell r="I30"/>
        </row>
        <row r="31">
          <cell r="I31"/>
        </row>
        <row r="32">
          <cell r="I32"/>
        </row>
        <row r="33">
          <cell r="I33"/>
        </row>
        <row r="34">
          <cell r="I34"/>
        </row>
        <row r="35">
          <cell r="I35"/>
        </row>
        <row r="36">
          <cell r="I36" t="str">
            <v>*</v>
          </cell>
        </row>
      </sheetData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://www.inmet.gov.br/sonabra/maps/automaticas.php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68"/>
  <sheetViews>
    <sheetView zoomScale="90" zoomScaleNormal="90" workbookViewId="0">
      <selection activeCell="AF47" sqref="AF47"/>
    </sheetView>
  </sheetViews>
  <sheetFormatPr defaultRowHeight="12.75" x14ac:dyDescent="0.2"/>
  <cols>
    <col min="1" max="1" width="19.7109375" style="2" bestFit="1" customWidth="1"/>
    <col min="2" max="32" width="5.42578125" style="2" customWidth="1"/>
    <col min="33" max="33" width="6.5703125" style="7" bestFit="1" customWidth="1"/>
  </cols>
  <sheetData>
    <row r="1" spans="1:37" ht="20.100000000000001" customHeight="1" x14ac:dyDescent="0.2">
      <c r="A1" s="133" t="s">
        <v>210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  <c r="X1" s="134"/>
      <c r="Y1" s="134"/>
      <c r="Z1" s="134"/>
      <c r="AA1" s="134"/>
      <c r="AB1" s="134"/>
      <c r="AC1" s="134"/>
      <c r="AD1" s="134"/>
      <c r="AE1" s="134"/>
      <c r="AF1" s="134"/>
      <c r="AG1" s="135"/>
    </row>
    <row r="2" spans="1:37" s="4" customFormat="1" ht="20.100000000000001" customHeight="1" x14ac:dyDescent="0.2">
      <c r="A2" s="136" t="s">
        <v>21</v>
      </c>
      <c r="B2" s="138" t="s">
        <v>250</v>
      </c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8"/>
      <c r="T2" s="138"/>
      <c r="U2" s="138"/>
      <c r="V2" s="138"/>
      <c r="W2" s="138"/>
      <c r="X2" s="138"/>
      <c r="Y2" s="138"/>
      <c r="Z2" s="138"/>
      <c r="AA2" s="138"/>
      <c r="AB2" s="138"/>
      <c r="AC2" s="138"/>
      <c r="AD2" s="138"/>
      <c r="AE2" s="138"/>
      <c r="AF2" s="138"/>
      <c r="AG2" s="139"/>
    </row>
    <row r="3" spans="1:37" s="5" customFormat="1" ht="20.100000000000001" customHeight="1" x14ac:dyDescent="0.2">
      <c r="A3" s="136"/>
      <c r="B3" s="137">
        <v>1</v>
      </c>
      <c r="C3" s="137">
        <f>SUM(B3+1)</f>
        <v>2</v>
      </c>
      <c r="D3" s="137">
        <f t="shared" ref="D3:AB3" si="0">SUM(C3+1)</f>
        <v>3</v>
      </c>
      <c r="E3" s="137">
        <f t="shared" si="0"/>
        <v>4</v>
      </c>
      <c r="F3" s="137">
        <f t="shared" si="0"/>
        <v>5</v>
      </c>
      <c r="G3" s="137">
        <v>6</v>
      </c>
      <c r="H3" s="137">
        <v>7</v>
      </c>
      <c r="I3" s="137">
        <f t="shared" si="0"/>
        <v>8</v>
      </c>
      <c r="J3" s="137">
        <f t="shared" si="0"/>
        <v>9</v>
      </c>
      <c r="K3" s="137">
        <f t="shared" si="0"/>
        <v>10</v>
      </c>
      <c r="L3" s="137">
        <f t="shared" si="0"/>
        <v>11</v>
      </c>
      <c r="M3" s="137">
        <f t="shared" si="0"/>
        <v>12</v>
      </c>
      <c r="N3" s="137">
        <f t="shared" si="0"/>
        <v>13</v>
      </c>
      <c r="O3" s="137">
        <f t="shared" si="0"/>
        <v>14</v>
      </c>
      <c r="P3" s="137">
        <f t="shared" si="0"/>
        <v>15</v>
      </c>
      <c r="Q3" s="137">
        <f t="shared" si="0"/>
        <v>16</v>
      </c>
      <c r="R3" s="137">
        <f t="shared" si="0"/>
        <v>17</v>
      </c>
      <c r="S3" s="137">
        <f t="shared" si="0"/>
        <v>18</v>
      </c>
      <c r="T3" s="137">
        <f t="shared" si="0"/>
        <v>19</v>
      </c>
      <c r="U3" s="137">
        <f t="shared" si="0"/>
        <v>20</v>
      </c>
      <c r="V3" s="137">
        <f t="shared" si="0"/>
        <v>21</v>
      </c>
      <c r="W3" s="137">
        <f t="shared" si="0"/>
        <v>22</v>
      </c>
      <c r="X3" s="137">
        <f t="shared" si="0"/>
        <v>23</v>
      </c>
      <c r="Y3" s="137">
        <f t="shared" si="0"/>
        <v>24</v>
      </c>
      <c r="Z3" s="137">
        <f t="shared" si="0"/>
        <v>25</v>
      </c>
      <c r="AA3" s="137">
        <f t="shared" si="0"/>
        <v>26</v>
      </c>
      <c r="AB3" s="137">
        <f t="shared" si="0"/>
        <v>27</v>
      </c>
      <c r="AC3" s="137">
        <f>SUM(AB3+1)</f>
        <v>28</v>
      </c>
      <c r="AD3" s="137">
        <f>SUM(AC3+1)</f>
        <v>29</v>
      </c>
      <c r="AE3" s="137">
        <v>30</v>
      </c>
      <c r="AF3" s="141">
        <v>31</v>
      </c>
      <c r="AG3" s="140" t="s">
        <v>26</v>
      </c>
    </row>
    <row r="4" spans="1:37" s="5" customFormat="1" x14ac:dyDescent="0.2">
      <c r="A4" s="136"/>
      <c r="B4" s="137"/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7"/>
      <c r="O4" s="137"/>
      <c r="P4" s="137"/>
      <c r="Q4" s="137"/>
      <c r="R4" s="137"/>
      <c r="S4" s="137"/>
      <c r="T4" s="137"/>
      <c r="U4" s="137"/>
      <c r="V4" s="137"/>
      <c r="W4" s="137"/>
      <c r="X4" s="137"/>
      <c r="Y4" s="137"/>
      <c r="Z4" s="137"/>
      <c r="AA4" s="137"/>
      <c r="AB4" s="137"/>
      <c r="AC4" s="137"/>
      <c r="AD4" s="137"/>
      <c r="AE4" s="137"/>
      <c r="AF4" s="141"/>
      <c r="AG4" s="140"/>
    </row>
    <row r="5" spans="1:37" s="5" customFormat="1" x14ac:dyDescent="0.2">
      <c r="A5" s="48" t="s">
        <v>30</v>
      </c>
      <c r="B5" s="110">
        <f>[1]Janeiro!$B$5</f>
        <v>26.904166666666665</v>
      </c>
      <c r="C5" s="110">
        <f>[1]Janeiro!$B$6</f>
        <v>28.445833333333329</v>
      </c>
      <c r="D5" s="110">
        <f>[1]Janeiro!$B$7</f>
        <v>28.920833333333334</v>
      </c>
      <c r="E5" s="110">
        <f>[1]Janeiro!$B$8</f>
        <v>29.57083333333334</v>
      </c>
      <c r="F5" s="110">
        <f>[1]Janeiro!$B$9</f>
        <v>28.895833333333332</v>
      </c>
      <c r="G5" s="110">
        <f>[1]Janeiro!$B$10</f>
        <v>29.354166666666671</v>
      </c>
      <c r="H5" s="110">
        <f>[1]Janeiro!$B$11</f>
        <v>29.904166666666665</v>
      </c>
      <c r="I5" s="110">
        <f>[1]Janeiro!$B$12</f>
        <v>30.075000000000006</v>
      </c>
      <c r="J5" s="110">
        <f>[1]Janeiro!$B$13</f>
        <v>30.762500000000003</v>
      </c>
      <c r="K5" s="110">
        <f>[1]Janeiro!$B$14</f>
        <v>28.641666666666666</v>
      </c>
      <c r="L5" s="110">
        <f>[1]Janeiro!$B$15</f>
        <v>27.125</v>
      </c>
      <c r="M5" s="110">
        <f>[1]Janeiro!$B$16</f>
        <v>26.341666666666669</v>
      </c>
      <c r="N5" s="110">
        <f>[1]Janeiro!$B$17</f>
        <v>26.670833333333334</v>
      </c>
      <c r="O5" s="110">
        <f>[1]Janeiro!$B$18</f>
        <v>27.004166666666674</v>
      </c>
      <c r="P5" s="110">
        <f>[1]Janeiro!$B$19</f>
        <v>25.716666666666665</v>
      </c>
      <c r="Q5" s="110">
        <f>[1]Janeiro!$B$20</f>
        <v>28.183333333333326</v>
      </c>
      <c r="R5" s="110">
        <f>[1]Janeiro!$B$21</f>
        <v>29.137499999999999</v>
      </c>
      <c r="S5" s="110">
        <f>[1]Janeiro!$B$22</f>
        <v>30.858333333333334</v>
      </c>
      <c r="T5" s="110">
        <f>[1]Janeiro!$B$23</f>
        <v>28.891666666666666</v>
      </c>
      <c r="U5" s="110">
        <f>[1]Janeiro!$B$24</f>
        <v>26.458333333333332</v>
      </c>
      <c r="V5" s="110">
        <f>[1]Janeiro!$B$25</f>
        <v>26.254166666666666</v>
      </c>
      <c r="W5" s="110">
        <f>[1]Janeiro!$B$26</f>
        <v>24.808333333333337</v>
      </c>
      <c r="X5" s="110">
        <f>[1]Janeiro!$B$27</f>
        <v>25.920833333333334</v>
      </c>
      <c r="Y5" s="110">
        <f>[1]Janeiro!$B$28</f>
        <v>25.595833333333331</v>
      </c>
      <c r="Z5" s="110">
        <f>[1]Janeiro!$B$29</f>
        <v>25.329166666666662</v>
      </c>
      <c r="AA5" s="110">
        <f>[1]Janeiro!$B$30</f>
        <v>24.966666666666665</v>
      </c>
      <c r="AB5" s="110">
        <f>[1]Janeiro!$B$31</f>
        <v>25.649999999999995</v>
      </c>
      <c r="AC5" s="110">
        <f>[1]Janeiro!$B$32</f>
        <v>27.049999999999994</v>
      </c>
      <c r="AD5" s="110">
        <f>[1]Janeiro!$B$33</f>
        <v>27.729166666666661</v>
      </c>
      <c r="AE5" s="110">
        <f>[1]Janeiro!$B$34</f>
        <v>27.2</v>
      </c>
      <c r="AF5" s="110">
        <f>[1]Janeiro!$B$35</f>
        <v>27.112499999999997</v>
      </c>
      <c r="AG5" s="111">
        <f>AVERAGE(B5:AF5)</f>
        <v>27.596102150537636</v>
      </c>
      <c r="AJ5" s="132"/>
    </row>
    <row r="6" spans="1:37" x14ac:dyDescent="0.2">
      <c r="A6" s="48" t="s">
        <v>0</v>
      </c>
      <c r="B6" s="112">
        <f>[2]Janeiro!$B$5</f>
        <v>26.329166666666666</v>
      </c>
      <c r="C6" s="112">
        <f>[2]Janeiro!$B$6</f>
        <v>25.216666666666669</v>
      </c>
      <c r="D6" s="112">
        <f>[2]Janeiro!$B$7</f>
        <v>26.412499999999994</v>
      </c>
      <c r="E6" s="112">
        <f>[2]Janeiro!$B$8</f>
        <v>27.254166666666674</v>
      </c>
      <c r="F6" s="112">
        <f>[2]Janeiro!$B$9</f>
        <v>26.320833333333336</v>
      </c>
      <c r="G6" s="112">
        <f>[2]Janeiro!$B$10</f>
        <v>26.916666666666661</v>
      </c>
      <c r="H6" s="112">
        <f>[2]Janeiro!$B$11</f>
        <v>28.095833333333331</v>
      </c>
      <c r="I6" s="112">
        <f>[2]Janeiro!$B$12</f>
        <v>28.858333333333331</v>
      </c>
      <c r="J6" s="112">
        <f>[2]Janeiro!$B$13</f>
        <v>29.516666666666669</v>
      </c>
      <c r="K6" s="112">
        <f>[2]Janeiro!$B$14</f>
        <v>27.295833333333338</v>
      </c>
      <c r="L6" s="112">
        <f>[2]Janeiro!$B$15</f>
        <v>25.341666666666665</v>
      </c>
      <c r="M6" s="112">
        <f>[2]Janeiro!$B$16</f>
        <v>26.404166666666665</v>
      </c>
      <c r="N6" s="112">
        <f>[2]Janeiro!$B$17</f>
        <v>26.666666666666668</v>
      </c>
      <c r="O6" s="112">
        <f>[2]Janeiro!$B$18</f>
        <v>28.137499999999999</v>
      </c>
      <c r="P6" s="112">
        <f>[2]Janeiro!$B$19</f>
        <v>25.966666666666658</v>
      </c>
      <c r="Q6" s="112">
        <f>[2]Janeiro!$B$20</f>
        <v>27.762500000000003</v>
      </c>
      <c r="R6" s="112">
        <f>[2]Janeiro!$B$21</f>
        <v>28.791666666666661</v>
      </c>
      <c r="S6" s="112">
        <f>[2]Janeiro!$B$22</f>
        <v>29.158333333333331</v>
      </c>
      <c r="T6" s="112">
        <f>[2]Janeiro!$B$23</f>
        <v>29.687499999999996</v>
      </c>
      <c r="U6" s="112">
        <f>[2]Janeiro!$B$24</f>
        <v>25.662500000000005</v>
      </c>
      <c r="V6" s="112">
        <f>[2]Janeiro!$B$25</f>
        <v>25.083333333333329</v>
      </c>
      <c r="W6" s="112">
        <f>[2]Janeiro!$B$26</f>
        <v>23.741666666666664</v>
      </c>
      <c r="X6" s="110">
        <f>[2]Janeiro!$B$27</f>
        <v>23.05</v>
      </c>
      <c r="Y6" s="110">
        <f>[2]Janeiro!$B$28</f>
        <v>23.391666666666666</v>
      </c>
      <c r="Z6" s="110">
        <f>[2]Janeiro!$B$29</f>
        <v>23.275000000000002</v>
      </c>
      <c r="AA6" s="110">
        <f>[2]Janeiro!$B$30</f>
        <v>22.416666666666661</v>
      </c>
      <c r="AB6" s="110">
        <f>[2]Janeiro!$B$31</f>
        <v>21.904166666666669</v>
      </c>
      <c r="AC6" s="110">
        <f>[2]Janeiro!$B$32</f>
        <v>24.099999999999998</v>
      </c>
      <c r="AD6" s="110">
        <f>[2]Janeiro!$B$33</f>
        <v>25.399999999999995</v>
      </c>
      <c r="AE6" s="110">
        <f>[2]Janeiro!$B$34</f>
        <v>26.425000000000008</v>
      </c>
      <c r="AF6" s="110">
        <f>[2]Janeiro!$B$35</f>
        <v>24.920833333333334</v>
      </c>
      <c r="AG6" s="111">
        <f t="shared" ref="AG6:AG47" si="1">AVERAGE(B6:AF6)</f>
        <v>26.113037634408595</v>
      </c>
    </row>
    <row r="7" spans="1:37" x14ac:dyDescent="0.2">
      <c r="A7" s="48" t="s">
        <v>85</v>
      </c>
      <c r="B7" s="112">
        <f>[3]Janeiro!$B$5</f>
        <v>27.866666666666671</v>
      </c>
      <c r="C7" s="112">
        <f>[3]Janeiro!$B$6</f>
        <v>25.854166666666661</v>
      </c>
      <c r="D7" s="112">
        <f>[3]Janeiro!$B$7</f>
        <v>28.412500000000005</v>
      </c>
      <c r="E7" s="112">
        <f>[3]Janeiro!$B$8</f>
        <v>28.720833333333331</v>
      </c>
      <c r="F7" s="112">
        <f>[3]Janeiro!$B$9</f>
        <v>28.0625</v>
      </c>
      <c r="G7" s="112">
        <f>[3]Janeiro!$B$10</f>
        <v>29.924999999999997</v>
      </c>
      <c r="H7" s="112">
        <f>[3]Janeiro!$B$11</f>
        <v>29.675000000000001</v>
      </c>
      <c r="I7" s="112">
        <f>[3]Janeiro!$B$12</f>
        <v>30.165217391304349</v>
      </c>
      <c r="J7" s="112">
        <f>[3]Janeiro!$B$13</f>
        <v>30.912499999999998</v>
      </c>
      <c r="K7" s="112">
        <f>[3]Janeiro!$B$14</f>
        <v>28.016666666666666</v>
      </c>
      <c r="L7" s="112">
        <f>[3]Janeiro!$B$15</f>
        <v>27.383333333333329</v>
      </c>
      <c r="M7" s="112">
        <f>[3]Janeiro!$B$16</f>
        <v>26.954166666666669</v>
      </c>
      <c r="N7" s="112">
        <f>[3]Janeiro!$B$17</f>
        <v>27.129166666666663</v>
      </c>
      <c r="O7" s="112">
        <f>[3]Janeiro!$B$18</f>
        <v>27.729166666666668</v>
      </c>
      <c r="P7" s="112">
        <f>[3]Janeiro!$B$19</f>
        <v>26.487499999999997</v>
      </c>
      <c r="Q7" s="112">
        <f>[3]Janeiro!$B$20</f>
        <v>28.395833333333332</v>
      </c>
      <c r="R7" s="112">
        <f>[3]Janeiro!$B$21</f>
        <v>29.066666666666666</v>
      </c>
      <c r="S7" s="112">
        <f>[3]Janeiro!$B$22</f>
        <v>30.241666666666674</v>
      </c>
      <c r="T7" s="112">
        <f>[3]Janeiro!$B$23</f>
        <v>29.258333333333326</v>
      </c>
      <c r="U7" s="112">
        <f>[3]Janeiro!$B$24</f>
        <v>26.3</v>
      </c>
      <c r="V7" s="112">
        <f>[3]Janeiro!$B$25</f>
        <v>26.241666666666664</v>
      </c>
      <c r="W7" s="112">
        <f>[3]Janeiro!$B$26</f>
        <v>24.700000000000003</v>
      </c>
      <c r="X7" s="110">
        <f>[3]Janeiro!$B$27</f>
        <v>22.875</v>
      </c>
      <c r="Y7" s="110">
        <f>[3]Janeiro!$B$28</f>
        <v>23.420833333333334</v>
      </c>
      <c r="Z7" s="110">
        <f>[3]Janeiro!$B$29</f>
        <v>24.404166666666669</v>
      </c>
      <c r="AA7" s="110">
        <f>[3]Janeiro!$B$30</f>
        <v>23.5695652173913</v>
      </c>
      <c r="AB7" s="110">
        <f>[3]Janeiro!$B$31</f>
        <v>24.750000000000004</v>
      </c>
      <c r="AC7" s="110">
        <f>[3]Janeiro!$B$32</f>
        <v>26.850000000000009</v>
      </c>
      <c r="AD7" s="110">
        <f>[3]Janeiro!$B$33</f>
        <v>27.7</v>
      </c>
      <c r="AE7" s="110">
        <f>[3]Janeiro!$B$34</f>
        <v>28.929166666666671</v>
      </c>
      <c r="AF7" s="110">
        <f>[3]Janeiro!$B$35</f>
        <v>26.962499999999995</v>
      </c>
      <c r="AG7" s="111">
        <f t="shared" si="1"/>
        <v>27.321283309957931</v>
      </c>
    </row>
    <row r="8" spans="1:37" x14ac:dyDescent="0.2">
      <c r="A8" s="48" t="s">
        <v>1</v>
      </c>
      <c r="B8" s="112">
        <f>[4]Janeiro!$B$5</f>
        <v>26.808333333333326</v>
      </c>
      <c r="C8" s="112">
        <f>[4]Janeiro!$B$6</f>
        <v>27.687500000000004</v>
      </c>
      <c r="D8" s="112">
        <f>[4]Janeiro!$B$7</f>
        <v>26.1875</v>
      </c>
      <c r="E8" s="112">
        <f>[4]Janeiro!$B$8</f>
        <v>28.075000000000006</v>
      </c>
      <c r="F8" s="112">
        <f>[4]Janeiro!$B$9</f>
        <v>29.729166666666671</v>
      </c>
      <c r="G8" s="112">
        <f>[4]Janeiro!$B$10</f>
        <v>30.291666666666671</v>
      </c>
      <c r="H8" s="112">
        <f>[4]Janeiro!$B$11</f>
        <v>31.049999999999997</v>
      </c>
      <c r="I8" s="112">
        <f>[4]Janeiro!$B$12</f>
        <v>31.695833333333329</v>
      </c>
      <c r="J8" s="112">
        <f>[4]Janeiro!$B$13</f>
        <v>30.412500000000005</v>
      </c>
      <c r="K8" s="112">
        <f>[4]Janeiro!$B$14</f>
        <v>31.649999999999995</v>
      </c>
      <c r="L8" s="112">
        <f>[4]Janeiro!$B$15</f>
        <v>29.8125</v>
      </c>
      <c r="M8" s="112">
        <f>[4]Janeiro!$B$16</f>
        <v>27.737500000000001</v>
      </c>
      <c r="N8" s="112">
        <f>[4]Janeiro!$B$17</f>
        <v>28.883333333333329</v>
      </c>
      <c r="O8" s="112">
        <f>[4]Janeiro!$B$18</f>
        <v>28.858333333333334</v>
      </c>
      <c r="P8" s="112">
        <f>[4]Janeiro!$B$19</f>
        <v>29.608333333333324</v>
      </c>
      <c r="Q8" s="112">
        <f>[4]Janeiro!$B$20</f>
        <v>29.716666666666669</v>
      </c>
      <c r="R8" s="112">
        <f>[4]Janeiro!$B$21</f>
        <v>29.458333333333329</v>
      </c>
      <c r="S8" s="112">
        <f>[4]Janeiro!$B$22</f>
        <v>30.449999999999992</v>
      </c>
      <c r="T8" s="112">
        <f>[4]Janeiro!$B$23</f>
        <v>31.066666666666674</v>
      </c>
      <c r="U8" s="112">
        <f>[4]Janeiro!$B$24</f>
        <v>30.424999999999994</v>
      </c>
      <c r="V8" s="112">
        <f>[4]Janeiro!$B$25</f>
        <v>27.608333333333331</v>
      </c>
      <c r="W8" s="112">
        <f>[4]Janeiro!$B$26</f>
        <v>26.133333333333336</v>
      </c>
      <c r="X8" s="110">
        <f>[4]Janeiro!$B$27</f>
        <v>26.025000000000006</v>
      </c>
      <c r="Y8" s="110">
        <f>[4]Janeiro!$B$28</f>
        <v>27.3125</v>
      </c>
      <c r="Z8" s="110">
        <f>[4]Janeiro!$B$29</f>
        <v>27.654166666666669</v>
      </c>
      <c r="AA8" s="110">
        <f>[4]Janeiro!$B$30</f>
        <v>27.304166666666664</v>
      </c>
      <c r="AB8" s="110">
        <f>[4]Janeiro!$B$31</f>
        <v>27.720833333333331</v>
      </c>
      <c r="AC8" s="110">
        <f>[4]Janeiro!$B$32</f>
        <v>27.483333333333334</v>
      </c>
      <c r="AD8" s="110">
        <f>[4]Janeiro!$B$33</f>
        <v>28.091666666666669</v>
      </c>
      <c r="AE8" s="110">
        <f>[4]Janeiro!$B$34</f>
        <v>29.941666666666666</v>
      </c>
      <c r="AF8" s="110">
        <f>[4]Janeiro!$B$35</f>
        <v>28.079166666666666</v>
      </c>
      <c r="AG8" s="111">
        <f t="shared" si="1"/>
        <v>28.805107526881724</v>
      </c>
    </row>
    <row r="9" spans="1:37" x14ac:dyDescent="0.2">
      <c r="A9" s="48" t="s">
        <v>146</v>
      </c>
      <c r="B9" s="112">
        <f>[5]Janeiro!$B$5</f>
        <v>26.195833333333329</v>
      </c>
      <c r="C9" s="112">
        <f>[5]Janeiro!$B$6</f>
        <v>24.312499999999996</v>
      </c>
      <c r="D9" s="112">
        <f>[5]Janeiro!$B$7</f>
        <v>26.465217391304346</v>
      </c>
      <c r="E9" s="112">
        <f>[5]Janeiro!$B$8</f>
        <v>27.158333333333331</v>
      </c>
      <c r="F9" s="112">
        <f>[5]Janeiro!$B$9</f>
        <v>27.466666666666669</v>
      </c>
      <c r="G9" s="112">
        <f>[5]Janeiro!$B$10</f>
        <v>28.45</v>
      </c>
      <c r="H9" s="112">
        <f>[5]Janeiro!$B$11</f>
        <v>30.166666666666671</v>
      </c>
      <c r="I9" s="112">
        <f>[5]Janeiro!$B$12</f>
        <v>29.545833333333334</v>
      </c>
      <c r="J9" s="112">
        <f>[5]Janeiro!$B$13</f>
        <v>30.520833333333343</v>
      </c>
      <c r="K9" s="112">
        <f>[5]Janeiro!$B$14</f>
        <v>27.734782608695649</v>
      </c>
      <c r="L9" s="112">
        <f>[5]Janeiro!$B$15</f>
        <v>26.116666666666664</v>
      </c>
      <c r="M9" s="112">
        <f>[5]Janeiro!$B$16</f>
        <v>25.433333333333334</v>
      </c>
      <c r="N9" s="112">
        <f>[5]Janeiro!$B$17</f>
        <v>26.166666666666668</v>
      </c>
      <c r="O9" s="112">
        <f>[5]Janeiro!$B$18</f>
        <v>27.537500000000005</v>
      </c>
      <c r="P9" s="112">
        <f>[5]Janeiro!$B$19</f>
        <v>28.379166666666674</v>
      </c>
      <c r="Q9" s="112">
        <f>[5]Janeiro!$B$20</f>
        <v>27.891666666666666</v>
      </c>
      <c r="R9" s="112">
        <f>[5]Janeiro!$B$21</f>
        <v>29.387499999999992</v>
      </c>
      <c r="S9" s="112">
        <f>[5]Janeiro!$B$22</f>
        <v>29.579166666666662</v>
      </c>
      <c r="T9" s="112">
        <f>[5]Janeiro!$B$23</f>
        <v>29.804166666666671</v>
      </c>
      <c r="U9" s="112">
        <f>[5]Janeiro!$B$24</f>
        <v>25.299999999999997</v>
      </c>
      <c r="V9" s="112">
        <f>[5]Janeiro!$B$25</f>
        <v>25.079166666666666</v>
      </c>
      <c r="W9" s="112">
        <f>[5]Janeiro!$B$26</f>
        <v>23.416666666666671</v>
      </c>
      <c r="X9" s="110">
        <f>[5]Janeiro!$B$27</f>
        <v>22.962500000000002</v>
      </c>
      <c r="Y9" s="110">
        <f>[5]Janeiro!$B$28</f>
        <v>22.954166666666666</v>
      </c>
      <c r="Z9" s="110">
        <f>[5]Janeiro!$B$29</f>
        <v>23.483333333333331</v>
      </c>
      <c r="AA9" s="110">
        <f>[5]Janeiro!$B$30</f>
        <v>22.204166666666666</v>
      </c>
      <c r="AB9" s="110">
        <f>[5]Janeiro!$B$31</f>
        <v>22.660869565217393</v>
      </c>
      <c r="AC9" s="110">
        <f>[5]Janeiro!$B$32</f>
        <v>24.847826086956527</v>
      </c>
      <c r="AD9" s="110">
        <f>[5]Janeiro!$B$33</f>
        <v>27.191666666666666</v>
      </c>
      <c r="AE9" s="110">
        <f>[5]Janeiro!$B$34</f>
        <v>27.245833333333334</v>
      </c>
      <c r="AF9" s="110">
        <f>[5]Janeiro!$B$35</f>
        <v>26.333333333333332</v>
      </c>
      <c r="AG9" s="111">
        <f t="shared" si="1"/>
        <v>26.515871902758292</v>
      </c>
    </row>
    <row r="10" spans="1:37" x14ac:dyDescent="0.2">
      <c r="A10" s="48" t="s">
        <v>91</v>
      </c>
      <c r="B10" s="112">
        <f>[6]Janeiro!$B$5</f>
        <v>24.533333333333331</v>
      </c>
      <c r="C10" s="112">
        <f>[6]Janeiro!$B$6</f>
        <v>24.417391304347824</v>
      </c>
      <c r="D10" s="112">
        <f>[6]Janeiro!$B$7</f>
        <v>24.975000000000005</v>
      </c>
      <c r="E10" s="112">
        <f>[6]Janeiro!$B$8</f>
        <v>25.250000000000004</v>
      </c>
      <c r="F10" s="112">
        <f>[6]Janeiro!$B$9</f>
        <v>26.516666666666666</v>
      </c>
      <c r="G10" s="112">
        <f>[6]Janeiro!$B$10</f>
        <v>27.491666666666664</v>
      </c>
      <c r="H10" s="112">
        <f>[6]Janeiro!$B$11</f>
        <v>27.754166666666674</v>
      </c>
      <c r="I10" s="112">
        <f>[6]Janeiro!$B$12</f>
        <v>27.937499999999996</v>
      </c>
      <c r="J10" s="112">
        <f>[6]Janeiro!$B$13</f>
        <v>27.312499999999996</v>
      </c>
      <c r="K10" s="112">
        <f>[6]Janeiro!$B$14</f>
        <v>26.295833333333331</v>
      </c>
      <c r="L10" s="112">
        <f>[6]Janeiro!$B$15</f>
        <v>25.637499999999999</v>
      </c>
      <c r="M10" s="112">
        <f>[6]Janeiro!$B$16</f>
        <v>23.825000000000003</v>
      </c>
      <c r="N10" s="112">
        <f>[6]Janeiro!$B$17</f>
        <v>24.975000000000005</v>
      </c>
      <c r="O10" s="112">
        <f>[6]Janeiro!$B$18</f>
        <v>26.25</v>
      </c>
      <c r="P10" s="112">
        <f>[6]Janeiro!$B$19</f>
        <v>24.295833333333331</v>
      </c>
      <c r="Q10" s="112">
        <f>[6]Janeiro!$B$20</f>
        <v>25.870833333333334</v>
      </c>
      <c r="R10" s="112">
        <f>[6]Janeiro!$B$21</f>
        <v>26.299999999999997</v>
      </c>
      <c r="S10" s="112">
        <f>[6]Janeiro!$B$22</f>
        <v>27.450000000000006</v>
      </c>
      <c r="T10" s="112">
        <f>[6]Janeiro!$B$23</f>
        <v>26.445833333333336</v>
      </c>
      <c r="U10" s="112">
        <f>[6]Janeiro!$B$24</f>
        <v>26.487499999999997</v>
      </c>
      <c r="V10" s="112">
        <f>[6]Janeiro!$B$25</f>
        <v>24.783333333333335</v>
      </c>
      <c r="W10" s="112">
        <f>[6]Janeiro!$B$26</f>
        <v>23.741666666666671</v>
      </c>
      <c r="X10" s="110">
        <f>[6]Janeiro!$B$27</f>
        <v>23.512500000000003</v>
      </c>
      <c r="Y10" s="110">
        <f>[6]Janeiro!$B$28</f>
        <v>24.962499999999995</v>
      </c>
      <c r="Z10" s="110">
        <f>[6]Janeiro!$B$29</f>
        <v>23.145833333333339</v>
      </c>
      <c r="AA10" s="110">
        <f>[6]Janeiro!$B$30</f>
        <v>22.74166666666666</v>
      </c>
      <c r="AB10" s="110">
        <f>[6]Janeiro!$B$31</f>
        <v>22.945833333333329</v>
      </c>
      <c r="AC10" s="110">
        <f>[6]Janeiro!$B$32</f>
        <v>24.299999999999997</v>
      </c>
      <c r="AD10" s="110">
        <f>[6]Janeiro!$B$33</f>
        <v>25.304166666666671</v>
      </c>
      <c r="AE10" s="110">
        <f>[6]Janeiro!$B$34</f>
        <v>24.954166666666666</v>
      </c>
      <c r="AF10" s="110">
        <f>[6]Janeiro!$B$35</f>
        <v>24.070833333333336</v>
      </c>
      <c r="AG10" s="111">
        <f t="shared" si="1"/>
        <v>25.30593735390369</v>
      </c>
    </row>
    <row r="11" spans="1:37" x14ac:dyDescent="0.2">
      <c r="A11" s="48" t="s">
        <v>49</v>
      </c>
      <c r="B11" s="112">
        <f>[7]Janeiro!$B$5</f>
        <v>27.391666666666669</v>
      </c>
      <c r="C11" s="112">
        <f>[7]Janeiro!$B$6</f>
        <v>26.599999999999998</v>
      </c>
      <c r="D11" s="112">
        <f>[7]Janeiro!$B$7</f>
        <v>27.958333333333332</v>
      </c>
      <c r="E11" s="112">
        <f>[7]Janeiro!$B$8</f>
        <v>28.5625</v>
      </c>
      <c r="F11" s="112">
        <f>[7]Janeiro!$B$9</f>
        <v>27.575000000000006</v>
      </c>
      <c r="G11" s="112">
        <f>[7]Janeiro!$B$10</f>
        <v>28.712500000000002</v>
      </c>
      <c r="H11" s="112">
        <f>[7]Janeiro!$B$11</f>
        <v>29.795833333333331</v>
      </c>
      <c r="I11" s="112">
        <f>[7]Janeiro!$B$12</f>
        <v>30.070833333333336</v>
      </c>
      <c r="J11" s="112">
        <f>[7]Janeiro!$B$13</f>
        <v>30.029166666666658</v>
      </c>
      <c r="K11" s="112">
        <f>[7]Janeiro!$B$14</f>
        <v>28.316666666666674</v>
      </c>
      <c r="L11" s="112">
        <f>[7]Janeiro!$B$15</f>
        <v>27.67916666666666</v>
      </c>
      <c r="M11" s="112">
        <f>[7]Janeiro!$B$16</f>
        <v>26.625</v>
      </c>
      <c r="N11" s="112">
        <f>[7]Janeiro!$B$17</f>
        <v>25.866666666666664</v>
      </c>
      <c r="O11" s="112">
        <f>[7]Janeiro!$B$18</f>
        <v>26.229166666666668</v>
      </c>
      <c r="P11" s="112">
        <f>[7]Janeiro!$B$19</f>
        <v>26</v>
      </c>
      <c r="Q11" s="112">
        <f>[7]Janeiro!$B$20</f>
        <v>28.291666666666661</v>
      </c>
      <c r="R11" s="112">
        <f>[7]Janeiro!$B$21</f>
        <v>29.233333333333338</v>
      </c>
      <c r="S11" s="112">
        <f>[7]Janeiro!$B$22</f>
        <v>30.262499999999999</v>
      </c>
      <c r="T11" s="112">
        <f>[7]Janeiro!$B$23</f>
        <v>28.645833333333339</v>
      </c>
      <c r="U11" s="112">
        <f>[7]Janeiro!$B$24</f>
        <v>24.841666666666665</v>
      </c>
      <c r="V11" s="112">
        <f>[7]Janeiro!$B$25</f>
        <v>25.633333333333336</v>
      </c>
      <c r="W11" s="112">
        <f>[7]Janeiro!$B$26</f>
        <v>25.312499999999996</v>
      </c>
      <c r="X11" s="110">
        <f>[7]Janeiro!$B$27</f>
        <v>23.174999999999997</v>
      </c>
      <c r="Y11" s="110">
        <f>[7]Janeiro!$B$28</f>
        <v>23.654166666666669</v>
      </c>
      <c r="Z11" s="110">
        <f>[7]Janeiro!$B$29</f>
        <v>23.616666666666671</v>
      </c>
      <c r="AA11" s="110">
        <f>[7]Janeiro!$B$30</f>
        <v>23.266666666666669</v>
      </c>
      <c r="AB11" s="110">
        <f>[7]Janeiro!$B$30</f>
        <v>23.266666666666669</v>
      </c>
      <c r="AC11" s="110">
        <f>[7]Janeiro!$B$31</f>
        <v>23.991666666666664</v>
      </c>
      <c r="AD11" s="110">
        <f>[7]Janeiro!$B$32</f>
        <v>26.341666666666672</v>
      </c>
      <c r="AE11" s="110">
        <f>[7]Janeiro!$B$33</f>
        <v>27.8</v>
      </c>
      <c r="AF11" s="110">
        <f>[7]Janeiro!$B$34</f>
        <v>28.295833333333334</v>
      </c>
      <c r="AG11" s="111">
        <f t="shared" si="1"/>
        <v>26.872311827956992</v>
      </c>
    </row>
    <row r="12" spans="1:37" x14ac:dyDescent="0.2">
      <c r="A12" s="48" t="s">
        <v>94</v>
      </c>
      <c r="B12" s="112">
        <f>[8]Janeiro!$B$5</f>
        <v>25.758333333333336</v>
      </c>
      <c r="C12" s="112">
        <f>[8]Janeiro!$B$6</f>
        <v>26.420833333333334</v>
      </c>
      <c r="D12" s="112">
        <f>[8]Janeiro!$B$7</f>
        <v>27.095833333333335</v>
      </c>
      <c r="E12" s="112">
        <f>[8]Janeiro!$B$8</f>
        <v>26.766666666666666</v>
      </c>
      <c r="F12" s="112">
        <f>[8]Janeiro!$B$9</f>
        <v>29.041666666666671</v>
      </c>
      <c r="G12" s="112">
        <f>[8]Janeiro!$B$10</f>
        <v>29.1875</v>
      </c>
      <c r="H12" s="112">
        <f>[8]Janeiro!$B$11</f>
        <v>30.45</v>
      </c>
      <c r="I12" s="112">
        <f>[8]Janeiro!$B$12</f>
        <v>31.508333333333329</v>
      </c>
      <c r="J12" s="112">
        <f>[8]Janeiro!$B$13</f>
        <v>31.45</v>
      </c>
      <c r="K12" s="112">
        <f>[8]Janeiro!$B$14</f>
        <v>30.450000000000003</v>
      </c>
      <c r="L12" s="112">
        <f>[8]Janeiro!$B$15</f>
        <v>28.104166666666661</v>
      </c>
      <c r="M12" s="112">
        <f>[8]Janeiro!$B$16</f>
        <v>27.012499999999999</v>
      </c>
      <c r="N12" s="112">
        <f>[8]Janeiro!$B$17</f>
        <v>28.129166666666663</v>
      </c>
      <c r="O12" s="112">
        <f>[8]Janeiro!$B$18</f>
        <v>28.337499999999995</v>
      </c>
      <c r="P12" s="112">
        <f>[8]Janeiro!$B$19</f>
        <v>29.221739130434777</v>
      </c>
      <c r="Q12" s="112">
        <f>[8]Janeiro!$B$20</f>
        <v>29.649999999999991</v>
      </c>
      <c r="R12" s="112">
        <f>[8]Janeiro!$B$21</f>
        <v>29.970833333333335</v>
      </c>
      <c r="S12" s="112">
        <f>[8]Janeiro!$B$22</f>
        <v>30.387500000000003</v>
      </c>
      <c r="T12" s="112">
        <f>[8]Janeiro!$B$23</f>
        <v>32.199999999999996</v>
      </c>
      <c r="U12" s="112">
        <f>[8]Janeiro!$B$24</f>
        <v>29.574999999999992</v>
      </c>
      <c r="V12" s="112">
        <f>[8]Janeiro!$B$25</f>
        <v>27.104166666666671</v>
      </c>
      <c r="W12" s="112">
        <f>[8]Janeiro!$B$26</f>
        <v>24.741666666666664</v>
      </c>
      <c r="X12" s="110">
        <f>[8]Janeiro!$B$27</f>
        <v>26.391666666666666</v>
      </c>
      <c r="Y12" s="110">
        <f>[8]Janeiro!$B$28</f>
        <v>26.666666666666668</v>
      </c>
      <c r="Z12" s="110">
        <f>[8]Janeiro!$B$29</f>
        <v>26.412499999999998</v>
      </c>
      <c r="AA12" s="110">
        <f>[8]Janeiro!$B$30</f>
        <v>25.504166666666666</v>
      </c>
      <c r="AB12" s="110">
        <f>[8]Janeiro!$B$31</f>
        <v>26.062499999999996</v>
      </c>
      <c r="AC12" s="110">
        <f>[8]Janeiro!$B$32</f>
        <v>26.612500000000001</v>
      </c>
      <c r="AD12" s="110">
        <f>[8]Janeiro!$B$33</f>
        <v>28.133333333333326</v>
      </c>
      <c r="AE12" s="110">
        <f>[8]Janeiro!$B$34</f>
        <v>29.208333333333332</v>
      </c>
      <c r="AF12" s="110">
        <f>[8]Janeiro!$B$35</f>
        <v>27.674999999999997</v>
      </c>
      <c r="AG12" s="111">
        <f t="shared" si="1"/>
        <v>28.23322814399252</v>
      </c>
    </row>
    <row r="13" spans="1:37" x14ac:dyDescent="0.2">
      <c r="A13" s="48" t="s">
        <v>101</v>
      </c>
      <c r="B13" s="112">
        <f>[9]Janeiro!$B$5</f>
        <v>26.754166666666666</v>
      </c>
      <c r="C13" s="112">
        <f>[9]Janeiro!$B$6</f>
        <v>25.245833333333334</v>
      </c>
      <c r="D13" s="112">
        <f>[9]Janeiro!$B$7</f>
        <v>27.083333333333325</v>
      </c>
      <c r="E13" s="112">
        <f>[9]Janeiro!$B$8</f>
        <v>28.156521739130437</v>
      </c>
      <c r="F13" s="112">
        <f>[9]Janeiro!$B$9</f>
        <v>27.887499999999999</v>
      </c>
      <c r="G13" s="112">
        <f>[9]Janeiro!$B$10</f>
        <v>28.404166666666665</v>
      </c>
      <c r="H13" s="112">
        <f>[9]Janeiro!$B$11</f>
        <v>30.500000000000004</v>
      </c>
      <c r="I13" s="112">
        <f>[9]Janeiro!$B$12</f>
        <v>30.304166666666671</v>
      </c>
      <c r="J13" s="112">
        <f>[9]Janeiro!$B$13</f>
        <v>31.599999999999998</v>
      </c>
      <c r="K13" s="112">
        <f>[9]Janeiro!$B$14</f>
        <v>27.474999999999998</v>
      </c>
      <c r="L13" s="112">
        <f>[9]Janeiro!$B$15</f>
        <v>27.512499999999992</v>
      </c>
      <c r="M13" s="112">
        <f>[9]Janeiro!$B$16</f>
        <v>26.169565217391302</v>
      </c>
      <c r="N13" s="112">
        <f>[9]Janeiro!$B$17</f>
        <v>27.320833333333329</v>
      </c>
      <c r="O13" s="112">
        <f>[9]Janeiro!$B$18</f>
        <v>28.474999999999998</v>
      </c>
      <c r="P13" s="112">
        <f>[9]Janeiro!$B$19</f>
        <v>26.333333333333332</v>
      </c>
      <c r="Q13" s="112">
        <f>[9]Janeiro!$B$20</f>
        <v>27.791666666666661</v>
      </c>
      <c r="R13" s="112">
        <f>[9]Janeiro!$B$21</f>
        <v>28.45</v>
      </c>
      <c r="S13" s="112">
        <f>[9]Janeiro!$B$22</f>
        <v>29.712499999999995</v>
      </c>
      <c r="T13" s="112">
        <f>[9]Janeiro!$B$23</f>
        <v>29.158333333333331</v>
      </c>
      <c r="U13" s="112">
        <f>[9]Janeiro!$B$24</f>
        <v>25.795833333333324</v>
      </c>
      <c r="V13" s="112">
        <f>[9]Janeiro!$B$25</f>
        <v>25.333333333333339</v>
      </c>
      <c r="W13" s="112">
        <f>[9]Janeiro!$B$26</f>
        <v>23.704347826086959</v>
      </c>
      <c r="X13" s="110">
        <f>[9]Janeiro!$B$27</f>
        <v>22.360869565217389</v>
      </c>
      <c r="Y13" s="110">
        <f>[9]Janeiro!$B$28</f>
        <v>23.516666666666666</v>
      </c>
      <c r="Z13" s="110">
        <f>[9]Janeiro!$B$29</f>
        <v>23.639130434782604</v>
      </c>
      <c r="AA13" s="110">
        <f>[9]Janeiro!$B$30</f>
        <v>23.208333333333329</v>
      </c>
      <c r="AB13" s="110">
        <f>[9]Janeiro!$B$31</f>
        <v>23.650000000000006</v>
      </c>
      <c r="AC13" s="110">
        <f>[9]Janeiro!$B$32</f>
        <v>25.062500000000004</v>
      </c>
      <c r="AD13" s="110">
        <f>[9]Janeiro!$B$33</f>
        <v>26.763636363636362</v>
      </c>
      <c r="AE13" s="110">
        <f>[9]Janeiro!$B$34</f>
        <v>28.245833333333334</v>
      </c>
      <c r="AF13" s="110">
        <f>[9]Janeiro!$B$35</f>
        <v>25.283333333333331</v>
      </c>
      <c r="AG13" s="111">
        <f t="shared" si="1"/>
        <v>26.803168961706827</v>
      </c>
      <c r="AK13" t="s">
        <v>35</v>
      </c>
    </row>
    <row r="14" spans="1:37" x14ac:dyDescent="0.2">
      <c r="A14" s="48" t="s">
        <v>147</v>
      </c>
      <c r="B14" s="112">
        <f>[10]Janeiro!$B$5</f>
        <v>25.24761904761905</v>
      </c>
      <c r="C14" s="112">
        <f>[10]Janeiro!$B$6</f>
        <v>24.975000000000005</v>
      </c>
      <c r="D14" s="112">
        <f>[10]Janeiro!$B$7</f>
        <v>26.45</v>
      </c>
      <c r="E14" s="112">
        <f>[10]Janeiro!$B$8</f>
        <v>25.939999999999998</v>
      </c>
      <c r="F14" s="112">
        <f>[10]Janeiro!$B$9</f>
        <v>26.328571428571429</v>
      </c>
      <c r="G14" s="112">
        <f>[10]Janeiro!$B$10</f>
        <v>27.431818181818183</v>
      </c>
      <c r="H14" s="112">
        <f>[10]Janeiro!$B$11</f>
        <v>28.331818181818186</v>
      </c>
      <c r="I14" s="112">
        <f>[10]Janeiro!$B$12</f>
        <v>28.471428571428572</v>
      </c>
      <c r="J14" s="112">
        <f>[10]Janeiro!$B$13</f>
        <v>27.199999999999992</v>
      </c>
      <c r="K14" s="112">
        <f>[10]Janeiro!$B$14</f>
        <v>26.968181818181815</v>
      </c>
      <c r="L14" s="112">
        <f>[10]Janeiro!$B$15</f>
        <v>25.339130434782607</v>
      </c>
      <c r="M14" s="112">
        <f>[10]Janeiro!$B$16</f>
        <v>24.984210526315792</v>
      </c>
      <c r="N14" s="112">
        <f>[10]Janeiro!$B$17</f>
        <v>25.728571428571428</v>
      </c>
      <c r="O14" s="112">
        <f>[10]Janeiro!$B$18</f>
        <v>27.190909090909088</v>
      </c>
      <c r="P14" s="112">
        <f>[10]Janeiro!$B$19</f>
        <v>25.240909090909089</v>
      </c>
      <c r="Q14" s="112">
        <f>[10]Janeiro!$B$20</f>
        <v>26.905263157894737</v>
      </c>
      <c r="R14" s="112">
        <f>[10]Janeiro!$B$21</f>
        <v>26.766666666666669</v>
      </c>
      <c r="S14" s="112">
        <f>[10]Janeiro!$B$22</f>
        <v>28.231818181818177</v>
      </c>
      <c r="T14" s="112">
        <f>[10]Janeiro!$B$23</f>
        <v>27.404761904761909</v>
      </c>
      <c r="U14" s="112">
        <f>[10]Janeiro!$B$24</f>
        <v>25.908695652173911</v>
      </c>
      <c r="V14" s="112">
        <f>[10]Janeiro!$B$25</f>
        <v>25.056521739130432</v>
      </c>
      <c r="W14" s="112">
        <f>[10]Janeiro!$B$26</f>
        <v>24.061904761904763</v>
      </c>
      <c r="X14" s="110">
        <f>[10]Janeiro!$B$27</f>
        <v>24.836363636363636</v>
      </c>
      <c r="Y14" s="110">
        <f>[10]Janeiro!$B$28</f>
        <v>25.928571428571427</v>
      </c>
      <c r="Z14" s="110">
        <f>[10]Janeiro!$B$29</f>
        <v>24.45</v>
      </c>
      <c r="AA14" s="110">
        <f>[10]Janeiro!$B$30</f>
        <v>23.954166666666666</v>
      </c>
      <c r="AB14" s="110" t="s">
        <v>197</v>
      </c>
      <c r="AC14" s="110" t="s">
        <v>197</v>
      </c>
      <c r="AD14" s="110" t="s">
        <v>197</v>
      </c>
      <c r="AE14" s="110" t="s">
        <v>197</v>
      </c>
      <c r="AF14" s="110" t="s">
        <v>197</v>
      </c>
      <c r="AG14" s="111">
        <f t="shared" si="1"/>
        <v>26.12818852295683</v>
      </c>
      <c r="AI14" s="130"/>
      <c r="AK14" t="s">
        <v>35</v>
      </c>
    </row>
    <row r="15" spans="1:37" x14ac:dyDescent="0.2">
      <c r="A15" s="48" t="s">
        <v>2</v>
      </c>
      <c r="B15" s="112">
        <f>[11]Janeiro!$B$5</f>
        <v>24.637500000000003</v>
      </c>
      <c r="C15" s="112">
        <f>[11]Janeiro!$B$6</f>
        <v>25.045833333333338</v>
      </c>
      <c r="D15" s="112">
        <f>[11]Janeiro!$B$7</f>
        <v>25.724999999999998</v>
      </c>
      <c r="E15" s="112">
        <f>[11]Janeiro!$B$8</f>
        <v>25.662499999999994</v>
      </c>
      <c r="F15" s="112">
        <f>[11]Janeiro!$B$9</f>
        <v>27.129166666666666</v>
      </c>
      <c r="G15" s="112">
        <f>[11]Janeiro!$B$10</f>
        <v>28.337500000000002</v>
      </c>
      <c r="H15" s="112">
        <f>[11]Janeiro!$B$11</f>
        <v>28.625</v>
      </c>
      <c r="I15" s="112">
        <f>[11]Janeiro!$B$12</f>
        <v>29.4375</v>
      </c>
      <c r="J15" s="112">
        <f>[11]Janeiro!$B$13</f>
        <v>28.087499999999995</v>
      </c>
      <c r="K15" s="112">
        <f>[11]Janeiro!$B$14</f>
        <v>27.345833333333331</v>
      </c>
      <c r="L15" s="112">
        <f>[11]Janeiro!$B$15</f>
        <v>26.633333333333336</v>
      </c>
      <c r="M15" s="112">
        <f>[11]Janeiro!$B$16</f>
        <v>24.358333333333334</v>
      </c>
      <c r="N15" s="112">
        <f>[11]Janeiro!$B$17</f>
        <v>25.5</v>
      </c>
      <c r="O15" s="112">
        <f>[11]Janeiro!$B$18</f>
        <v>26.495833333333334</v>
      </c>
      <c r="P15" s="112">
        <f>[11]Janeiro!$B$19</f>
        <v>25.879166666666666</v>
      </c>
      <c r="Q15" s="112">
        <f>[11]Janeiro!$B$20</f>
        <v>27.162499999999998</v>
      </c>
      <c r="R15" s="112">
        <f>[11]Janeiro!$B$21</f>
        <v>27.1875</v>
      </c>
      <c r="S15" s="112">
        <f>[11]Janeiro!$B$22</f>
        <v>28.304166666666664</v>
      </c>
      <c r="T15" s="112">
        <f>[11]Janeiro!$B$23</f>
        <v>28.791666666666661</v>
      </c>
      <c r="U15" s="112">
        <f>[11]Janeiro!$B$24</f>
        <v>28.016666666666662</v>
      </c>
      <c r="V15" s="112">
        <f>[11]Janeiro!$B$25</f>
        <v>26.141666666666666</v>
      </c>
      <c r="W15" s="112">
        <f>[11]Janeiro!$B$26</f>
        <v>24.833333333333329</v>
      </c>
      <c r="X15" s="110">
        <f>[11]Janeiro!$B$27</f>
        <v>23.054166666666671</v>
      </c>
      <c r="Y15" s="110">
        <f>[11]Janeiro!$B$28</f>
        <v>24.945833333333336</v>
      </c>
      <c r="Z15" s="110">
        <f>[11]Janeiro!$B$29</f>
        <v>25.050000000000008</v>
      </c>
      <c r="AA15" s="110">
        <f>[11]Janeiro!$B$30</f>
        <v>24.987500000000001</v>
      </c>
      <c r="AB15" s="110">
        <f>[11]Janeiro!$B$31</f>
        <v>25.470833333333331</v>
      </c>
      <c r="AC15" s="110">
        <f>[11]Janeiro!$B$32</f>
        <v>26.320833333333336</v>
      </c>
      <c r="AD15" s="110">
        <f>[11]Janeiro!$B$33</f>
        <v>26.324999999999999</v>
      </c>
      <c r="AE15" s="110">
        <f>[11]Janeiro!$B$34</f>
        <v>27.329166666666662</v>
      </c>
      <c r="AF15" s="110">
        <f>[11]Janeiro!$B$35</f>
        <v>24.929166666666664</v>
      </c>
      <c r="AG15" s="111">
        <f t="shared" si="1"/>
        <v>26.379032258064516</v>
      </c>
      <c r="AI15" s="12" t="s">
        <v>35</v>
      </c>
    </row>
    <row r="16" spans="1:37" x14ac:dyDescent="0.2">
      <c r="A16" s="48" t="s">
        <v>3</v>
      </c>
      <c r="B16" s="112">
        <f>[12]Janeiro!$B$5</f>
        <v>24.833333333333332</v>
      </c>
      <c r="C16" s="112">
        <f>[12]Janeiro!$B$6</f>
        <v>26.958333333333339</v>
      </c>
      <c r="D16" s="112">
        <f>[12]Janeiro!$B$7</f>
        <v>26.483333333333334</v>
      </c>
      <c r="E16" s="112">
        <f>[12]Janeiro!$B$8</f>
        <v>27.175000000000001</v>
      </c>
      <c r="F16" s="112">
        <f>[12]Janeiro!$B$8</f>
        <v>27.175000000000001</v>
      </c>
      <c r="G16" s="112">
        <f>[12]Janeiro!$B$10</f>
        <v>27.379166666666674</v>
      </c>
      <c r="H16" s="112">
        <f>[12]Janeiro!$B$11</f>
        <v>28.0625</v>
      </c>
      <c r="I16" s="112">
        <f>[12]Janeiro!$B$12</f>
        <v>28.637499999999999</v>
      </c>
      <c r="J16" s="112">
        <f>[12]Janeiro!$B$13</f>
        <v>28.095833333333335</v>
      </c>
      <c r="K16" s="112">
        <f>[12]Janeiro!$B$14</f>
        <v>26.024999999999995</v>
      </c>
      <c r="L16" s="112">
        <f>[12]Janeiro!$B$15</f>
        <v>25.9375</v>
      </c>
      <c r="M16" s="112">
        <f>[12]Janeiro!$B$16</f>
        <v>26.25</v>
      </c>
      <c r="N16" s="112">
        <f>[12]Janeiro!$B$17</f>
        <v>25.791666666666668</v>
      </c>
      <c r="O16" s="112">
        <f>[12]Janeiro!$B$18</f>
        <v>26.066666666666666</v>
      </c>
      <c r="P16" s="112">
        <f>[12]Janeiro!$B$19</f>
        <v>25.908333333333328</v>
      </c>
      <c r="Q16" s="112">
        <f>[12]Janeiro!$B$20</f>
        <v>26.850000000000005</v>
      </c>
      <c r="R16" s="112">
        <f>[12]Janeiro!$B$21</f>
        <v>28.549999999999997</v>
      </c>
      <c r="S16" s="112">
        <f>[12]Janeiro!$B$22</f>
        <v>29.254166666666663</v>
      </c>
      <c r="T16" s="112">
        <f>[12]Janeiro!$B$23</f>
        <v>26.854166666666668</v>
      </c>
      <c r="U16" s="112">
        <f>[12]Janeiro!$B$24</f>
        <v>26.066666666666666</v>
      </c>
      <c r="V16" s="112">
        <f>[12]Janeiro!$B$25</f>
        <v>26.541666666666657</v>
      </c>
      <c r="W16" s="112">
        <f>[12]Janeiro!$B$26</f>
        <v>25.212500000000002</v>
      </c>
      <c r="X16" s="110">
        <f>[12]Janeiro!$B$27</f>
        <v>25.229166666666661</v>
      </c>
      <c r="Y16" s="110">
        <f>[12]Janeiro!$B$28</f>
        <v>25.279166666666665</v>
      </c>
      <c r="Z16" s="110">
        <f>[12]Janeiro!$B$29</f>
        <v>24.987499999999997</v>
      </c>
      <c r="AA16" s="110">
        <f>[12]Janeiro!$B$30</f>
        <v>24.975000000000005</v>
      </c>
      <c r="AB16" s="110">
        <f>[12]Janeiro!$B$31</f>
        <v>24.174999999999997</v>
      </c>
      <c r="AC16" s="110">
        <f>[12]Janeiro!$B$33</f>
        <v>26.137500000000003</v>
      </c>
      <c r="AD16" s="110">
        <f>[12]Janeiro!$B$34</f>
        <v>25.762499999999999</v>
      </c>
      <c r="AE16" s="110">
        <f>[12]Janeiro!$B$35</f>
        <v>26.808333333333334</v>
      </c>
      <c r="AF16" s="110">
        <f>[12]Janeiro!$B$36</f>
        <v>26.430779569892472</v>
      </c>
      <c r="AG16" s="111">
        <f>AVERAGE(B16:AF16)</f>
        <v>26.448170308706207</v>
      </c>
      <c r="AI16" s="12"/>
    </row>
    <row r="17" spans="1:38" x14ac:dyDescent="0.2">
      <c r="A17" s="48" t="s">
        <v>4</v>
      </c>
      <c r="B17" s="112">
        <f>[13]Janeiro!$B$5</f>
        <v>23.699999999999996</v>
      </c>
      <c r="C17" s="112">
        <f>[13]Janeiro!$B$6</f>
        <v>23.708333333333332</v>
      </c>
      <c r="D17" s="112">
        <f>[13]Janeiro!$B$7</f>
        <v>24.886363636363637</v>
      </c>
      <c r="E17" s="112">
        <f>[13]Janeiro!$B$8</f>
        <v>24.947826086956514</v>
      </c>
      <c r="F17" s="112">
        <f>[13]Janeiro!$B$9</f>
        <v>24.704347826086959</v>
      </c>
      <c r="G17" s="112">
        <f>[13]Janeiro!$B$10</f>
        <v>24.945454545454549</v>
      </c>
      <c r="H17" s="112">
        <f>[13]Janeiro!$B$11</f>
        <v>25.909090909090903</v>
      </c>
      <c r="I17" s="112">
        <f>[13]Janeiro!$B$12</f>
        <v>25.247619047619043</v>
      </c>
      <c r="J17" s="112">
        <f>[13]Janeiro!$B$13</f>
        <v>25.99545454545455</v>
      </c>
      <c r="K17" s="112">
        <f>[13]Janeiro!$B$14</f>
        <v>24.573913043478264</v>
      </c>
      <c r="L17" s="112">
        <f>[13]Janeiro!$B$15</f>
        <v>23.538095238095238</v>
      </c>
      <c r="M17" s="112">
        <f>[13]Janeiro!$B$16</f>
        <v>24.04</v>
      </c>
      <c r="N17" s="112">
        <f>[13]Janeiro!$B$17</f>
        <v>23.644999999999992</v>
      </c>
      <c r="O17" s="112">
        <f>[13]Janeiro!$B$18</f>
        <v>24.236363636363638</v>
      </c>
      <c r="P17" s="112">
        <f>[13]Janeiro!$B$19</f>
        <v>23.727272727272727</v>
      </c>
      <c r="Q17" s="112">
        <f>[13]Janeiro!$B$20</f>
        <v>24.352380952380958</v>
      </c>
      <c r="R17" s="112">
        <f>[13]Janeiro!$B$21</f>
        <v>25.513636363636373</v>
      </c>
      <c r="S17" s="112">
        <f>[13]Janeiro!$B$22</f>
        <v>26.142857142857149</v>
      </c>
      <c r="T17" s="112">
        <f>[13]Janeiro!$B$23</f>
        <v>26.533333333333331</v>
      </c>
      <c r="U17" s="112">
        <f>[13]Janeiro!$B$24</f>
        <v>25.056521739130432</v>
      </c>
      <c r="V17" s="112">
        <f>[13]Janeiro!$B$25</f>
        <v>24.886363636363637</v>
      </c>
      <c r="W17" s="112">
        <f>[13]Janeiro!$B$26</f>
        <v>24.359090909090909</v>
      </c>
      <c r="X17" s="110">
        <f>[13]Janeiro!$B$27</f>
        <v>23.622727272727275</v>
      </c>
      <c r="Y17" s="110">
        <f>[13]Janeiro!$B$28</f>
        <v>23.745454545454546</v>
      </c>
      <c r="Z17" s="110">
        <f>[13]Janeiro!$B$29</f>
        <v>22.856521739130432</v>
      </c>
      <c r="AA17" s="110">
        <f>[13]Janeiro!$B$30</f>
        <v>23.143478260869557</v>
      </c>
      <c r="AB17" s="110">
        <f>[13]Janeiro!$B$31</f>
        <v>23.843478260869563</v>
      </c>
      <c r="AC17" s="110">
        <f>[13]Janeiro!$B$32</f>
        <v>25.571428571428573</v>
      </c>
      <c r="AD17" s="110">
        <f>[13]Janeiro!$B$33</f>
        <v>25.813636363636366</v>
      </c>
      <c r="AE17" s="110">
        <f>[13]Janeiro!$B$34</f>
        <v>24.118181818181821</v>
      </c>
      <c r="AF17" s="110">
        <f>[13]Janeiro!$B$35</f>
        <v>25.24761904761905</v>
      </c>
      <c r="AG17" s="111">
        <f t="shared" si="1"/>
        <v>24.600382081686433</v>
      </c>
      <c r="AH17" t="s">
        <v>35</v>
      </c>
      <c r="AI17" s="12" t="s">
        <v>35</v>
      </c>
      <c r="AK17" t="s">
        <v>35</v>
      </c>
    </row>
    <row r="18" spans="1:38" x14ac:dyDescent="0.2">
      <c r="A18" s="48" t="s">
        <v>5</v>
      </c>
      <c r="B18" s="112">
        <f>[14]Janeiro!$B$5</f>
        <v>28.027272727272727</v>
      </c>
      <c r="C18" s="112">
        <f>[14]Janeiro!$B$6</f>
        <v>26.291666666666671</v>
      </c>
      <c r="D18" s="112">
        <f>[14]Janeiro!$B$7</f>
        <v>28.540000000000003</v>
      </c>
      <c r="E18" s="112">
        <f>[14]Janeiro!$B$8</f>
        <v>28.88095238095238</v>
      </c>
      <c r="F18" s="112">
        <f>[14]Janeiro!$B$9</f>
        <v>30.347826086956527</v>
      </c>
      <c r="G18" s="112">
        <f>[14]Janeiro!$B$10</f>
        <v>31.028571428571428</v>
      </c>
      <c r="H18" s="112">
        <f>[14]Janeiro!$B$11</f>
        <v>31.527272727272724</v>
      </c>
      <c r="I18" s="112">
        <f>[14]Janeiro!$B$12</f>
        <v>31.695238095238089</v>
      </c>
      <c r="J18" s="112">
        <f>[14]Janeiro!$B$13</f>
        <v>32.159090909090907</v>
      </c>
      <c r="K18" s="112">
        <f>[14]Janeiro!$B$14</f>
        <v>31.868181818181814</v>
      </c>
      <c r="L18" s="112">
        <f>[14]Janeiro!$B$15</f>
        <v>30.161904761904761</v>
      </c>
      <c r="M18" s="112">
        <f>[14]Janeiro!$B$16</f>
        <v>27.735000000000003</v>
      </c>
      <c r="N18" s="112">
        <f>[14]Janeiro!$B$17</f>
        <v>27.830000000000002</v>
      </c>
      <c r="O18" s="112">
        <f>[14]Janeiro!$B$18</f>
        <v>30.155000000000008</v>
      </c>
      <c r="P18" s="112">
        <f>[14]Janeiro!$B$19</f>
        <v>30.638095238095236</v>
      </c>
      <c r="Q18" s="112">
        <f>[14]Janeiro!$B$20</f>
        <v>30.389999999999997</v>
      </c>
      <c r="R18" s="112">
        <f>[14]Janeiro!$B$21</f>
        <v>30.295454545454547</v>
      </c>
      <c r="S18" s="112">
        <f>[14]Janeiro!$B$22</f>
        <v>31.45454545454546</v>
      </c>
      <c r="T18" s="112">
        <f>[14]Janeiro!$B$23</f>
        <v>31.63636363636363</v>
      </c>
      <c r="U18" s="112">
        <f>[14]Janeiro!$B$24</f>
        <v>31.645833333333329</v>
      </c>
      <c r="V18" s="112">
        <f>[14]Janeiro!$B$25</f>
        <v>31.627272727272729</v>
      </c>
      <c r="W18" s="112">
        <f>[14]Janeiro!$B$26</f>
        <v>27.139130434782604</v>
      </c>
      <c r="X18" s="110">
        <f>[14]Janeiro!$B$27</f>
        <v>25.573913043478257</v>
      </c>
      <c r="Y18" s="110">
        <f>[14]Janeiro!$B$28</f>
        <v>28.831818181818186</v>
      </c>
      <c r="Z18" s="110">
        <f>[14]Janeiro!$B$29</f>
        <v>30.495454545454546</v>
      </c>
      <c r="AA18" s="110">
        <f>[14]Janeiro!$B$30</f>
        <v>28.574999999999999</v>
      </c>
      <c r="AB18" s="110">
        <f>[14]Janeiro!$B$31</f>
        <v>27.933333333333334</v>
      </c>
      <c r="AC18" s="110">
        <f>[14]Janeiro!$B$32</f>
        <v>29.742857142857144</v>
      </c>
      <c r="AD18" s="110">
        <f>[14]Janeiro!$B$33</f>
        <v>29.347619047619052</v>
      </c>
      <c r="AE18" s="110">
        <f>[14]Janeiro!$B$34</f>
        <v>28.486956521739138</v>
      </c>
      <c r="AF18" s="110">
        <f>[14]Janeiro!$B$35</f>
        <v>29.490909090909078</v>
      </c>
      <c r="AG18" s="111">
        <f t="shared" si="1"/>
        <v>29.662984963844011</v>
      </c>
      <c r="AH18" s="12" t="s">
        <v>35</v>
      </c>
      <c r="AI18" s="12" t="s">
        <v>35</v>
      </c>
    </row>
    <row r="19" spans="1:38" x14ac:dyDescent="0.2">
      <c r="A19" s="48" t="s">
        <v>33</v>
      </c>
      <c r="B19" s="112">
        <f>[15]Janeiro!$B$5</f>
        <v>23.441666666666674</v>
      </c>
      <c r="C19" s="112">
        <f>[15]Janeiro!$B$6</f>
        <v>24.587500000000002</v>
      </c>
      <c r="D19" s="112">
        <f>[15]Janeiro!$B$7</f>
        <v>25.212500000000002</v>
      </c>
      <c r="E19" s="112">
        <f>[15]Janeiro!$B$8</f>
        <v>24.42916666666666</v>
      </c>
      <c r="F19" s="112">
        <f>[15]Janeiro!$B$9</f>
        <v>24.987499999999997</v>
      </c>
      <c r="G19" s="112">
        <f>[15]Janeiro!$B$10</f>
        <v>25.191666666666666</v>
      </c>
      <c r="H19" s="112">
        <f>[15]Janeiro!$B$11</f>
        <v>25.858333333333338</v>
      </c>
      <c r="I19" s="112">
        <f>[15]Janeiro!$B$12</f>
        <v>25.029166666666665</v>
      </c>
      <c r="J19" s="112">
        <f>[15]Janeiro!$B$13</f>
        <v>25.85217391304348</v>
      </c>
      <c r="K19" s="112">
        <f>[15]Janeiro!$B$14</f>
        <v>24.258333333333336</v>
      </c>
      <c r="L19" s="112">
        <f>[15]Janeiro!$B$15</f>
        <v>23.287500000000005</v>
      </c>
      <c r="M19" s="112">
        <f>[15]Janeiro!$B$16</f>
        <v>23.791666666666668</v>
      </c>
      <c r="N19" s="112">
        <f>[15]Janeiro!$B$17</f>
        <v>23.099999999999994</v>
      </c>
      <c r="O19" s="112">
        <f>[15]Janeiro!$B$18</f>
        <v>24.316666666666666</v>
      </c>
      <c r="P19" s="112">
        <f>[15]Janeiro!$B$19</f>
        <v>24.091666666666665</v>
      </c>
      <c r="Q19" s="112">
        <f>[15]Janeiro!$B$20</f>
        <v>24.033333333333331</v>
      </c>
      <c r="R19" s="112">
        <f>[15]Janeiro!$B$21</f>
        <v>25.720833333333331</v>
      </c>
      <c r="S19" s="112">
        <f>[15]Janeiro!$B$22</f>
        <v>25.583333333333339</v>
      </c>
      <c r="T19" s="112">
        <f>[15]Janeiro!$B$23</f>
        <v>26.583333333333329</v>
      </c>
      <c r="U19" s="112">
        <f>[15]Janeiro!$B$24</f>
        <v>25.295833333333334</v>
      </c>
      <c r="V19" s="112">
        <f>[15]Janeiro!$B$25</f>
        <v>24.979166666666661</v>
      </c>
      <c r="W19" s="112">
        <f>[15]Janeiro!$B$26</f>
        <v>24.095833333333331</v>
      </c>
      <c r="X19" s="110">
        <f>[15]Janeiro!$B$27</f>
        <v>23.554166666666664</v>
      </c>
      <c r="Y19" s="110">
        <f>[15]Janeiro!$B$28</f>
        <v>24.599999999999998</v>
      </c>
      <c r="Z19" s="110">
        <f>[15]Janeiro!$B$29</f>
        <v>24.512499999999999</v>
      </c>
      <c r="AA19" s="110">
        <f>[15]Janeiro!$B$30</f>
        <v>24.425000000000001</v>
      </c>
      <c r="AB19" s="110">
        <f>[15]Janeiro!$B$31</f>
        <v>24.345833333333335</v>
      </c>
      <c r="AC19" s="110">
        <f>[15]Janeiro!$B$32</f>
        <v>25.670833333333331</v>
      </c>
      <c r="AD19" s="110">
        <f>[15]Janeiro!$B$33</f>
        <v>25.008333333333336</v>
      </c>
      <c r="AE19" s="110">
        <f>[15]Janeiro!$B$34</f>
        <v>23.816666666666674</v>
      </c>
      <c r="AF19" s="110">
        <f>[15]Janeiro!$B$35</f>
        <v>24.637499999999999</v>
      </c>
      <c r="AG19" s="111">
        <f t="shared" si="1"/>
        <v>24.654774427302478</v>
      </c>
      <c r="AI19" s="12" t="s">
        <v>35</v>
      </c>
      <c r="AJ19" t="s">
        <v>35</v>
      </c>
      <c r="AK19" t="s">
        <v>35</v>
      </c>
    </row>
    <row r="20" spans="1:38" x14ac:dyDescent="0.2">
      <c r="A20" s="48" t="s">
        <v>6</v>
      </c>
      <c r="B20" s="112">
        <f>[16]Janeiro!$B$5</f>
        <v>26.33636363636364</v>
      </c>
      <c r="C20" s="112">
        <f>[16]Janeiro!$B$6</f>
        <v>26.599999999999998</v>
      </c>
      <c r="D20" s="112">
        <f>[16]Janeiro!$B$7</f>
        <v>28.120000000000005</v>
      </c>
      <c r="E20" s="112">
        <f>[16]Janeiro!$B$8</f>
        <v>28.063636363636363</v>
      </c>
      <c r="F20" s="112">
        <f>[16]Janeiro!$B$9</f>
        <v>28.352380952380958</v>
      </c>
      <c r="G20" s="112">
        <f>[16]Janeiro!$B$10</f>
        <v>27.931818181818191</v>
      </c>
      <c r="H20" s="112">
        <f>[16]Janeiro!$B$11</f>
        <v>29.113043478260867</v>
      </c>
      <c r="I20" s="112">
        <f>[16]Janeiro!$B$12</f>
        <v>29.640909090909091</v>
      </c>
      <c r="J20" s="112">
        <f>[16]Janeiro!$B$13</f>
        <v>29.165000000000003</v>
      </c>
      <c r="K20" s="112">
        <f>[16]Janeiro!$B$14</f>
        <v>29.530434782608701</v>
      </c>
      <c r="L20" s="112">
        <f>[16]Janeiro!$B$15</f>
        <v>25.25454545454545</v>
      </c>
      <c r="M20" s="112">
        <f>[16]Janeiro!$B$16</f>
        <v>25.859999999999996</v>
      </c>
      <c r="N20" s="112">
        <f>[16]Janeiro!$B$17</f>
        <v>27.080952380952379</v>
      </c>
      <c r="O20" s="112">
        <f>[16]Janeiro!$B$18</f>
        <v>27.900000000000002</v>
      </c>
      <c r="P20" s="112">
        <f>[16]Janeiro!$B$19</f>
        <v>26.752380952380957</v>
      </c>
      <c r="Q20" s="112">
        <f>[16]Janeiro!$B$20</f>
        <v>27.785714285714292</v>
      </c>
      <c r="R20" s="112">
        <f>[16]Janeiro!$B$21</f>
        <v>27.50454545454545</v>
      </c>
      <c r="S20" s="112">
        <f>[16]Janeiro!$B$22</f>
        <v>28.791304347826085</v>
      </c>
      <c r="T20" s="112">
        <f>[16]Janeiro!$B$23</f>
        <v>28.354545454545448</v>
      </c>
      <c r="U20" s="112">
        <f>[16]Janeiro!$B$24</f>
        <v>29.35217391304348</v>
      </c>
      <c r="V20" s="112">
        <f>[16]Janeiro!$B$25</f>
        <v>27.678260869565218</v>
      </c>
      <c r="W20" s="112">
        <f>[16]Janeiro!$B$26</f>
        <v>25.518181818181823</v>
      </c>
      <c r="X20" s="110">
        <f>[16]Janeiro!$B$27</f>
        <v>26.445454545454538</v>
      </c>
      <c r="Y20" s="110">
        <f>[16]Janeiro!$B$28</f>
        <v>28.090909090909086</v>
      </c>
      <c r="Z20" s="110">
        <f>[16]Janeiro!$B$29</f>
        <v>27.980952380952377</v>
      </c>
      <c r="AA20" s="110">
        <f>[16]Janeiro!$B$30</f>
        <v>27</v>
      </c>
      <c r="AB20" s="110">
        <f>[16]Janeiro!$B$31</f>
        <v>26.422727272727272</v>
      </c>
      <c r="AC20" s="110">
        <f>[16]Janeiro!$B$32</f>
        <v>27.847619047619052</v>
      </c>
      <c r="AD20" s="110">
        <f>[16]Janeiro!$B$33</f>
        <v>26.861904761904764</v>
      </c>
      <c r="AE20" s="110">
        <f>[16]Janeiro!$B$34</f>
        <v>26.72608695652174</v>
      </c>
      <c r="AF20" s="110">
        <f>[16]Janeiro!$B$35</f>
        <v>26.145454545454541</v>
      </c>
      <c r="AG20" s="111">
        <f t="shared" si="1"/>
        <v>27.555074194155537</v>
      </c>
      <c r="AH20" t="s">
        <v>35</v>
      </c>
      <c r="AK20" t="s">
        <v>35</v>
      </c>
    </row>
    <row r="21" spans="1:38" x14ac:dyDescent="0.2">
      <c r="A21" s="48" t="s">
        <v>7</v>
      </c>
      <c r="B21" s="112">
        <f>[17]Janeiro!$B$5</f>
        <v>26.541666666666661</v>
      </c>
      <c r="C21" s="112">
        <f>[17]Janeiro!$B$6</f>
        <v>24.191666666666666</v>
      </c>
      <c r="D21" s="112">
        <f>[17]Janeiro!$B$7</f>
        <v>26.675000000000001</v>
      </c>
      <c r="E21" s="112">
        <f>[17]Janeiro!$B$8</f>
        <v>27.933333333333337</v>
      </c>
      <c r="F21" s="112">
        <f>[17]Janeiro!$B$9</f>
        <v>27.804166666666671</v>
      </c>
      <c r="G21" s="112">
        <f>[17]Janeiro!$B$10</f>
        <v>28.487499999999994</v>
      </c>
      <c r="H21" s="112">
        <f>[17]Janeiro!$B$11</f>
        <v>29.029166666666665</v>
      </c>
      <c r="I21" s="112">
        <f>[17]Janeiro!$B$12</f>
        <v>28.595833333333331</v>
      </c>
      <c r="J21" s="112">
        <f>[17]Janeiro!$B$13</f>
        <v>29.762499999999992</v>
      </c>
      <c r="K21" s="112">
        <f>[17]Janeiro!$B$14</f>
        <v>27.320833333333329</v>
      </c>
      <c r="L21" s="112">
        <f>[17]Janeiro!$B$15</f>
        <v>26.074999999999992</v>
      </c>
      <c r="M21" s="112">
        <f>[17]Janeiro!$B$16</f>
        <v>25.595833333333335</v>
      </c>
      <c r="N21" s="112">
        <f>[17]Janeiro!$B$17</f>
        <v>26.629166666666666</v>
      </c>
      <c r="O21" s="112">
        <f>[17]Janeiro!$B$18</f>
        <v>27.666666666666668</v>
      </c>
      <c r="P21" s="112">
        <f>[17]Janeiro!$B$19</f>
        <v>25.57083333333334</v>
      </c>
      <c r="Q21" s="112">
        <f>[17]Janeiro!$B$20</f>
        <v>27.270833333333339</v>
      </c>
      <c r="R21" s="112">
        <f>[17]Janeiro!$B$21</f>
        <v>27.608333333333334</v>
      </c>
      <c r="S21" s="112">
        <f>[17]Janeiro!$B$22</f>
        <v>28.558333333333337</v>
      </c>
      <c r="T21" s="112">
        <f>[17]Janeiro!$B$23</f>
        <v>29.787499999999998</v>
      </c>
      <c r="U21" s="112">
        <f>[17]Janeiro!$B$24</f>
        <v>26.849999999999998</v>
      </c>
      <c r="V21" s="112">
        <f>[17]Janeiro!$B$25</f>
        <v>25.037499999999998</v>
      </c>
      <c r="W21" s="112">
        <f>[17]Janeiro!$B$26</f>
        <v>24.470833333333342</v>
      </c>
      <c r="X21" s="110">
        <f>[17]Janeiro!$B$27</f>
        <v>22.908333333333331</v>
      </c>
      <c r="Y21" s="110">
        <f>[17]Janeiro!$B$28</f>
        <v>23.574999999999999</v>
      </c>
      <c r="Z21" s="110">
        <f>[17]Janeiro!$B$29</f>
        <v>23.983333333333331</v>
      </c>
      <c r="AA21" s="110">
        <f>[17]Janeiro!$B$30</f>
        <v>23.408333333333335</v>
      </c>
      <c r="AB21" s="110">
        <f>[17]Janeiro!$B$31</f>
        <v>24.404166666666669</v>
      </c>
      <c r="AC21" s="110">
        <f>[17]Janeiro!$B$32</f>
        <v>25.737500000000008</v>
      </c>
      <c r="AD21" s="110">
        <f>[17]Janeiro!$B$33</f>
        <v>27.237499999999997</v>
      </c>
      <c r="AE21" s="110">
        <f>[17]Janeiro!$B$34</f>
        <v>28.299999999999997</v>
      </c>
      <c r="AF21" s="110">
        <f>[17]Janeiro!$B$35</f>
        <v>24.820833333333336</v>
      </c>
      <c r="AG21" s="111">
        <f t="shared" si="1"/>
        <v>26.510887096774191</v>
      </c>
      <c r="AI21" t="s">
        <v>35</v>
      </c>
      <c r="AK21" t="s">
        <v>35</v>
      </c>
      <c r="AL21" t="s">
        <v>35</v>
      </c>
    </row>
    <row r="22" spans="1:38" x14ac:dyDescent="0.2">
      <c r="A22" s="48" t="s">
        <v>148</v>
      </c>
      <c r="B22" s="112">
        <f>[18]Janeiro!$B$5</f>
        <v>27.012499999999999</v>
      </c>
      <c r="C22" s="112">
        <f>[18]Janeiro!$B$6</f>
        <v>25.591666666666669</v>
      </c>
      <c r="D22" s="112">
        <f>[18]Janeiro!$B$7</f>
        <v>27.558333333333334</v>
      </c>
      <c r="E22" s="112">
        <f>[18]Janeiro!$B$8</f>
        <v>28.0695652173913</v>
      </c>
      <c r="F22" s="112">
        <f>[18]Janeiro!$B$9</f>
        <v>27.795833333333334</v>
      </c>
      <c r="G22" s="112">
        <f>[18]Janeiro!$B$10</f>
        <v>28.633333333333336</v>
      </c>
      <c r="H22" s="112">
        <f>[18]Janeiro!$B$11</f>
        <v>28.358333333333331</v>
      </c>
      <c r="I22" s="112">
        <f>[18]Janeiro!$B$12</f>
        <v>28.691304347826087</v>
      </c>
      <c r="J22" s="112">
        <f>[18]Janeiro!$B$13</f>
        <v>29.791666666666661</v>
      </c>
      <c r="K22" s="112">
        <f>[18]Janeiro!$B$14</f>
        <v>27.204166666666666</v>
      </c>
      <c r="L22" s="112">
        <f>[18]Janeiro!$B$15</f>
        <v>27.320833333333326</v>
      </c>
      <c r="M22" s="112">
        <f>[18]Janeiro!$B$16</f>
        <v>27.137500000000006</v>
      </c>
      <c r="N22" s="112">
        <f>[18]Janeiro!$B$17</f>
        <v>27.26956521739131</v>
      </c>
      <c r="O22" s="112">
        <f>[18]Janeiro!$B$18</f>
        <v>28.008333333333329</v>
      </c>
      <c r="P22" s="112">
        <f>[18]Janeiro!$B$19</f>
        <v>26.420833333333334</v>
      </c>
      <c r="Q22" s="112">
        <f>[18]Janeiro!$B$20</f>
        <v>28.260869565217391</v>
      </c>
      <c r="R22" s="112">
        <f>[18]Janeiro!$B$21</f>
        <v>28.287499999999994</v>
      </c>
      <c r="S22" s="112">
        <f>[18]Janeiro!$B$22</f>
        <v>29.608333333333334</v>
      </c>
      <c r="T22" s="112">
        <f>[18]Janeiro!$B$23</f>
        <v>28.687499999999996</v>
      </c>
      <c r="U22" s="112">
        <f>[18]Janeiro!$B$24</f>
        <v>25.566666666666666</v>
      </c>
      <c r="V22" s="112">
        <f>[18]Janeiro!$B$25</f>
        <v>26.460869565217394</v>
      </c>
      <c r="W22" s="112">
        <f>[18]Janeiro!$B$26</f>
        <v>24.358333333333334</v>
      </c>
      <c r="X22" s="110">
        <f>[18]Janeiro!$B$27</f>
        <v>23.008333333333336</v>
      </c>
      <c r="Y22" s="110">
        <f>[18]Janeiro!$B$28</f>
        <v>23.858333333333334</v>
      </c>
      <c r="Z22" s="110">
        <f>[18]Janeiro!$B$29</f>
        <v>24.158333333333331</v>
      </c>
      <c r="AA22" s="110">
        <f>[18]Janeiro!$B$30</f>
        <v>23.699999999999992</v>
      </c>
      <c r="AB22" s="110">
        <f>[18]Janeiro!$B$31</f>
        <v>24.020833333333332</v>
      </c>
      <c r="AC22" s="110">
        <f>[18]Janeiro!$B$32</f>
        <v>25.795833333333331</v>
      </c>
      <c r="AD22" s="110">
        <f>[18]Janeiro!$B$33</f>
        <v>26.612499999999994</v>
      </c>
      <c r="AE22" s="110">
        <f>[18]Janeiro!$B$34</f>
        <v>28.091304347826082</v>
      </c>
      <c r="AF22" s="110">
        <f>[18]Janeiro!$B$35</f>
        <v>25.762499999999999</v>
      </c>
      <c r="AG22" s="111">
        <f t="shared" si="1"/>
        <v>26.809735857877516</v>
      </c>
      <c r="AI22" s="12" t="s">
        <v>35</v>
      </c>
      <c r="AJ22" t="s">
        <v>35</v>
      </c>
      <c r="AK22" t="s">
        <v>35</v>
      </c>
    </row>
    <row r="23" spans="1:38" x14ac:dyDescent="0.2">
      <c r="A23" s="48" t="s">
        <v>149</v>
      </c>
      <c r="B23" s="112">
        <f>[19]Janeiro!$B$5</f>
        <v>25.325000000000003</v>
      </c>
      <c r="C23" s="112">
        <f>[19]Janeiro!$B$6</f>
        <v>25.604166666666661</v>
      </c>
      <c r="D23" s="112">
        <f>[19]Janeiro!$B$7</f>
        <v>27.129166666666666</v>
      </c>
      <c r="E23" s="112">
        <f>[19]Janeiro!$B$8</f>
        <v>28.11666666666666</v>
      </c>
      <c r="F23" s="112">
        <f>[19]Janeiro!$B$9</f>
        <v>27.270833333333332</v>
      </c>
      <c r="G23" s="112">
        <f>[19]Janeiro!$B$10</f>
        <v>27.939130434782609</v>
      </c>
      <c r="H23" s="112">
        <f>[19]Janeiro!$B$11</f>
        <v>29.566666666666666</v>
      </c>
      <c r="I23" s="112">
        <f>[19]Janeiro!$B$12</f>
        <v>29.762499999999999</v>
      </c>
      <c r="J23" s="112">
        <f>[19]Janeiro!$B$13</f>
        <v>30.691304347826087</v>
      </c>
      <c r="K23" s="112">
        <f>[19]Janeiro!$B$14</f>
        <v>27.791666666666668</v>
      </c>
      <c r="L23" s="112">
        <f>[19]Janeiro!$B$15</f>
        <v>26.721739130434788</v>
      </c>
      <c r="M23" s="112">
        <f>[19]Janeiro!$B$16</f>
        <v>26.070833333333326</v>
      </c>
      <c r="N23" s="112">
        <f>[19]Janeiro!$B$17</f>
        <v>26.900000000000002</v>
      </c>
      <c r="O23" s="112">
        <f>[19]Janeiro!$B$18</f>
        <v>28.995833333333334</v>
      </c>
      <c r="P23" s="112">
        <f>[19]Janeiro!$B$19</f>
        <v>26.683333333333334</v>
      </c>
      <c r="Q23" s="112">
        <f>[19]Janeiro!$B$20</f>
        <v>28.258333333333336</v>
      </c>
      <c r="R23" s="112">
        <f>[19]Janeiro!$B$21</f>
        <v>28.862499999999997</v>
      </c>
      <c r="S23" s="112">
        <f>[19]Janeiro!$B$22</f>
        <v>28.204166666666669</v>
      </c>
      <c r="T23" s="112">
        <f>[19]Janeiro!$B$23</f>
        <v>26.891666666666662</v>
      </c>
      <c r="U23" s="112">
        <f>[19]Janeiro!$B$24</f>
        <v>26.129166666666659</v>
      </c>
      <c r="V23" s="112">
        <f>[19]Janeiro!$B$25</f>
        <v>25.979166666666668</v>
      </c>
      <c r="W23" s="112">
        <f>[19]Janeiro!$B$26</f>
        <v>24.079166666666662</v>
      </c>
      <c r="X23" s="110">
        <f>[19]Janeiro!$B$27</f>
        <v>22.558333333333334</v>
      </c>
      <c r="Y23" s="110">
        <f>[19]Janeiro!$B$28</f>
        <v>23.591666666666669</v>
      </c>
      <c r="Z23" s="110">
        <f>[19]Janeiro!$B$29</f>
        <v>23.474999999999994</v>
      </c>
      <c r="AA23" s="110">
        <f>[19]Janeiro!$B$30</f>
        <v>22.717391304347824</v>
      </c>
      <c r="AB23" s="110">
        <f>[19]Janeiro!$B$31</f>
        <v>22.345833333333331</v>
      </c>
      <c r="AC23" s="110">
        <f>[19]Janeiro!$B$32</f>
        <v>23.683333333333341</v>
      </c>
      <c r="AD23" s="110">
        <f>[19]Janeiro!$B$33</f>
        <v>25.754166666666666</v>
      </c>
      <c r="AE23" s="110">
        <f>[19]Janeiro!$B$34</f>
        <v>25.670833333333338</v>
      </c>
      <c r="AF23" s="110">
        <f>[19]Janeiro!$B$35</f>
        <v>25.970833333333335</v>
      </c>
      <c r="AG23" s="111">
        <f t="shared" si="1"/>
        <v>26.410980598410472</v>
      </c>
      <c r="AH23" s="12" t="s">
        <v>35</v>
      </c>
      <c r="AI23" s="12" t="s">
        <v>35</v>
      </c>
      <c r="AJ23" t="s">
        <v>35</v>
      </c>
    </row>
    <row r="24" spans="1:38" x14ac:dyDescent="0.2">
      <c r="A24" s="48" t="s">
        <v>150</v>
      </c>
      <c r="B24" s="112">
        <f>[20]Janeiro!$B$5</f>
        <v>26.895833333333339</v>
      </c>
      <c r="C24" s="112">
        <f>[20]Janeiro!$B$6</f>
        <v>24.837500000000002</v>
      </c>
      <c r="D24" s="112">
        <f>[20]Janeiro!$B$7</f>
        <v>27.133333333333336</v>
      </c>
      <c r="E24" s="112">
        <f>[20]Janeiro!$B$8</f>
        <v>28.866666666666671</v>
      </c>
      <c r="F24" s="112">
        <f>[20]Janeiro!$B$9</f>
        <v>28.258333333333329</v>
      </c>
      <c r="G24" s="112">
        <f>[20]Janeiro!$B$10</f>
        <v>28.691666666666659</v>
      </c>
      <c r="H24" s="112">
        <f>[20]Janeiro!$B$11</f>
        <v>28.787499999999994</v>
      </c>
      <c r="I24" s="112">
        <f>[20]Janeiro!$B$12</f>
        <v>28.583333333333339</v>
      </c>
      <c r="J24" s="112">
        <f>[20]Janeiro!$B$13</f>
        <v>29.679166666666664</v>
      </c>
      <c r="K24" s="112">
        <f>[20]Janeiro!$B$14</f>
        <v>27.612500000000001</v>
      </c>
      <c r="L24" s="112">
        <f>[20]Janeiro!$B$15</f>
        <v>26.866666666666671</v>
      </c>
      <c r="M24" s="112">
        <f>[20]Janeiro!$B$16</f>
        <v>26.508333333333329</v>
      </c>
      <c r="N24" s="112">
        <f>[20]Janeiro!$B$17</f>
        <v>27.187499999999996</v>
      </c>
      <c r="O24" s="112">
        <f>[20]Janeiro!$B$18</f>
        <v>28.329166666666666</v>
      </c>
      <c r="P24" s="112">
        <f>[20]Janeiro!$B$19</f>
        <v>26.370833333333326</v>
      </c>
      <c r="Q24" s="112">
        <f>[20]Janeiro!$B$20</f>
        <v>27.900000000000006</v>
      </c>
      <c r="R24" s="112">
        <f>[20]Janeiro!$B$21</f>
        <v>28.208333333333339</v>
      </c>
      <c r="S24" s="112">
        <f>[20]Janeiro!$B$22</f>
        <v>29.112499999999997</v>
      </c>
      <c r="T24" s="112">
        <f>[20]Janeiro!$B$23</f>
        <v>29.570833333333329</v>
      </c>
      <c r="U24" s="112">
        <f>[20]Janeiro!$B$24</f>
        <v>26.8125</v>
      </c>
      <c r="V24" s="112">
        <f>[20]Janeiro!$B$25</f>
        <v>25.666666666666671</v>
      </c>
      <c r="W24" s="112">
        <f>[20]Janeiro!$B$26</f>
        <v>25.095833333333331</v>
      </c>
      <c r="X24" s="110">
        <f>[20]Janeiro!$B$27</f>
        <v>24.045833333333334</v>
      </c>
      <c r="Y24" s="110">
        <f>[20]Janeiro!$B$28</f>
        <v>24.091304347826089</v>
      </c>
      <c r="Z24" s="110">
        <f>[20]Janeiro!$B$29</f>
        <v>24.575000000000003</v>
      </c>
      <c r="AA24" s="110">
        <f>[20]Janeiro!$B$30</f>
        <v>23.7</v>
      </c>
      <c r="AB24" s="110">
        <f>[20]Janeiro!$B$31</f>
        <v>24.612500000000001</v>
      </c>
      <c r="AC24" s="110">
        <f>[20]Janeiro!$B$32</f>
        <v>26.245833333333337</v>
      </c>
      <c r="AD24" s="110">
        <f>[20]Janeiro!$B$33</f>
        <v>27.956521739130441</v>
      </c>
      <c r="AE24" s="110">
        <f>[20]Janeiro!$B$34</f>
        <v>28.979166666666668</v>
      </c>
      <c r="AF24" s="110">
        <f>[20]Janeiro!$B$35</f>
        <v>25.245833333333326</v>
      </c>
      <c r="AG24" s="111">
        <f t="shared" si="1"/>
        <v>26.981515895278168</v>
      </c>
      <c r="AI24" s="12" t="s">
        <v>35</v>
      </c>
      <c r="AJ24" t="s">
        <v>35</v>
      </c>
      <c r="AK24" t="s">
        <v>35</v>
      </c>
    </row>
    <row r="25" spans="1:38" x14ac:dyDescent="0.2">
      <c r="A25" s="48" t="s">
        <v>8</v>
      </c>
      <c r="B25" s="112">
        <f>[21]Janeiro!$B$5</f>
        <v>25.975000000000005</v>
      </c>
      <c r="C25" s="112">
        <f>[21]Janeiro!$B$6</f>
        <v>25.820833333333336</v>
      </c>
      <c r="D25" s="112">
        <f>[21]Janeiro!$B$7</f>
        <v>27.412499999999998</v>
      </c>
      <c r="E25" s="112">
        <f>[21]Janeiro!$B$8</f>
        <v>27.587500000000002</v>
      </c>
      <c r="F25" s="112">
        <f>[21]Janeiro!$B$9</f>
        <v>27.904166666666669</v>
      </c>
      <c r="G25" s="112">
        <f>[21]Janeiro!$B$10</f>
        <v>28.075000000000003</v>
      </c>
      <c r="H25" s="112">
        <f>[21]Janeiro!$B$11</f>
        <v>29.733333333333334</v>
      </c>
      <c r="I25" s="112">
        <f>[21]Janeiro!$B$12</f>
        <v>29.579166666666662</v>
      </c>
      <c r="J25" s="112">
        <f>[21]Janeiro!$B$13</f>
        <v>31.016666666666676</v>
      </c>
      <c r="K25" s="112">
        <f>[21]Janeiro!$B$14</f>
        <v>27.304166666666674</v>
      </c>
      <c r="L25" s="112">
        <f>[21]Janeiro!$B$15</f>
        <v>27.75</v>
      </c>
      <c r="M25" s="112">
        <f>[21]Janeiro!$B$16</f>
        <v>26.612500000000001</v>
      </c>
      <c r="N25" s="112">
        <f>[21]Janeiro!$B$17</f>
        <v>26.958333333333332</v>
      </c>
      <c r="O25" s="112">
        <f>[21]Janeiro!$B$18</f>
        <v>28.108333333333338</v>
      </c>
      <c r="P25" s="112">
        <f>[21]Janeiro!$B$19</f>
        <v>26.141666666666669</v>
      </c>
      <c r="Q25" s="112">
        <f>[21]Janeiro!$B$20</f>
        <v>27.362499999999997</v>
      </c>
      <c r="R25" s="112">
        <f>[21]Janeiro!$B$21</f>
        <v>28.4375</v>
      </c>
      <c r="S25" s="112">
        <f>[21]Janeiro!$B$22</f>
        <v>28.654166666666672</v>
      </c>
      <c r="T25" s="112">
        <f>[21]Janeiro!$B$23</f>
        <v>26.912500000000005</v>
      </c>
      <c r="U25" s="112">
        <f>[21]Janeiro!$B$24</f>
        <v>25.504166666666663</v>
      </c>
      <c r="V25" s="112">
        <f>[21]Janeiro!$B$25</f>
        <v>25.204166666666662</v>
      </c>
      <c r="W25" s="112">
        <f>[21]Janeiro!$B$26</f>
        <v>23.520833333333329</v>
      </c>
      <c r="X25" s="110">
        <f>[21]Janeiro!$B$27</f>
        <v>22.008333333333336</v>
      </c>
      <c r="Y25" s="110">
        <f>[21]Janeiro!$B$28</f>
        <v>23.375000000000004</v>
      </c>
      <c r="Z25" s="110">
        <f>[21]Janeiro!$B$29</f>
        <v>22.929166666666664</v>
      </c>
      <c r="AA25" s="110">
        <f>[21]Janeiro!$B$30</f>
        <v>22.229166666666668</v>
      </c>
      <c r="AB25" s="110">
        <f>[21]Janeiro!$B$31</f>
        <v>23.216666666666669</v>
      </c>
      <c r="AC25" s="110">
        <f>[21]Janeiro!$B$32</f>
        <v>23.979166666666668</v>
      </c>
      <c r="AD25" s="110">
        <f>[21]Janeiro!$B$33</f>
        <v>26.008333333333329</v>
      </c>
      <c r="AE25" s="110">
        <f>[21]Janeiro!$B$34</f>
        <v>27.079166666666666</v>
      </c>
      <c r="AF25" s="110">
        <f>[21]Janeiro!$B$35</f>
        <v>26.625</v>
      </c>
      <c r="AG25" s="111">
        <f t="shared" si="1"/>
        <v>26.420161290322582</v>
      </c>
      <c r="AJ25" t="s">
        <v>35</v>
      </c>
      <c r="AK25" t="s">
        <v>35</v>
      </c>
    </row>
    <row r="26" spans="1:38" x14ac:dyDescent="0.2">
      <c r="A26" s="48" t="s">
        <v>9</v>
      </c>
      <c r="B26" s="112">
        <f>[22]Janeiro!$B$5</f>
        <v>27.466666666666658</v>
      </c>
      <c r="C26" s="112">
        <f>[22]Janeiro!$B$6</f>
        <v>25.570833333333336</v>
      </c>
      <c r="D26" s="112">
        <f>[22]Janeiro!$B$7</f>
        <v>28.179166666666671</v>
      </c>
      <c r="E26" s="112">
        <f>[22]Janeiro!$B$8</f>
        <v>28.891666666666669</v>
      </c>
      <c r="F26" s="112">
        <f>[22]Janeiro!$B$9</f>
        <v>28.533333333333331</v>
      </c>
      <c r="G26" s="112">
        <f>[22]Janeiro!$B$10</f>
        <v>29.662500000000005</v>
      </c>
      <c r="H26" s="112">
        <f>[22]Janeiro!$B$11</f>
        <v>29.837500000000006</v>
      </c>
      <c r="I26" s="112">
        <f>[22]Janeiro!$B$12</f>
        <v>29.36666666666666</v>
      </c>
      <c r="J26" s="112">
        <f>[22]Janeiro!$B$13</f>
        <v>30.55217391304349</v>
      </c>
      <c r="K26" s="112">
        <f>[22]Janeiro!$B$14</f>
        <v>27.562499999999996</v>
      </c>
      <c r="L26" s="112">
        <f>[22]Janeiro!$B$15</f>
        <v>27.441666666666663</v>
      </c>
      <c r="M26" s="112">
        <f>[22]Janeiro!$B$16</f>
        <v>26.858333333333331</v>
      </c>
      <c r="N26" s="112">
        <f>[22]Janeiro!$B$17</f>
        <v>27.349999999999998</v>
      </c>
      <c r="O26" s="112">
        <f>[22]Janeiro!$B$18</f>
        <v>27.770833333333332</v>
      </c>
      <c r="P26" s="112">
        <f>[22]Janeiro!$B$19</f>
        <v>26.787499999999998</v>
      </c>
      <c r="Q26" s="112">
        <f>[22]Janeiro!$B$20</f>
        <v>28.591666666666665</v>
      </c>
      <c r="R26" s="112">
        <f>[22]Janeiro!$B$21</f>
        <v>28.608333333333334</v>
      </c>
      <c r="S26" s="112">
        <f>[22]Janeiro!$B$22</f>
        <v>30.195833333333336</v>
      </c>
      <c r="T26" s="112">
        <f>[22]Janeiro!$B$23</f>
        <v>29.55</v>
      </c>
      <c r="U26" s="112">
        <f>[22]Janeiro!$B$24</f>
        <v>25.958333333333332</v>
      </c>
      <c r="V26" s="112">
        <f>[22]Janeiro!$B$25</f>
        <v>26.2</v>
      </c>
      <c r="W26" s="112">
        <f>[22]Janeiro!$B$26</f>
        <v>24.466666666666669</v>
      </c>
      <c r="X26" s="110">
        <f>[22]Janeiro!$B$27</f>
        <v>22.262500000000006</v>
      </c>
      <c r="Y26" s="110">
        <f>[22]Janeiro!$B$28</f>
        <v>23.224999999999998</v>
      </c>
      <c r="Z26" s="110">
        <f>[22]Janeiro!$B$29</f>
        <v>24.466666666666669</v>
      </c>
      <c r="AA26" s="110">
        <f>[22]Janeiro!$B$30</f>
        <v>23.654166666666669</v>
      </c>
      <c r="AB26" s="110">
        <f>[22]Janeiro!$B$31</f>
        <v>24.708333333333329</v>
      </c>
      <c r="AC26" s="110">
        <f>[22]Janeiro!$B$32</f>
        <v>26.854166666666671</v>
      </c>
      <c r="AD26" s="110">
        <f>[22]Janeiro!$B$33</f>
        <v>27.879166666666659</v>
      </c>
      <c r="AE26" s="110">
        <f>[22]Janeiro!$B$34</f>
        <v>29.920833333333331</v>
      </c>
      <c r="AF26" s="110">
        <f>[22]Janeiro!$B$35</f>
        <v>27.183333333333334</v>
      </c>
      <c r="AG26" s="111">
        <f t="shared" si="1"/>
        <v>27.27601098644227</v>
      </c>
      <c r="AH26" t="s">
        <v>35</v>
      </c>
      <c r="AJ26" t="s">
        <v>35</v>
      </c>
      <c r="AK26" t="s">
        <v>35</v>
      </c>
    </row>
    <row r="27" spans="1:38" x14ac:dyDescent="0.2">
      <c r="A27" s="48" t="s">
        <v>32</v>
      </c>
      <c r="B27" s="112">
        <f>[23]Janeiro!$B$5</f>
        <v>26.849999999999998</v>
      </c>
      <c r="C27" s="112">
        <f>[23]Janeiro!$B$6</f>
        <v>26.516666666666666</v>
      </c>
      <c r="D27" s="112">
        <f>[23]Janeiro!$B$7</f>
        <v>27.783333333333335</v>
      </c>
      <c r="E27" s="112">
        <f>[23]Janeiro!$B$8</f>
        <v>27.429166666666671</v>
      </c>
      <c r="F27" s="112">
        <f>[23]Janeiro!$B$9</f>
        <v>29.324999999999992</v>
      </c>
      <c r="G27" s="112">
        <f>[23]Janeiro!$B$10</f>
        <v>29.408333333333331</v>
      </c>
      <c r="H27" s="112">
        <f>[23]Janeiro!$B$11</f>
        <v>30.641666666666662</v>
      </c>
      <c r="I27" s="112">
        <f>[23]Janeiro!$B$12</f>
        <v>31.520833333333329</v>
      </c>
      <c r="J27" s="112">
        <f>[23]Janeiro!$B$13</f>
        <v>32.387499999999996</v>
      </c>
      <c r="K27" s="112">
        <f>[23]Janeiro!$B$14</f>
        <v>30.912500000000005</v>
      </c>
      <c r="L27" s="112">
        <f>[23]Janeiro!$B$15</f>
        <v>29.424999999999997</v>
      </c>
      <c r="M27" s="112">
        <f>[23]Janeiro!$B$16</f>
        <v>28.220833333333328</v>
      </c>
      <c r="N27" s="112">
        <f>[23]Janeiro!$B$17</f>
        <v>27.574999999999992</v>
      </c>
      <c r="O27" s="112">
        <f>[23]Janeiro!$B$18</f>
        <v>28.600000000000005</v>
      </c>
      <c r="P27" s="112">
        <f>[23]Janeiro!$B$19</f>
        <v>30.058333333333326</v>
      </c>
      <c r="Q27" s="112">
        <f>[23]Janeiro!$B$20</f>
        <v>30.170833333333338</v>
      </c>
      <c r="R27" s="112">
        <f>[23]Janeiro!$B$21</f>
        <v>29.641666666666666</v>
      </c>
      <c r="S27" s="112">
        <f>[23]Janeiro!$B$22</f>
        <v>30.120833333333334</v>
      </c>
      <c r="T27" s="112">
        <f>[23]Janeiro!$B$23</f>
        <v>32.220833333333339</v>
      </c>
      <c r="U27" s="112">
        <f>[23]Janeiro!$B$24</f>
        <v>28.570833333333329</v>
      </c>
      <c r="V27" s="112">
        <f>[23]Janeiro!$B$25</f>
        <v>26.812499999999989</v>
      </c>
      <c r="W27" s="112">
        <f>[23]Janeiro!$B$26</f>
        <v>25.458333333333332</v>
      </c>
      <c r="X27" s="110">
        <f>[23]Janeiro!$B$27</f>
        <v>27.166666666666661</v>
      </c>
      <c r="Y27" s="110">
        <f>[23]Janeiro!$B$28</f>
        <v>26.974999999999998</v>
      </c>
      <c r="Z27" s="110">
        <f>[23]Janeiro!$B$29</f>
        <v>27.408333333333328</v>
      </c>
      <c r="AA27" s="110">
        <f>[23]Janeiro!$B$30</f>
        <v>26.454166666666669</v>
      </c>
      <c r="AB27" s="110">
        <f>[23]Janeiro!$B$31</f>
        <v>27.170833333333345</v>
      </c>
      <c r="AC27" s="110">
        <f>[23]Janeiro!$B$32</f>
        <v>26.958333333333329</v>
      </c>
      <c r="AD27" s="110">
        <f>[23]Janeiro!$B$33</f>
        <v>28.279166666666669</v>
      </c>
      <c r="AE27" s="110">
        <f>[23]Janeiro!$B$34</f>
        <v>29.004166666666674</v>
      </c>
      <c r="AF27" s="110">
        <f>[23]Janeiro!$B$35</f>
        <v>27.650000000000002</v>
      </c>
      <c r="AG27" s="111">
        <f t="shared" si="1"/>
        <v>28.603763440860217</v>
      </c>
      <c r="AI27" s="12" t="s">
        <v>35</v>
      </c>
    </row>
    <row r="28" spans="1:38" x14ac:dyDescent="0.2">
      <c r="A28" s="48" t="s">
        <v>10</v>
      </c>
      <c r="B28" s="112">
        <f>[24]Janeiro!$B$5</f>
        <v>26.266666666666669</v>
      </c>
      <c r="C28" s="112">
        <f>[24]Janeiro!$B$6</f>
        <v>25.399999999999995</v>
      </c>
      <c r="D28" s="112">
        <f>[24]Janeiro!$B$7</f>
        <v>27.162500000000009</v>
      </c>
      <c r="E28" s="112">
        <f>[24]Janeiro!$B$8</f>
        <v>29.104166666666661</v>
      </c>
      <c r="F28" s="112">
        <f>[24]Janeiro!$B$9</f>
        <v>28.8125</v>
      </c>
      <c r="G28" s="112">
        <f>[24]Janeiro!$B$10</f>
        <v>29.254166666666663</v>
      </c>
      <c r="H28" s="112">
        <f>[24]Janeiro!$B$11</f>
        <v>30.208333333333339</v>
      </c>
      <c r="I28" s="112">
        <f>[24]Janeiro!$B$12</f>
        <v>29.733333333333334</v>
      </c>
      <c r="J28" s="112">
        <f>[24]Janeiro!$B$13</f>
        <v>30.695833333333329</v>
      </c>
      <c r="K28" s="112">
        <f>[24]Janeiro!$B$14</f>
        <v>27.674999999999997</v>
      </c>
      <c r="L28" s="112">
        <f>[24]Janeiro!$B$15</f>
        <v>27.845833333333342</v>
      </c>
      <c r="M28" s="112">
        <f>[24]Janeiro!$B$16</f>
        <v>27.216666666666669</v>
      </c>
      <c r="N28" s="112">
        <f>[24]Janeiro!$B$17</f>
        <v>27.650000000000002</v>
      </c>
      <c r="O28" s="112">
        <f>[24]Janeiro!$B$18</f>
        <v>29.033333333333335</v>
      </c>
      <c r="P28" s="112">
        <f>[24]Janeiro!$B$19</f>
        <v>26.829166666666666</v>
      </c>
      <c r="Q28" s="112">
        <f>[24]Janeiro!$B$20</f>
        <v>28.466666666666669</v>
      </c>
      <c r="R28" s="112">
        <f>[24]Janeiro!$B$21</f>
        <v>28.966666666666665</v>
      </c>
      <c r="S28" s="112">
        <f>[24]Janeiro!$B$22</f>
        <v>29.941666666666663</v>
      </c>
      <c r="T28" s="112">
        <f>[24]Janeiro!$B$23</f>
        <v>27.608333333333338</v>
      </c>
      <c r="U28" s="112">
        <f>[24]Janeiro!$B$24</f>
        <v>25.704166666666666</v>
      </c>
      <c r="V28" s="112">
        <f>[24]Janeiro!$B$25</f>
        <v>25.925000000000001</v>
      </c>
      <c r="W28" s="112">
        <f>[24]Janeiro!$B$26</f>
        <v>23.520833333333332</v>
      </c>
      <c r="X28" s="110">
        <f>[24]Janeiro!$B$27</f>
        <v>22.379166666666663</v>
      </c>
      <c r="Y28" s="110">
        <f>[24]Janeiro!$B$28</f>
        <v>23.891666666666669</v>
      </c>
      <c r="Z28" s="110">
        <f>[24]Janeiro!$B$29</f>
        <v>24.345833333333335</v>
      </c>
      <c r="AA28" s="110">
        <f>[24]Janeiro!$B$30</f>
        <v>23.416666666666668</v>
      </c>
      <c r="AB28" s="110">
        <f>[24]Janeiro!$B$31</f>
        <v>23.854166666666668</v>
      </c>
      <c r="AC28" s="110">
        <f>[24]Janeiro!$B$32</f>
        <v>25.470833333333331</v>
      </c>
      <c r="AD28" s="110">
        <f>[24]Janeiro!$B$33</f>
        <v>27.491666666666664</v>
      </c>
      <c r="AE28" s="110">
        <f>[24]Janeiro!$B$34</f>
        <v>28.137499999999999</v>
      </c>
      <c r="AF28" s="110">
        <f>[24]Janeiro!$B$35</f>
        <v>26.05</v>
      </c>
      <c r="AG28" s="111">
        <f t="shared" si="1"/>
        <v>27.034139784946227</v>
      </c>
      <c r="AK28" t="s">
        <v>35</v>
      </c>
      <c r="AL28" t="s">
        <v>35</v>
      </c>
    </row>
    <row r="29" spans="1:38" x14ac:dyDescent="0.2">
      <c r="A29" s="48" t="s">
        <v>151</v>
      </c>
      <c r="B29" s="112">
        <f>[25]Janeiro!$B$5</f>
        <v>26.073913043478264</v>
      </c>
      <c r="C29" s="112">
        <f>[25]Janeiro!$B$6</f>
        <v>24.558333333333334</v>
      </c>
      <c r="D29" s="112">
        <f>[25]Janeiro!$B$7</f>
        <v>26.258333333333336</v>
      </c>
      <c r="E29" s="112">
        <f>[25]Janeiro!$B$8</f>
        <v>27.291304347826088</v>
      </c>
      <c r="F29" s="112">
        <f>[25]Janeiro!$B$9</f>
        <v>27.116666666666664</v>
      </c>
      <c r="G29" s="112">
        <f>[25]Janeiro!$B$10</f>
        <v>27.370833333333334</v>
      </c>
      <c r="H29" s="112">
        <f>[25]Janeiro!$B$11</f>
        <v>28.091666666666669</v>
      </c>
      <c r="I29" s="112">
        <f>[25]Janeiro!$B$12</f>
        <v>28.026086956521745</v>
      </c>
      <c r="J29" s="112">
        <f>[25]Janeiro!$B$13</f>
        <v>28.829166666666662</v>
      </c>
      <c r="K29" s="112">
        <f>[25]Janeiro!$B$14</f>
        <v>26.620833333333334</v>
      </c>
      <c r="L29" s="112">
        <f>[25]Janeiro!$B$15</f>
        <v>25.683333333333334</v>
      </c>
      <c r="M29" s="112">
        <f>[25]Janeiro!$B$16</f>
        <v>25.704166666666666</v>
      </c>
      <c r="N29" s="112">
        <f>[25]Janeiro!$B$17</f>
        <v>26.154166666666665</v>
      </c>
      <c r="O29" s="112">
        <f>[25]Janeiro!$B$18</f>
        <v>27.529166666666669</v>
      </c>
      <c r="P29" s="112">
        <f>[25]Janeiro!$B$19</f>
        <v>26.191666666666666</v>
      </c>
      <c r="Q29" s="112">
        <f>[25]Janeiro!$B$20</f>
        <v>27.270833333333339</v>
      </c>
      <c r="R29" s="112">
        <f>[25]Janeiro!$B$21</f>
        <v>27.76956521739131</v>
      </c>
      <c r="S29" s="112">
        <f>[25]Janeiro!$B$22</f>
        <v>28.452173913043488</v>
      </c>
      <c r="T29" s="112">
        <f>[25]Janeiro!$B$23</f>
        <v>29.004166666666663</v>
      </c>
      <c r="U29" s="112">
        <f>[25]Janeiro!$B$24</f>
        <v>25.674999999999997</v>
      </c>
      <c r="V29" s="112">
        <f>[25]Janeiro!$B$25</f>
        <v>24.737500000000001</v>
      </c>
      <c r="W29" s="112">
        <f>[25]Janeiro!$B$26</f>
        <v>23.987499999999997</v>
      </c>
      <c r="X29" s="110">
        <f>[25]Janeiro!$B$27</f>
        <v>22.900000000000002</v>
      </c>
      <c r="Y29" s="110">
        <f>[25]Janeiro!$B$28</f>
        <v>22.991666666666664</v>
      </c>
      <c r="Z29" s="110">
        <f>[25]Janeiro!$B$29</f>
        <v>23.258333333333329</v>
      </c>
      <c r="AA29" s="110">
        <f>[25]Janeiro!$B$30</f>
        <v>22.304166666666664</v>
      </c>
      <c r="AB29" s="110">
        <f>[25]Janeiro!$B$31</f>
        <v>21.816666666666666</v>
      </c>
      <c r="AC29" s="110">
        <f>[25]Janeiro!$B$32</f>
        <v>24.07083333333334</v>
      </c>
      <c r="AD29" s="110">
        <f>[25]Janeiro!$B$33</f>
        <v>26.095833333333335</v>
      </c>
      <c r="AE29" s="110">
        <f>[25]Janeiro!$B$34</f>
        <v>26.858333333333331</v>
      </c>
      <c r="AF29" s="110">
        <f>[25]Janeiro!$B$35</f>
        <v>23.916666666666661</v>
      </c>
      <c r="AG29" s="111">
        <f t="shared" si="1"/>
        <v>25.890608929406262</v>
      </c>
      <c r="AH29" s="12" t="s">
        <v>35</v>
      </c>
    </row>
    <row r="30" spans="1:38" x14ac:dyDescent="0.2">
      <c r="A30" s="48" t="s">
        <v>11</v>
      </c>
      <c r="B30" s="112">
        <f>[26]Janeiro!$B$5</f>
        <v>26.179166666666664</v>
      </c>
      <c r="C30" s="112">
        <f>[26]Janeiro!$B$6</f>
        <v>25.104166666666661</v>
      </c>
      <c r="D30" s="112">
        <f>[26]Janeiro!$B$7</f>
        <v>25.99166666666666</v>
      </c>
      <c r="E30" s="112">
        <f>[26]Janeiro!$B$8</f>
        <v>27.637500000000003</v>
      </c>
      <c r="F30" s="112">
        <f>[26]Janeiro!$B$9</f>
        <v>27.895833333333332</v>
      </c>
      <c r="G30" s="112">
        <f>[26]Janeiro!$B$10</f>
        <v>27.916666666666668</v>
      </c>
      <c r="H30" s="112">
        <f>[26]Janeiro!$B$11</f>
        <v>28.054166666666664</v>
      </c>
      <c r="I30" s="112">
        <f>[26]Janeiro!$B$12</f>
        <v>28.525000000000002</v>
      </c>
      <c r="J30" s="112">
        <f>[26]Janeiro!$B$13</f>
        <v>29.641666666666662</v>
      </c>
      <c r="K30" s="112">
        <f>[26]Janeiro!$B$14</f>
        <v>27.908333333333342</v>
      </c>
      <c r="L30" s="112">
        <f>[26]Janeiro!$B$15</f>
        <v>26.716666666666669</v>
      </c>
      <c r="M30" s="112">
        <f>[26]Janeiro!$B$16</f>
        <v>26.379166666666666</v>
      </c>
      <c r="N30" s="112">
        <f>[26]Janeiro!$B$17</f>
        <v>26.470833333333335</v>
      </c>
      <c r="O30" s="112">
        <f>[26]Janeiro!$B$18</f>
        <v>28.049999999999994</v>
      </c>
      <c r="P30" s="112">
        <f>[26]Janeiro!$B$19</f>
        <v>26.4375</v>
      </c>
      <c r="Q30" s="112">
        <f>[26]Janeiro!$B$20</f>
        <v>27.600000000000005</v>
      </c>
      <c r="R30" s="112">
        <f>[26]Janeiro!$B$21</f>
        <v>28.004166666666659</v>
      </c>
      <c r="S30" s="112">
        <f>[26]Janeiro!$B$22</f>
        <v>28.829166666666666</v>
      </c>
      <c r="T30" s="112">
        <f>[26]Janeiro!$B$23</f>
        <v>29.441666666666663</v>
      </c>
      <c r="U30" s="112">
        <f>[26]Janeiro!$B$24</f>
        <v>26.437500000000004</v>
      </c>
      <c r="V30" s="112">
        <f>[26]Janeiro!$B$25</f>
        <v>25.337499999999995</v>
      </c>
      <c r="W30" s="112">
        <f>[26]Janeiro!$B$26</f>
        <v>24.729166666666668</v>
      </c>
      <c r="X30" s="110">
        <f>[26]Janeiro!$B$27</f>
        <v>24.991666666666671</v>
      </c>
      <c r="Y30" s="110">
        <f>[26]Janeiro!$B$28</f>
        <v>24.783333333333331</v>
      </c>
      <c r="Z30" s="110">
        <f>[26]Janeiro!$B$29</f>
        <v>24.604166666666661</v>
      </c>
      <c r="AA30" s="110">
        <f>[26]Janeiro!$B$30</f>
        <v>24.366666666666671</v>
      </c>
      <c r="AB30" s="110">
        <f>[26]Janeiro!$B$31</f>
        <v>24.029166666666665</v>
      </c>
      <c r="AC30" s="110">
        <f>[26]Janeiro!$B$32</f>
        <v>25.279166666666672</v>
      </c>
      <c r="AD30" s="110">
        <f>[26]Janeiro!$B$33</f>
        <v>25.970833333333335</v>
      </c>
      <c r="AE30" s="110">
        <f>[26]Janeiro!$B$34</f>
        <v>27.891666666666669</v>
      </c>
      <c r="AF30" s="110">
        <f>[26]Janeiro!$B$35</f>
        <v>24.520833333333339</v>
      </c>
      <c r="AG30" s="111">
        <f t="shared" si="1"/>
        <v>26.636290322580642</v>
      </c>
      <c r="AI30" s="12" t="s">
        <v>35</v>
      </c>
      <c r="AK30" t="s">
        <v>35</v>
      </c>
      <c r="AL30" t="s">
        <v>35</v>
      </c>
    </row>
    <row r="31" spans="1:38" s="5" customFormat="1" x14ac:dyDescent="0.2">
      <c r="A31" s="48" t="s">
        <v>12</v>
      </c>
      <c r="B31" s="112">
        <f>[27]Janeiro!$B$5</f>
        <v>27.191304347826087</v>
      </c>
      <c r="C31" s="112">
        <f>[27]Janeiro!$B$6</f>
        <v>27.6875</v>
      </c>
      <c r="D31" s="112">
        <f>[27]Janeiro!$B$7</f>
        <v>26.152380952380955</v>
      </c>
      <c r="E31" s="112">
        <f>[27]Janeiro!$B$8</f>
        <v>28.34090909090909</v>
      </c>
      <c r="F31" s="112">
        <f>[27]Janeiro!$B$9</f>
        <v>29.620833333333334</v>
      </c>
      <c r="G31" s="112">
        <f>[27]Janeiro!$B$10</f>
        <v>30.204347826086952</v>
      </c>
      <c r="H31" s="112">
        <f>[27]Janeiro!$B$11</f>
        <v>30.885714285714275</v>
      </c>
      <c r="I31" s="112">
        <f>[27]Janeiro!$B$12</f>
        <v>31.352380952380951</v>
      </c>
      <c r="J31" s="112">
        <f>[27]Janeiro!$B$13</f>
        <v>31.68571428571429</v>
      </c>
      <c r="K31" s="112">
        <f>[27]Janeiro!$B$14</f>
        <v>31.457142857142859</v>
      </c>
      <c r="L31" s="112">
        <f>[27]Janeiro!$B$15</f>
        <v>29.799999999999997</v>
      </c>
      <c r="M31" s="112">
        <f>[27]Janeiro!$B$16</f>
        <v>27.247826086956525</v>
      </c>
      <c r="N31" s="112">
        <f>[27]Janeiro!$B$17</f>
        <v>27.766666666666662</v>
      </c>
      <c r="O31" s="112">
        <f>[27]Janeiro!$B$18</f>
        <v>28.75714285714286</v>
      </c>
      <c r="P31" s="112">
        <f>[27]Janeiro!$B$19</f>
        <v>29.922727272727272</v>
      </c>
      <c r="Q31" s="112">
        <f>[27]Janeiro!$B$20</f>
        <v>30.104761904761901</v>
      </c>
      <c r="R31" s="112">
        <f>[27]Janeiro!$B$21</f>
        <v>28.486363636363638</v>
      </c>
      <c r="S31" s="112">
        <f>[27]Janeiro!$B$22</f>
        <v>30.200000000000003</v>
      </c>
      <c r="T31" s="112">
        <f>[27]Janeiro!$B$23</f>
        <v>31.668181818181822</v>
      </c>
      <c r="U31" s="112">
        <f>[27]Janeiro!$B$24</f>
        <v>30.849999999999994</v>
      </c>
      <c r="V31" s="112">
        <f>[27]Janeiro!$B$25</f>
        <v>28.240909090909089</v>
      </c>
      <c r="W31" s="112">
        <f>[27]Janeiro!$B$26</f>
        <v>25.763636363636362</v>
      </c>
      <c r="X31" s="110">
        <f>[27]Janeiro!$B$27</f>
        <v>26.982608695652175</v>
      </c>
      <c r="Y31" s="110">
        <f>[27]Janeiro!$B$28</f>
        <v>27.757142857142849</v>
      </c>
      <c r="Z31" s="110">
        <f>[27]Janeiro!$B$29</f>
        <v>27.347619047619045</v>
      </c>
      <c r="AA31" s="110">
        <f>[27]Janeiro!$B$30</f>
        <v>26.661904761904761</v>
      </c>
      <c r="AB31" s="110">
        <f>[27]Janeiro!$B$31</f>
        <v>26.971428571428575</v>
      </c>
      <c r="AC31" s="110">
        <f>[27]Janeiro!$B$32</f>
        <v>27.052173913043479</v>
      </c>
      <c r="AD31" s="110">
        <f>[27]Janeiro!$B$33</f>
        <v>26.742857142857144</v>
      </c>
      <c r="AE31" s="110">
        <f>[27]Janeiro!$B$34</f>
        <v>28.730434782608693</v>
      </c>
      <c r="AF31" s="110">
        <f>[27]Janeiro!$B$35</f>
        <v>27.390909090909087</v>
      </c>
      <c r="AG31" s="111">
        <f t="shared" si="1"/>
        <v>28.678178144903246</v>
      </c>
      <c r="AJ31" s="5" t="s">
        <v>35</v>
      </c>
      <c r="AK31" s="5" t="s">
        <v>35</v>
      </c>
    </row>
    <row r="32" spans="1:38" x14ac:dyDescent="0.2">
      <c r="A32" s="48" t="s">
        <v>13</v>
      </c>
      <c r="B32" s="112">
        <f>[28]Janeiro!$B$5</f>
        <v>27.116666666666664</v>
      </c>
      <c r="C32" s="112">
        <f>[28]Janeiro!$B$6</f>
        <v>25.887500000000003</v>
      </c>
      <c r="D32" s="112">
        <f>[28]Janeiro!$B$7</f>
        <v>27.858333333333334</v>
      </c>
      <c r="E32" s="112">
        <f>[28]Janeiro!$B$8</f>
        <v>27.854166666666661</v>
      </c>
      <c r="F32" s="112">
        <f>[28]Janeiro!$B$9</f>
        <v>29.625</v>
      </c>
      <c r="G32" s="112">
        <f>[28]Janeiro!$B$10</f>
        <v>30.074999999999999</v>
      </c>
      <c r="H32" s="112">
        <f>[28]Janeiro!$B$11</f>
        <v>30.733333333333334</v>
      </c>
      <c r="I32" s="112">
        <f>[28]Janeiro!$B$12</f>
        <v>30.737499999999994</v>
      </c>
      <c r="J32" s="112">
        <f>[28]Janeiro!$B$13</f>
        <v>30.729166666666671</v>
      </c>
      <c r="K32" s="112">
        <f>[28]Janeiro!$B$14</f>
        <v>30.724999999999998</v>
      </c>
      <c r="L32" s="112">
        <f>[28]Janeiro!$B$15</f>
        <v>28.612500000000001</v>
      </c>
      <c r="M32" s="112">
        <f>[28]Janeiro!$B$16</f>
        <v>26.191666666666666</v>
      </c>
      <c r="N32" s="112">
        <f>[28]Janeiro!$B$17</f>
        <v>27.737499999999997</v>
      </c>
      <c r="O32" s="112">
        <f>[28]Janeiro!$B$18</f>
        <v>29.045833333333338</v>
      </c>
      <c r="P32" s="112">
        <f>[28]Janeiro!$B$19</f>
        <v>29.679166666666671</v>
      </c>
      <c r="Q32" s="112">
        <f>[28]Janeiro!$B$20</f>
        <v>30.037500000000005</v>
      </c>
      <c r="R32" s="112">
        <f>[28]Janeiro!$B$21</f>
        <v>27.770833333333332</v>
      </c>
      <c r="S32" s="112">
        <f>[28]Janeiro!$B$22</f>
        <v>29.92916666666666</v>
      </c>
      <c r="T32" s="112">
        <f>[28]Janeiro!$B$23</f>
        <v>28.566666666666674</v>
      </c>
      <c r="U32" s="112">
        <f>[28]Janeiro!$B$24</f>
        <v>30.437499999999996</v>
      </c>
      <c r="V32" s="112">
        <f>[28]Janeiro!$B$25</f>
        <v>29.354166666666661</v>
      </c>
      <c r="W32" s="112">
        <f>[28]Janeiro!$B$26</f>
        <v>25.804166666666671</v>
      </c>
      <c r="X32" s="110">
        <f>[28]Janeiro!$B$27</f>
        <v>25.795833333333334</v>
      </c>
      <c r="Y32" s="110">
        <f>[28]Janeiro!$B$28</f>
        <v>27.870833333333326</v>
      </c>
      <c r="Z32" s="110">
        <f>[28]Janeiro!$B$29</f>
        <v>28.150000000000002</v>
      </c>
      <c r="AA32" s="110">
        <f>[28]Janeiro!$B$30</f>
        <v>27.129166666666666</v>
      </c>
      <c r="AB32" s="110">
        <f>[28]Janeiro!$B$31</f>
        <v>25.954166666666662</v>
      </c>
      <c r="AC32" s="110">
        <f>[28]Janeiro!$B$32</f>
        <v>26.770833333333329</v>
      </c>
      <c r="AD32" s="110">
        <f>[28]Janeiro!$B$33</f>
        <v>27.154166666666665</v>
      </c>
      <c r="AE32" s="110">
        <f>[28]Janeiro!$B$34</f>
        <v>27.662499999999998</v>
      </c>
      <c r="AF32" s="110">
        <f>[28]Janeiro!$B$35</f>
        <v>27.758333333333329</v>
      </c>
      <c r="AG32" s="111">
        <f t="shared" si="1"/>
        <v>28.346908602150538</v>
      </c>
      <c r="AJ32" t="s">
        <v>35</v>
      </c>
      <c r="AL32" t="s">
        <v>35</v>
      </c>
    </row>
    <row r="33" spans="1:37" x14ac:dyDescent="0.2">
      <c r="A33" s="48" t="s">
        <v>152</v>
      </c>
      <c r="B33" s="112">
        <f>[29]Janeiro!$B$5</f>
        <v>26.708333333333329</v>
      </c>
      <c r="C33" s="112">
        <f>[29]Janeiro!$B$6</f>
        <v>25.274999999999995</v>
      </c>
      <c r="D33" s="112">
        <f>[29]Janeiro!$B$7</f>
        <v>26.783333333333331</v>
      </c>
      <c r="E33" s="112">
        <f>[29]Janeiro!$B$8</f>
        <v>27.654166666666665</v>
      </c>
      <c r="F33" s="112">
        <f>[29]Janeiro!$B$9</f>
        <v>26.708333333333329</v>
      </c>
      <c r="G33" s="112">
        <f>[29]Janeiro!$B$10</f>
        <v>28.474999999999998</v>
      </c>
      <c r="H33" s="112">
        <f>[29]Janeiro!$B$11</f>
        <v>27.770833333333339</v>
      </c>
      <c r="I33" s="112">
        <f>[29]Janeiro!$B$12</f>
        <v>27.395833333333332</v>
      </c>
      <c r="J33" s="112">
        <f>[29]Janeiro!$B$13</f>
        <v>28.120833333333326</v>
      </c>
      <c r="K33" s="112">
        <f>[29]Janeiro!$B$14</f>
        <v>25.787499999999998</v>
      </c>
      <c r="L33" s="112">
        <f>[29]Janeiro!$B$15</f>
        <v>25.745833333333337</v>
      </c>
      <c r="M33" s="112">
        <f>[29]Janeiro!$B$16</f>
        <v>25.745833333333334</v>
      </c>
      <c r="N33" s="112">
        <f>[29]Janeiro!$B$17</f>
        <v>26.754166666666674</v>
      </c>
      <c r="O33" s="112">
        <f>[29]Janeiro!$B$18</f>
        <v>27.679166666666671</v>
      </c>
      <c r="P33" s="112">
        <f>[29]Janeiro!$B$19</f>
        <v>26.212500000000002</v>
      </c>
      <c r="Q33" s="112">
        <f>[29]Janeiro!$B$20</f>
        <v>28.375</v>
      </c>
      <c r="R33" s="112">
        <f>[29]Janeiro!$B$21</f>
        <v>28.3125</v>
      </c>
      <c r="S33" s="112">
        <f>[29]Janeiro!$B$22</f>
        <v>29.291666666666668</v>
      </c>
      <c r="T33" s="112">
        <f>[29]Janeiro!$B$23</f>
        <v>29.529166666666669</v>
      </c>
      <c r="U33" s="112">
        <f>[29]Janeiro!$B$24</f>
        <v>27.379166666666674</v>
      </c>
      <c r="V33" s="112">
        <f>[29]Janeiro!$B$25</f>
        <v>26.174999999999997</v>
      </c>
      <c r="W33" s="112">
        <f>[29]Janeiro!$B$26</f>
        <v>24.183333333333334</v>
      </c>
      <c r="X33" s="110">
        <f>[29]Janeiro!$B$27</f>
        <v>24.229166666666661</v>
      </c>
      <c r="Y33" s="110">
        <f>[29]Janeiro!$B$28</f>
        <v>24.324999999999999</v>
      </c>
      <c r="Z33" s="110">
        <f>[29]Janeiro!$B$29</f>
        <v>23.862500000000001</v>
      </c>
      <c r="AA33" s="110">
        <f>[29]Janeiro!$B$30</f>
        <v>23.716666666666669</v>
      </c>
      <c r="AB33" s="110">
        <f>[29]Janeiro!$B$31</f>
        <v>23.395833333333332</v>
      </c>
      <c r="AC33" s="110">
        <f>[29]Janeiro!$B$32</f>
        <v>25.2</v>
      </c>
      <c r="AD33" s="110">
        <f>[29]Janeiro!$B$33</f>
        <v>25.691666666666663</v>
      </c>
      <c r="AE33" s="110">
        <f>[29]Janeiro!$B$34</f>
        <v>28.05</v>
      </c>
      <c r="AF33" s="110">
        <f>[29]Janeiro!$B$35</f>
        <v>25.687499999999996</v>
      </c>
      <c r="AG33" s="111">
        <f t="shared" si="1"/>
        <v>26.458736559139783</v>
      </c>
      <c r="AK33" t="s">
        <v>35</v>
      </c>
    </row>
    <row r="34" spans="1:37" x14ac:dyDescent="0.2">
      <c r="A34" s="48" t="s">
        <v>123</v>
      </c>
      <c r="B34" s="112">
        <f>[30]Janeiro!$B$5</f>
        <v>27.441666666666674</v>
      </c>
      <c r="C34" s="112">
        <f>[30]Janeiro!$B$6</f>
        <v>25.483333333333334</v>
      </c>
      <c r="D34" s="112">
        <f>[30]Janeiro!$B$7</f>
        <v>27.729166666666668</v>
      </c>
      <c r="E34" s="112">
        <f>[30]Janeiro!$B$8</f>
        <v>28.283333333333335</v>
      </c>
      <c r="F34" s="112">
        <f>[30]Janeiro!$B$9</f>
        <v>27.424999999999997</v>
      </c>
      <c r="G34" s="112">
        <f>[30]Janeiro!$B$10</f>
        <v>29.029166666666669</v>
      </c>
      <c r="H34" s="112">
        <f>[30]Janeiro!$B$11</f>
        <v>29.670833333333338</v>
      </c>
      <c r="I34" s="112">
        <f>[30]Janeiro!$B$12</f>
        <v>29.099999999999998</v>
      </c>
      <c r="J34" s="112">
        <f>[30]Janeiro!$B$13</f>
        <v>29.654166666666669</v>
      </c>
      <c r="K34" s="112">
        <f>[30]Janeiro!$B$14</f>
        <v>27.954166666666669</v>
      </c>
      <c r="L34" s="112">
        <f>[30]Janeiro!$B$15</f>
        <v>26.287499999999998</v>
      </c>
      <c r="M34" s="112">
        <f>[30]Janeiro!$B$16</f>
        <v>26.070833333333329</v>
      </c>
      <c r="N34" s="112">
        <f>[30]Janeiro!$B$17</f>
        <v>27.079166666666666</v>
      </c>
      <c r="O34" s="112">
        <f>[30]Janeiro!$B$18</f>
        <v>27.86666666666666</v>
      </c>
      <c r="P34" s="112">
        <f>[30]Janeiro!$B$19</f>
        <v>26.38333333333334</v>
      </c>
      <c r="Q34" s="112">
        <f>[30]Janeiro!$B$20</f>
        <v>28.487499999999994</v>
      </c>
      <c r="R34" s="112">
        <f>[30]Janeiro!$B$21</f>
        <v>28.44583333333334</v>
      </c>
      <c r="S34" s="112">
        <f>[30]Janeiro!$B$22</f>
        <v>29.633333333333329</v>
      </c>
      <c r="T34" s="112">
        <f>[30]Janeiro!$B$23</f>
        <v>29.058333333333337</v>
      </c>
      <c r="U34" s="112">
        <f>[30]Janeiro!$B$24</f>
        <v>25.708333333333332</v>
      </c>
      <c r="V34" s="112">
        <f>[30]Janeiro!$B$25</f>
        <v>26.016666666666662</v>
      </c>
      <c r="W34" s="112">
        <f>[30]Janeiro!$B$26</f>
        <v>24.845833333333331</v>
      </c>
      <c r="X34" s="110">
        <f>[30]Janeiro!$B$27</f>
        <v>22.920833333333334</v>
      </c>
      <c r="Y34" s="110">
        <f>[30]Janeiro!$B$28</f>
        <v>23.254166666666659</v>
      </c>
      <c r="Z34" s="110">
        <f>[30]Janeiro!$B$29</f>
        <v>23.525000000000002</v>
      </c>
      <c r="AA34" s="110">
        <f>[30]Janeiro!$B$30</f>
        <v>23.129166666666663</v>
      </c>
      <c r="AB34" s="110">
        <f>[30]Janeiro!$B$31</f>
        <v>23.870833333333334</v>
      </c>
      <c r="AC34" s="110">
        <f>[30]Janeiro!$B$32</f>
        <v>26.237499999999997</v>
      </c>
      <c r="AD34" s="110">
        <f>[30]Janeiro!$B$33</f>
        <v>27.499999999999996</v>
      </c>
      <c r="AE34" s="110">
        <f>[30]Janeiro!$B$34</f>
        <v>27.920833333333334</v>
      </c>
      <c r="AF34" s="110">
        <f>[30]Janeiro!$B$35</f>
        <v>26.520833333333332</v>
      </c>
      <c r="AG34" s="111">
        <f t="shared" si="1"/>
        <v>26.855913978494623</v>
      </c>
      <c r="AK34" t="s">
        <v>35</v>
      </c>
    </row>
    <row r="35" spans="1:37" x14ac:dyDescent="0.2">
      <c r="A35" s="48" t="s">
        <v>14</v>
      </c>
      <c r="B35" s="112">
        <f>[31]Janeiro!$B$5</f>
        <v>25.916666666666671</v>
      </c>
      <c r="C35" s="112">
        <f>[31]Janeiro!$B$6</f>
        <v>28.11666666666666</v>
      </c>
      <c r="D35" s="112">
        <f>[31]Janeiro!$B$7</f>
        <v>27.295833333333338</v>
      </c>
      <c r="E35" s="112">
        <f>[31]Janeiro!$B$8</f>
        <v>27.841666666666665</v>
      </c>
      <c r="F35" s="112">
        <f>[31]Janeiro!$B$9</f>
        <v>27.137499999999999</v>
      </c>
      <c r="G35" s="112">
        <f>[31]Janeiro!$B$10</f>
        <v>27.595652173913042</v>
      </c>
      <c r="H35" s="112">
        <f>[31]Janeiro!$B$11</f>
        <v>29.333333333333329</v>
      </c>
      <c r="I35" s="112">
        <f>[31]Janeiro!$B$12</f>
        <v>29.899999999999995</v>
      </c>
      <c r="J35" s="112">
        <f>[31]Janeiro!$B$13</f>
        <v>29.487499999999997</v>
      </c>
      <c r="K35" s="112">
        <f>[31]Janeiro!$B$14</f>
        <v>26.775000000000006</v>
      </c>
      <c r="L35" s="112">
        <f>[31]Janeiro!$B$15</f>
        <v>26.579166666666666</v>
      </c>
      <c r="M35" s="112">
        <f>[31]Janeiro!$B$16</f>
        <v>26.962500000000006</v>
      </c>
      <c r="N35" s="112">
        <f>[31]Janeiro!$B$17</f>
        <v>26.008333333333329</v>
      </c>
      <c r="O35" s="112">
        <f>[31]Janeiro!$B$18</f>
        <v>27.443478260869568</v>
      </c>
      <c r="P35" s="112">
        <f>[31]Janeiro!$B$19</f>
        <v>26.133333333333326</v>
      </c>
      <c r="Q35" s="112">
        <f>[31]Janeiro!$B$20</f>
        <v>27.133333333333329</v>
      </c>
      <c r="R35" s="112">
        <f>[31]Janeiro!$B$21</f>
        <v>29.125000000000004</v>
      </c>
      <c r="S35" s="112">
        <f>[31]Janeiro!$B$22</f>
        <v>30.191666666666666</v>
      </c>
      <c r="T35" s="112">
        <f>[31]Janeiro!$B$23</f>
        <v>27.929166666666664</v>
      </c>
      <c r="U35" s="112">
        <f>[31]Janeiro!$B$24</f>
        <v>27.329166666666666</v>
      </c>
      <c r="V35" s="112">
        <f>[31]Janeiro!$B$25</f>
        <v>27.060869565217391</v>
      </c>
      <c r="W35" s="112">
        <f>[31]Janeiro!$B$26</f>
        <v>25.687499999999996</v>
      </c>
      <c r="X35" s="110">
        <f>[31]Janeiro!$B$27</f>
        <v>25.308333333333326</v>
      </c>
      <c r="Y35" s="110">
        <f>[31]Janeiro!$B$28</f>
        <v>25.145833333333332</v>
      </c>
      <c r="Z35" s="110">
        <f>[31]Janeiro!$B$29</f>
        <v>24.841666666666665</v>
      </c>
      <c r="AA35" s="110">
        <f>[31]Janeiro!$B$30</f>
        <v>24.829166666666669</v>
      </c>
      <c r="AB35" s="110">
        <f>[31]Janeiro!$B$31</f>
        <v>24.537499999999998</v>
      </c>
      <c r="AC35" s="110">
        <f>[31]Janeiro!$B$32</f>
        <v>25.679166666666664</v>
      </c>
      <c r="AD35" s="110">
        <f>[31]Janeiro!$B$33</f>
        <v>26.43809523809524</v>
      </c>
      <c r="AE35" s="110">
        <f>[31]Janeiro!$B$34</f>
        <v>26.754166666666674</v>
      </c>
      <c r="AF35" s="110">
        <f>[31]Janeiro!$B$35</f>
        <v>28.121739130434776</v>
      </c>
      <c r="AG35" s="111">
        <f t="shared" si="1"/>
        <v>27.052871001135376</v>
      </c>
      <c r="AJ35" t="s">
        <v>35</v>
      </c>
      <c r="AK35" t="s">
        <v>35</v>
      </c>
    </row>
    <row r="36" spans="1:37" x14ac:dyDescent="0.2">
      <c r="A36" s="48" t="s">
        <v>153</v>
      </c>
      <c r="B36" s="112">
        <f>[32]Janeiro!$B$5</f>
        <v>26.495833333333334</v>
      </c>
      <c r="C36" s="112">
        <f>[32]Janeiro!$B$6</f>
        <v>26</v>
      </c>
      <c r="D36" s="112">
        <f>[32]Janeiro!$B$7</f>
        <v>26.999999999999996</v>
      </c>
      <c r="E36" s="112">
        <f>[32]Janeiro!$B$8</f>
        <v>27.708333333333339</v>
      </c>
      <c r="F36" s="112">
        <f>[32]Janeiro!$B$9</f>
        <v>27.334782608695654</v>
      </c>
      <c r="G36" s="112">
        <f>[32]Janeiro!$B$10</f>
        <v>27.216666666666658</v>
      </c>
      <c r="H36" s="112">
        <f>[32]Janeiro!$B$11</f>
        <v>29.134782608695652</v>
      </c>
      <c r="I36" s="112">
        <f>[32]Janeiro!$B$12</f>
        <v>29.162500000000005</v>
      </c>
      <c r="J36" s="112">
        <f>[32]Janeiro!$B$13</f>
        <v>29.137500000000003</v>
      </c>
      <c r="K36" s="112">
        <f>[32]Janeiro!$B$14</f>
        <v>29.317391304347826</v>
      </c>
      <c r="L36" s="112">
        <f>[32]Janeiro!$B$15</f>
        <v>26.212499999999995</v>
      </c>
      <c r="M36" s="112">
        <f>[32]Janeiro!$B$16</f>
        <v>25.870833333333334</v>
      </c>
      <c r="N36" s="112">
        <f>[32]Janeiro!$B$17</f>
        <v>27.404347826086958</v>
      </c>
      <c r="O36" s="112">
        <f>[32]Janeiro!$B$18</f>
        <v>27.691666666666659</v>
      </c>
      <c r="P36" s="112">
        <f>[32]Janeiro!$B$19</f>
        <v>25.895833333333339</v>
      </c>
      <c r="Q36" s="112">
        <f>[32]Janeiro!$B$20</f>
        <v>27.154166666666669</v>
      </c>
      <c r="R36" s="112">
        <f>[32]Janeiro!$B$21</f>
        <v>27.849999999999994</v>
      </c>
      <c r="S36" s="112">
        <f>[32]Janeiro!$B$22</f>
        <v>28.566666666666663</v>
      </c>
      <c r="T36" s="112">
        <f>[32]Janeiro!$B$23</f>
        <v>28.133333333333329</v>
      </c>
      <c r="U36" s="112">
        <f>[32]Janeiro!$B$24</f>
        <v>28.995833333333334</v>
      </c>
      <c r="V36" s="112">
        <f>[32]Janeiro!$B$25</f>
        <v>27.945833333333329</v>
      </c>
      <c r="W36" s="112">
        <f>[32]Janeiro!$B$26</f>
        <v>26.362499999999997</v>
      </c>
      <c r="X36" s="110">
        <f>[32]Janeiro!$B$27</f>
        <v>26.583333333333329</v>
      </c>
      <c r="Y36" s="110">
        <f>[32]Janeiro!$B$28</f>
        <v>28.154166666666665</v>
      </c>
      <c r="Z36" s="110">
        <f>[32]Janeiro!$B$29</f>
        <v>28.413043478260875</v>
      </c>
      <c r="AA36" s="110">
        <f>[32]Janeiro!$B$30</f>
        <v>26.804166666666671</v>
      </c>
      <c r="AB36" s="110">
        <f>[32]Janeiro!$B$31</f>
        <v>27.117391304347823</v>
      </c>
      <c r="AC36" s="110">
        <f>[32]Janeiro!$B$32</f>
        <v>26.258333333333329</v>
      </c>
      <c r="AD36" s="110">
        <f>[32]Janeiro!$B$33</f>
        <v>26.537499999999998</v>
      </c>
      <c r="AE36" s="110">
        <f>[32]Janeiro!$B$34</f>
        <v>26.091304347826092</v>
      </c>
      <c r="AF36" s="110">
        <f>[32]Janeiro!$B$35</f>
        <v>26.3125</v>
      </c>
      <c r="AG36" s="111">
        <f t="shared" si="1"/>
        <v>27.382678821879384</v>
      </c>
      <c r="AI36" s="89" t="s">
        <v>35</v>
      </c>
      <c r="AJ36" s="89" t="s">
        <v>35</v>
      </c>
    </row>
    <row r="37" spans="1:37" x14ac:dyDescent="0.2">
      <c r="A37" s="48" t="s">
        <v>15</v>
      </c>
      <c r="B37" s="112">
        <f>[33]Janeiro!$B$5</f>
        <v>25.216666666666665</v>
      </c>
      <c r="C37" s="112">
        <f>[33]Janeiro!$B$6</f>
        <v>23.962500000000002</v>
      </c>
      <c r="D37" s="112">
        <f>[33]Janeiro!$B$7</f>
        <v>25.512499999999999</v>
      </c>
      <c r="E37" s="112">
        <f>[33]Janeiro!$B$8</f>
        <v>27.216666666666669</v>
      </c>
      <c r="F37" s="112">
        <f>[33]Janeiro!$B$9</f>
        <v>27.591666666666669</v>
      </c>
      <c r="G37" s="112">
        <f>[33]Janeiro!$B$10</f>
        <v>28.487500000000001</v>
      </c>
      <c r="H37" s="112">
        <f>[33]Janeiro!$B$11</f>
        <v>29.929166666666674</v>
      </c>
      <c r="I37" s="112">
        <f>[33]Janeiro!$B$12</f>
        <v>29.062500000000011</v>
      </c>
      <c r="J37" s="112">
        <f>[33]Janeiro!$B$13</f>
        <v>29.579166666666666</v>
      </c>
      <c r="K37" s="112">
        <f>[33]Janeiro!$B$14</f>
        <v>27.054166666666671</v>
      </c>
      <c r="L37" s="112">
        <f>[33]Janeiro!$B$15</f>
        <v>25.104166666666668</v>
      </c>
      <c r="M37" s="112">
        <f>[33]Janeiro!$B$16</f>
        <v>24.270833333333332</v>
      </c>
      <c r="N37" s="112">
        <f>[33]Janeiro!$B$17</f>
        <v>25.141666666666666</v>
      </c>
      <c r="O37" s="112">
        <f>[33]Janeiro!$B$18</f>
        <v>26.712500000000002</v>
      </c>
      <c r="P37" s="112">
        <f>[33]Janeiro!$B$19</f>
        <v>27.595833333333331</v>
      </c>
      <c r="Q37" s="112">
        <f>[33]Janeiro!$B$20</f>
        <v>26.824999999999999</v>
      </c>
      <c r="R37" s="112">
        <f>[33]Janeiro!$B$21</f>
        <v>28.941666666666666</v>
      </c>
      <c r="S37" s="112">
        <f>[33]Janeiro!$B$22</f>
        <v>28.875</v>
      </c>
      <c r="T37" s="112">
        <f>[33]Janeiro!$B$23</f>
        <v>30.195833333333329</v>
      </c>
      <c r="U37" s="112">
        <f>[33]Janeiro!$B$24</f>
        <v>25.841666666666658</v>
      </c>
      <c r="V37" s="112">
        <f>[33]Janeiro!$B$25</f>
        <v>24.475000000000005</v>
      </c>
      <c r="W37" s="112">
        <f>[33]Janeiro!$B$26</f>
        <v>23.295833333333331</v>
      </c>
      <c r="X37" s="110">
        <f>[33]Janeiro!$B$27</f>
        <v>23.1875</v>
      </c>
      <c r="Y37" s="110">
        <f>[33]Janeiro!$B$28</f>
        <v>22.970833333333335</v>
      </c>
      <c r="Z37" s="110">
        <f>[33]Janeiro!$B$29</f>
        <v>23.920833333333324</v>
      </c>
      <c r="AA37" s="110">
        <f>[33]Janeiro!$B$30</f>
        <v>22.233333333333331</v>
      </c>
      <c r="AB37" s="110">
        <f>[33]Janeiro!$B$31</f>
        <v>23.383333333333329</v>
      </c>
      <c r="AC37" s="110">
        <f>[33]Janeiro!$B$32</f>
        <v>24.495833333333337</v>
      </c>
      <c r="AD37" s="110">
        <f>[33]Janeiro!$B$33</f>
        <v>27.341666666666669</v>
      </c>
      <c r="AE37" s="110">
        <f>[33]Janeiro!$B$34</f>
        <v>28.212499999999995</v>
      </c>
      <c r="AF37" s="110">
        <f>[33]Janeiro!$B$35</f>
        <v>25.75833333333334</v>
      </c>
      <c r="AG37" s="111">
        <f t="shared" si="1"/>
        <v>26.206182795698926</v>
      </c>
      <c r="AH37" s="12" t="s">
        <v>35</v>
      </c>
      <c r="AI37" s="12" t="s">
        <v>35</v>
      </c>
      <c r="AJ37" s="128"/>
      <c r="AK37" t="s">
        <v>35</v>
      </c>
    </row>
    <row r="38" spans="1:37" x14ac:dyDescent="0.2">
      <c r="A38" s="48" t="s">
        <v>16</v>
      </c>
      <c r="B38" s="112">
        <f>[34]Janeiro!$B$5</f>
        <v>28.441666666666666</v>
      </c>
      <c r="C38" s="112">
        <f>[34]Janeiro!$B$6</f>
        <v>27.849999999999994</v>
      </c>
      <c r="D38" s="112">
        <f>[34]Janeiro!$B$7</f>
        <v>28.695833333333329</v>
      </c>
      <c r="E38" s="112">
        <f>[34]Janeiro!$B$8</f>
        <v>29.400000000000002</v>
      </c>
      <c r="F38" s="112">
        <f>[34]Janeiro!$B$9</f>
        <v>30.445833333333336</v>
      </c>
      <c r="G38" s="112">
        <f>[34]Janeiro!$B$10</f>
        <v>31.333333333333332</v>
      </c>
      <c r="H38" s="112">
        <f>[34]Janeiro!$B$11</f>
        <v>33.012500000000003</v>
      </c>
      <c r="I38" s="112">
        <f>[34]Janeiro!$B$12</f>
        <v>33.300000000000004</v>
      </c>
      <c r="J38" s="112">
        <f>[34]Janeiro!$B$13</f>
        <v>34.125</v>
      </c>
      <c r="K38" s="112">
        <f>[34]Janeiro!$B$14</f>
        <v>34.033333333333331</v>
      </c>
      <c r="L38" s="112">
        <f>[34]Janeiro!$B$15</f>
        <v>30.570833333333329</v>
      </c>
      <c r="M38" s="112">
        <f>[34]Janeiro!$B$16</f>
        <v>28.458333333333329</v>
      </c>
      <c r="N38" s="112">
        <f>[34]Janeiro!$B$17</f>
        <v>29.804166666666664</v>
      </c>
      <c r="O38" s="112">
        <f>[34]Janeiro!$B$18</f>
        <v>31.633333333333329</v>
      </c>
      <c r="P38" s="112">
        <f>[34]Janeiro!$B$19</f>
        <v>32.6</v>
      </c>
      <c r="Q38" s="112" t="str">
        <f>[34]Janeiro!$B$20</f>
        <v>*</v>
      </c>
      <c r="R38" s="112" t="str">
        <f>[34]Janeiro!$B$21</f>
        <v>*</v>
      </c>
      <c r="S38" s="112" t="str">
        <f>[34]Janeiro!$B$22</f>
        <v>*</v>
      </c>
      <c r="T38" s="112" t="str">
        <f>[34]Janeiro!$B$23</f>
        <v>*</v>
      </c>
      <c r="U38" s="112" t="str">
        <f>[34]Janeiro!$B$24</f>
        <v>*</v>
      </c>
      <c r="V38" s="112" t="str">
        <f>[34]Janeiro!$B$25</f>
        <v>*</v>
      </c>
      <c r="W38" s="112" t="str">
        <f>[34]Janeiro!$B$26</f>
        <v>*</v>
      </c>
      <c r="X38" s="112" t="str">
        <f>[34]Janeiro!$B$26</f>
        <v>*</v>
      </c>
      <c r="Y38" s="112" t="str">
        <f>[34]Janeiro!$B$26</f>
        <v>*</v>
      </c>
      <c r="Z38" s="112" t="str">
        <f>[34]Janeiro!$B$26</f>
        <v>*</v>
      </c>
      <c r="AA38" s="112" t="str">
        <f>[34]Janeiro!$B$26</f>
        <v>*</v>
      </c>
      <c r="AB38" s="112" t="str">
        <f>[34]Janeiro!$B$26</f>
        <v>*</v>
      </c>
      <c r="AC38" s="112" t="str">
        <f>[34]Janeiro!$B$26</f>
        <v>*</v>
      </c>
      <c r="AD38" s="112" t="str">
        <f>[34]Janeiro!$B$26</f>
        <v>*</v>
      </c>
      <c r="AE38" s="112" t="str">
        <f>[34]Janeiro!$B$26</f>
        <v>*</v>
      </c>
      <c r="AF38" s="112" t="str">
        <f>[34]Janeiro!$B$26</f>
        <v>*</v>
      </c>
      <c r="AG38" s="111">
        <f t="shared" si="1"/>
        <v>30.913611111111113</v>
      </c>
      <c r="AI38" s="12" t="s">
        <v>35</v>
      </c>
      <c r="AK38" t="s">
        <v>35</v>
      </c>
    </row>
    <row r="39" spans="1:37" x14ac:dyDescent="0.2">
      <c r="A39" s="48" t="s">
        <v>154</v>
      </c>
      <c r="B39" s="112">
        <f>[35]Janeiro!$B$5</f>
        <v>26.004166666666663</v>
      </c>
      <c r="C39" s="112">
        <f>[35]Janeiro!$B$6</f>
        <v>26.099999999999998</v>
      </c>
      <c r="D39" s="112">
        <f>[35]Janeiro!$B$7</f>
        <v>27.541666666666668</v>
      </c>
      <c r="E39" s="112">
        <f>[35]Janeiro!$B$8</f>
        <v>27.654166666666669</v>
      </c>
      <c r="F39" s="112">
        <f>[35]Janeiro!$B$9</f>
        <v>27.879166666666666</v>
      </c>
      <c r="G39" s="112">
        <f>[35]Janeiro!$B$10</f>
        <v>28.658333333333335</v>
      </c>
      <c r="H39" s="112">
        <f>[35]Janeiro!$B$11</f>
        <v>28.187500000000004</v>
      </c>
      <c r="I39" s="112">
        <f>[35]Janeiro!$B$12</f>
        <v>29.233333333333338</v>
      </c>
      <c r="J39" s="112">
        <f>[35]Janeiro!$B$13</f>
        <v>28.625</v>
      </c>
      <c r="K39" s="112">
        <f>[35]Janeiro!$B$14</f>
        <v>27.916666666666661</v>
      </c>
      <c r="L39" s="112">
        <f>[35]Janeiro!$B$15</f>
        <v>27.004166666666666</v>
      </c>
      <c r="M39" s="112">
        <f>[35]Janeiro!$B$16</f>
        <v>25.387500000000003</v>
      </c>
      <c r="N39" s="112">
        <f>[35]Janeiro!$B$17</f>
        <v>26.441666666666666</v>
      </c>
      <c r="O39" s="112">
        <f>[35]Janeiro!$B$18</f>
        <v>28.037499999999994</v>
      </c>
      <c r="P39" s="112">
        <f>[35]Janeiro!$B$19</f>
        <v>25.0625</v>
      </c>
      <c r="Q39" s="112">
        <f>[35]Janeiro!$B$20</f>
        <v>27.558333333333334</v>
      </c>
      <c r="R39" s="112">
        <f>[35]Janeiro!$B$21</f>
        <v>27.962499999999995</v>
      </c>
      <c r="S39" s="112">
        <f>[35]Janeiro!$B$22</f>
        <v>29.641666666666666</v>
      </c>
      <c r="T39" s="112">
        <f>[35]Janeiro!$B$23</f>
        <v>28.145833333333329</v>
      </c>
      <c r="U39" s="112">
        <f>[35]Janeiro!$B$24</f>
        <v>26.112499999999997</v>
      </c>
      <c r="V39" s="112">
        <f>[35]Janeiro!$B$25</f>
        <v>26</v>
      </c>
      <c r="W39" s="112">
        <f>[35]Janeiro!$B$26</f>
        <v>24.833333333333339</v>
      </c>
      <c r="X39" s="110">
        <f>[35]Janeiro!$B$27</f>
        <v>24.612499999999997</v>
      </c>
      <c r="Y39" s="110">
        <f>[35]Janeiro!$B$28</f>
        <v>25.154166666666665</v>
      </c>
      <c r="Z39" s="110">
        <f>[35]Janeiro!$B$29</f>
        <v>24.520833333333329</v>
      </c>
      <c r="AA39" s="110">
        <f>[35]Janeiro!$B$30</f>
        <v>24.391666666666666</v>
      </c>
      <c r="AB39" s="110">
        <f>[35]Janeiro!$B$31</f>
        <v>24.5</v>
      </c>
      <c r="AC39" s="110">
        <f>[35]Janeiro!$B$32</f>
        <v>25.916666666666671</v>
      </c>
      <c r="AD39" s="110">
        <f>[35]Janeiro!$B$33</f>
        <v>26.900000000000002</v>
      </c>
      <c r="AE39" s="110">
        <f>[35]Janeiro!$B$34</f>
        <v>27.037500000000005</v>
      </c>
      <c r="AF39" s="110">
        <f>[35]Janeiro!$B$35</f>
        <v>24.908333333333331</v>
      </c>
      <c r="AG39" s="111">
        <f t="shared" si="1"/>
        <v>26.707392473118276</v>
      </c>
      <c r="AI39" s="12" t="s">
        <v>35</v>
      </c>
      <c r="AK39" t="s">
        <v>35</v>
      </c>
    </row>
    <row r="40" spans="1:37" x14ac:dyDescent="0.2">
      <c r="A40" s="48" t="s">
        <v>17</v>
      </c>
      <c r="B40" s="112">
        <f>[36]Janeiro!$B$5</f>
        <v>26.770833333333332</v>
      </c>
      <c r="C40" s="112">
        <f>[36]Janeiro!$B$6</f>
        <v>25.187499999999996</v>
      </c>
      <c r="D40" s="112">
        <f>[36]Janeiro!$B$7</f>
        <v>27.012499999999999</v>
      </c>
      <c r="E40" s="112">
        <f>[36]Janeiro!$B$8</f>
        <v>27.804166666666671</v>
      </c>
      <c r="F40" s="112">
        <f>[36]Janeiro!$B$9</f>
        <v>27.241666666666671</v>
      </c>
      <c r="G40" s="112">
        <f>[36]Janeiro!$B$10</f>
        <v>28.399999999999991</v>
      </c>
      <c r="H40" s="112">
        <f>[36]Janeiro!$B$11</f>
        <v>26.970833333333335</v>
      </c>
      <c r="I40" s="112">
        <f>[36]Janeiro!$B$12</f>
        <v>27.333333333333332</v>
      </c>
      <c r="J40" s="112">
        <f>[36]Janeiro!$B$13</f>
        <v>28.516666666666666</v>
      </c>
      <c r="K40" s="112">
        <f>[36]Janeiro!$B$14</f>
        <v>27.241666666666671</v>
      </c>
      <c r="L40" s="112">
        <f>[36]Janeiro!$B$15</f>
        <v>27.337500000000002</v>
      </c>
      <c r="M40" s="112">
        <f>[36]Janeiro!$B$16</f>
        <v>26.762500000000003</v>
      </c>
      <c r="N40" s="112">
        <f>[36]Janeiro!$B$17</f>
        <v>26.516666666666669</v>
      </c>
      <c r="O40" s="112">
        <f>[36]Janeiro!$B$18</f>
        <v>27.875</v>
      </c>
      <c r="P40" s="112">
        <f>[36]Janeiro!$B$19</f>
        <v>25.925000000000001</v>
      </c>
      <c r="Q40" s="112">
        <f>[36]Janeiro!$B$20</f>
        <v>28.345833333333335</v>
      </c>
      <c r="R40" s="112">
        <f>[36]Janeiro!$B$21</f>
        <v>27.67916666666666</v>
      </c>
      <c r="S40" s="112">
        <f>[36]Janeiro!$B$22</f>
        <v>28.608333333333338</v>
      </c>
      <c r="T40" s="112">
        <f>[36]Janeiro!$B$23</f>
        <v>28.591666666666669</v>
      </c>
      <c r="U40" s="112">
        <f>[36]Janeiro!$B$24</f>
        <v>27.141666666666666</v>
      </c>
      <c r="V40" s="112">
        <f>[36]Janeiro!$B$25</f>
        <v>25.537499999999994</v>
      </c>
      <c r="W40" s="112">
        <f>[36]Janeiro!$B$26</f>
        <v>24.787500000000005</v>
      </c>
      <c r="X40" s="110">
        <f>[36]Janeiro!$B$27</f>
        <v>24.266666666666666</v>
      </c>
      <c r="Y40" s="110">
        <f>[36]Janeiro!$B$28</f>
        <v>23.766666666666662</v>
      </c>
      <c r="Z40" s="110">
        <f>[36]Janeiro!$B$29</f>
        <v>23.574999999999999</v>
      </c>
      <c r="AA40" s="110">
        <f>[36]Janeiro!$B$30</f>
        <v>23.362500000000001</v>
      </c>
      <c r="AB40" s="110">
        <f>[36]Janeiro!$B$31</f>
        <v>23.433333333333326</v>
      </c>
      <c r="AC40" s="110">
        <f>[36]Janeiro!$B$32</f>
        <v>25.370833333333334</v>
      </c>
      <c r="AD40" s="110">
        <f>[36]Janeiro!$B$33</f>
        <v>25.279166666666665</v>
      </c>
      <c r="AE40" s="110">
        <f>[36]Janeiro!$B$34</f>
        <v>27.104166666666661</v>
      </c>
      <c r="AF40" s="110">
        <f>[36]Janeiro!$B$35</f>
        <v>24.495833333333334</v>
      </c>
      <c r="AG40" s="111">
        <f t="shared" si="1"/>
        <v>26.394892473118276</v>
      </c>
      <c r="AI40" s="12" t="s">
        <v>35</v>
      </c>
      <c r="AK40" t="s">
        <v>35</v>
      </c>
    </row>
    <row r="41" spans="1:37" x14ac:dyDescent="0.2">
      <c r="A41" s="48" t="s">
        <v>136</v>
      </c>
      <c r="B41" s="112">
        <f>[37]Janeiro!$B$5</f>
        <v>27.279166666666665</v>
      </c>
      <c r="C41" s="112">
        <f>[37]Janeiro!$B$6</f>
        <v>25.462499999999995</v>
      </c>
      <c r="D41" s="112">
        <f>[37]Janeiro!$B$7</f>
        <v>27.866666666666664</v>
      </c>
      <c r="E41" s="112">
        <f>[37]Janeiro!$B$8</f>
        <v>27.991666666666674</v>
      </c>
      <c r="F41" s="112">
        <f>[37]Janeiro!$B$9</f>
        <v>27.599999999999998</v>
      </c>
      <c r="G41" s="112">
        <f>[37]Janeiro!$B$10</f>
        <v>28.608333333333334</v>
      </c>
      <c r="H41" s="112">
        <f>[37]Janeiro!$B$11</f>
        <v>27.466666666666658</v>
      </c>
      <c r="I41" s="112">
        <f>[37]Janeiro!$B$12</f>
        <v>29.154166666666665</v>
      </c>
      <c r="J41" s="112">
        <f>[37]Janeiro!$B$13</f>
        <v>29.708333333333332</v>
      </c>
      <c r="K41" s="112">
        <f>[37]Janeiro!$B$14</f>
        <v>28.212499999999995</v>
      </c>
      <c r="L41" s="112">
        <f>[37]Janeiro!$B$15</f>
        <v>27.504166666666666</v>
      </c>
      <c r="M41" s="112">
        <f>[37]Janeiro!$B$16</f>
        <v>26.775000000000002</v>
      </c>
      <c r="N41" s="112">
        <f>[37]Janeiro!$B$17</f>
        <v>26.520833333333339</v>
      </c>
      <c r="O41" s="112">
        <f>[37]Janeiro!$B$18</f>
        <v>26.875000000000004</v>
      </c>
      <c r="P41" s="112">
        <f>[37]Janeiro!$B$19</f>
        <v>25.287499999999994</v>
      </c>
      <c r="Q41" s="112">
        <f>[37]Janeiro!$B$20</f>
        <v>27.916666666666668</v>
      </c>
      <c r="R41" s="112">
        <f>[37]Janeiro!$B$21</f>
        <v>28.666666666666661</v>
      </c>
      <c r="S41" s="112">
        <f>[37]Janeiro!$B$22</f>
        <v>29.416666666666661</v>
      </c>
      <c r="T41" s="112">
        <f>[37]Janeiro!$B$23</f>
        <v>28.620833333333341</v>
      </c>
      <c r="U41" s="112">
        <f>[37]Janeiro!$B$24</f>
        <v>26.67916666666666</v>
      </c>
      <c r="V41" s="112">
        <f>[37]Janeiro!$B$25</f>
        <v>25.741666666666664</v>
      </c>
      <c r="W41" s="112">
        <f>[37]Janeiro!$B$26</f>
        <v>24.979166666666668</v>
      </c>
      <c r="X41" s="110">
        <f>[37]Janeiro!$B$27</f>
        <v>23.970833333333331</v>
      </c>
      <c r="Y41" s="110">
        <f>[37]Janeiro!$B$28</f>
        <v>23.366666666666671</v>
      </c>
      <c r="Z41" s="110">
        <f>[37]Janeiro!$B$29</f>
        <v>23.516666666666666</v>
      </c>
      <c r="AA41" s="110">
        <f>[37]Janeiro!$B$30</f>
        <v>23.295833333333331</v>
      </c>
      <c r="AB41" s="110">
        <f>[37]Janeiro!$B$31</f>
        <v>23.512499999999992</v>
      </c>
      <c r="AC41" s="110">
        <f>[37]Janeiro!$B$32</f>
        <v>24.333333333333329</v>
      </c>
      <c r="AD41" s="110">
        <f>[37]Janeiro!$B$33</f>
        <v>26.183333333333326</v>
      </c>
      <c r="AE41" s="110">
        <f>[37]Janeiro!$B$34</f>
        <v>25.425000000000001</v>
      </c>
      <c r="AF41" s="110">
        <f>[37]Janeiro!$B$35</f>
        <v>34.4</v>
      </c>
      <c r="AG41" s="111">
        <f t="shared" si="1"/>
        <v>26.849596774193547</v>
      </c>
      <c r="AI41" s="12" t="s">
        <v>35</v>
      </c>
      <c r="AJ41" t="s">
        <v>35</v>
      </c>
    </row>
    <row r="42" spans="1:37" x14ac:dyDescent="0.2">
      <c r="A42" s="48" t="s">
        <v>18</v>
      </c>
      <c r="B42" s="112">
        <f>[38]Janeiro!$B$5</f>
        <v>23.620833333333326</v>
      </c>
      <c r="C42" s="112">
        <f>[38]Janeiro!$B$6</f>
        <v>24.104166666666668</v>
      </c>
      <c r="D42" s="112">
        <f>[38]Janeiro!$B$7</f>
        <v>24.808333333333337</v>
      </c>
      <c r="E42" s="112">
        <f>[38]Janeiro!$B$8</f>
        <v>24.258333333333336</v>
      </c>
      <c r="F42" s="112">
        <f>[38]Janeiro!$B$9</f>
        <v>25.220833333333331</v>
      </c>
      <c r="G42" s="112">
        <f>[38]Janeiro!$B$10</f>
        <v>26.191666666666663</v>
      </c>
      <c r="H42" s="112">
        <f>[38]Janeiro!$B$11</f>
        <v>27.037499999999998</v>
      </c>
      <c r="I42" s="112">
        <f>[38]Janeiro!$B$12</f>
        <v>27.408333333333335</v>
      </c>
      <c r="J42" s="112">
        <f>[38]Janeiro!$B$13</f>
        <v>26.912499999999998</v>
      </c>
      <c r="K42" s="112">
        <f>[38]Janeiro!$B$14</f>
        <v>26.95</v>
      </c>
      <c r="L42" s="112">
        <f>[38]Janeiro!$B$15</f>
        <v>24.745833333333334</v>
      </c>
      <c r="M42" s="112">
        <f>[38]Janeiro!$B$16</f>
        <v>24.112500000000001</v>
      </c>
      <c r="N42" s="112">
        <f>[38]Janeiro!$B$17</f>
        <v>25.3</v>
      </c>
      <c r="O42" s="112">
        <f>[38]Janeiro!$B$18</f>
        <v>26.574999999999992</v>
      </c>
      <c r="P42" s="112">
        <f>[38]Janeiro!$B$19</f>
        <v>24.45</v>
      </c>
      <c r="Q42" s="112">
        <f>[38]Janeiro!$B$20</f>
        <v>26.212500000000002</v>
      </c>
      <c r="R42" s="112">
        <f>[38]Janeiro!$B$21</f>
        <v>26.441666666666666</v>
      </c>
      <c r="S42" s="112">
        <f>[38]Janeiro!$B$22</f>
        <v>27.291666666666671</v>
      </c>
      <c r="T42" s="112">
        <f>[38]Janeiro!$B$23</f>
        <v>26.645833333333332</v>
      </c>
      <c r="U42" s="112">
        <f>[38]Janeiro!$B$24</f>
        <v>26.916666666666668</v>
      </c>
      <c r="V42" s="112">
        <f>[38]Janeiro!$B$25</f>
        <v>25.129166666666663</v>
      </c>
      <c r="W42" s="112">
        <f>[38]Janeiro!$B$26</f>
        <v>23.645833333333329</v>
      </c>
      <c r="X42" s="110">
        <f>[38]Janeiro!$B$27</f>
        <v>23.379166666666663</v>
      </c>
      <c r="Y42" s="110">
        <f>[38]Janeiro!$B$28</f>
        <v>24.729166666666661</v>
      </c>
      <c r="Z42" s="110">
        <f>[38]Janeiro!$B$29</f>
        <v>24.095833333333335</v>
      </c>
      <c r="AA42" s="110">
        <f>[38]Janeiro!$B$30</f>
        <v>23.854166666666668</v>
      </c>
      <c r="AB42" s="110">
        <f>[38]Janeiro!$B$31</f>
        <v>24.079166666666666</v>
      </c>
      <c r="AC42" s="110">
        <f>[38]Janeiro!$B$32</f>
        <v>25.158333333333328</v>
      </c>
      <c r="AD42" s="110">
        <f>[38]Janeiro!$B$33</f>
        <v>25.158333333333328</v>
      </c>
      <c r="AE42" s="110">
        <f>[38]Janeiro!$B$34</f>
        <v>24.549999999999994</v>
      </c>
      <c r="AF42" s="110">
        <f>[38]Janeiro!$B$35</f>
        <v>24.595833333333335</v>
      </c>
      <c r="AG42" s="111">
        <f t="shared" si="1"/>
        <v>25.27674731182795</v>
      </c>
      <c r="AK42" t="s">
        <v>35</v>
      </c>
    </row>
    <row r="43" spans="1:37" hidden="1" x14ac:dyDescent="0.2">
      <c r="A43" s="48" t="s">
        <v>141</v>
      </c>
      <c r="B43" s="112" t="s">
        <v>197</v>
      </c>
      <c r="C43" s="112" t="s">
        <v>197</v>
      </c>
      <c r="D43" s="112" t="s">
        <v>197</v>
      </c>
      <c r="E43" s="112" t="s">
        <v>197</v>
      </c>
      <c r="F43" s="112" t="s">
        <v>197</v>
      </c>
      <c r="G43" s="112" t="s">
        <v>197</v>
      </c>
      <c r="H43" s="112" t="s">
        <v>197</v>
      </c>
      <c r="I43" s="112" t="s">
        <v>197</v>
      </c>
      <c r="J43" s="112" t="s">
        <v>197</v>
      </c>
      <c r="K43" s="112" t="s">
        <v>197</v>
      </c>
      <c r="L43" s="112" t="s">
        <v>197</v>
      </c>
      <c r="M43" s="112" t="s">
        <v>197</v>
      </c>
      <c r="N43" s="112" t="s">
        <v>197</v>
      </c>
      <c r="O43" s="112" t="s">
        <v>197</v>
      </c>
      <c r="P43" s="112" t="s">
        <v>197</v>
      </c>
      <c r="Q43" s="112" t="s">
        <v>197</v>
      </c>
      <c r="R43" s="112" t="s">
        <v>197</v>
      </c>
      <c r="S43" s="112" t="s">
        <v>197</v>
      </c>
      <c r="T43" s="112" t="s">
        <v>197</v>
      </c>
      <c r="U43" s="112" t="s">
        <v>197</v>
      </c>
      <c r="V43" s="112" t="s">
        <v>197</v>
      </c>
      <c r="W43" s="112" t="s">
        <v>197</v>
      </c>
      <c r="X43" s="110"/>
      <c r="Y43" s="110"/>
      <c r="Z43" s="110"/>
      <c r="AA43" s="110"/>
      <c r="AB43" s="110"/>
      <c r="AC43" s="110"/>
      <c r="AD43" s="110"/>
      <c r="AE43" s="110"/>
      <c r="AF43" s="110"/>
      <c r="AG43" s="111" t="s">
        <v>197</v>
      </c>
    </row>
    <row r="44" spans="1:37" x14ac:dyDescent="0.2">
      <c r="A44" s="48" t="s">
        <v>19</v>
      </c>
      <c r="B44" s="112">
        <f>[39]Janeiro!$B$5</f>
        <v>24.475000000000005</v>
      </c>
      <c r="C44" s="112">
        <f>[39]Janeiro!$B$6</f>
        <v>23.650000000000002</v>
      </c>
      <c r="D44" s="112">
        <f>[39]Janeiro!$B$7</f>
        <v>26.087500000000002</v>
      </c>
      <c r="E44" s="112">
        <f>[39]Janeiro!$B$8</f>
        <v>26.700000000000003</v>
      </c>
      <c r="F44" s="112">
        <f>[39]Janeiro!$B$9</f>
        <v>26.8</v>
      </c>
      <c r="G44" s="112">
        <f>[39]Janeiro!$B$10</f>
        <v>27.025000000000002</v>
      </c>
      <c r="H44" s="112">
        <f>[39]Janeiro!$B$11</f>
        <v>28.629166666666663</v>
      </c>
      <c r="I44" s="112">
        <f>[39]Janeiro!$B$12</f>
        <v>28.966666666666669</v>
      </c>
      <c r="J44" s="112">
        <f>[39]Janeiro!$B$13</f>
        <v>29.995833333333341</v>
      </c>
      <c r="K44" s="112">
        <f>[39]Janeiro!$B$14</f>
        <v>26.433333333333334</v>
      </c>
      <c r="L44" s="112">
        <f>[39]Janeiro!$B$15</f>
        <v>25.524999999999995</v>
      </c>
      <c r="M44" s="112">
        <f>[39]Janeiro!$B$16</f>
        <v>25.8125</v>
      </c>
      <c r="N44" s="112">
        <f>[39]Janeiro!$B$17</f>
        <v>26.612499999999997</v>
      </c>
      <c r="O44" s="112">
        <f>[39]Janeiro!$B$18</f>
        <v>28.05</v>
      </c>
      <c r="P44" s="112">
        <f>[39]Janeiro!$B$19</f>
        <v>25.833333333333339</v>
      </c>
      <c r="Q44" s="112">
        <f>[39]Janeiro!$B$20</f>
        <v>26.254166666666663</v>
      </c>
      <c r="R44" s="112">
        <f>[39]Janeiro!$B$21</f>
        <v>28.0625</v>
      </c>
      <c r="S44" s="112">
        <f>[39]Janeiro!$B$22</f>
        <v>27.654166666666665</v>
      </c>
      <c r="T44" s="112">
        <f>[39]Janeiro!$B$23</f>
        <v>27.262499999999999</v>
      </c>
      <c r="U44" s="112">
        <f>[39]Janeiro!$B$24</f>
        <v>24.683333333333337</v>
      </c>
      <c r="V44" s="112">
        <f>[39]Janeiro!$B$25</f>
        <v>24.841666666666665</v>
      </c>
      <c r="W44" s="112">
        <f>[39]Janeiro!$B$26</f>
        <v>22.666666666666671</v>
      </c>
      <c r="X44" s="110">
        <f>[39]Janeiro!$B$27</f>
        <v>21.820833333333329</v>
      </c>
      <c r="Y44" s="110">
        <f>[39]Janeiro!$B$28</f>
        <v>22.645833333333329</v>
      </c>
      <c r="Z44" s="110">
        <f>[39]Janeiro!$B$29</f>
        <v>22.337499999999995</v>
      </c>
      <c r="AA44" s="110">
        <f>[39]Janeiro!$B$30</f>
        <v>21.820833333333329</v>
      </c>
      <c r="AB44" s="110">
        <f>[39]Janeiro!$B$31</f>
        <v>21.995833333333334</v>
      </c>
      <c r="AC44" s="110">
        <f>[39]Janeiro!$B$32</f>
        <v>23.187499999999996</v>
      </c>
      <c r="AD44" s="110">
        <f>[39]Janeiro!$B$33</f>
        <v>24.870833333333334</v>
      </c>
      <c r="AE44" s="110">
        <f>[39]Janeiro!$B$34</f>
        <v>25.925000000000001</v>
      </c>
      <c r="AF44" s="110">
        <f>[39]Janeiro!$B$35</f>
        <v>26.704166666666666</v>
      </c>
      <c r="AG44" s="111">
        <f t="shared" si="1"/>
        <v>25.591263440860207</v>
      </c>
      <c r="AH44" s="12" t="s">
        <v>35</v>
      </c>
      <c r="AI44" s="12" t="s">
        <v>35</v>
      </c>
      <c r="AK44" t="s">
        <v>35</v>
      </c>
    </row>
    <row r="45" spans="1:37" x14ac:dyDescent="0.2">
      <c r="A45" s="48" t="s">
        <v>23</v>
      </c>
      <c r="B45" s="112">
        <f>[40]Janeiro!$B$5</f>
        <v>24.95</v>
      </c>
      <c r="C45" s="112">
        <f>[40]Janeiro!$B$6</f>
        <v>25.1875</v>
      </c>
      <c r="D45" s="112">
        <f>[40]Janeiro!$B$7</f>
        <v>25.358333333333334</v>
      </c>
      <c r="E45" s="112">
        <f>[40]Janeiro!$B$8</f>
        <v>26.366666666666671</v>
      </c>
      <c r="F45" s="112">
        <f>[40]Janeiro!$B$9</f>
        <v>27.408333333333342</v>
      </c>
      <c r="G45" s="112">
        <f>[40]Janeiro!$B$10</f>
        <v>28.695833333333329</v>
      </c>
      <c r="H45" s="112">
        <f>[40]Janeiro!$B$11</f>
        <v>29.125</v>
      </c>
      <c r="I45" s="112">
        <f>[40]Janeiro!$B$12</f>
        <v>29.391666666666666</v>
      </c>
      <c r="J45" s="112">
        <f>[40]Janeiro!$B$13</f>
        <v>29.224999999999998</v>
      </c>
      <c r="K45" s="112">
        <f>[40]Janeiro!$B$14</f>
        <v>28.229166666666671</v>
      </c>
      <c r="L45" s="112">
        <f>[40]Janeiro!$B$15</f>
        <v>27.583333333333332</v>
      </c>
      <c r="M45" s="112">
        <f>[40]Janeiro!$B$16</f>
        <v>25.224999999999998</v>
      </c>
      <c r="N45" s="112">
        <f>[40]Janeiro!$B$17</f>
        <v>25.204166666666662</v>
      </c>
      <c r="O45" s="112">
        <f>[40]Janeiro!$B$18</f>
        <v>26.900000000000006</v>
      </c>
      <c r="P45" s="112">
        <f>[40]Janeiro!$B$19</f>
        <v>26.495833333333334</v>
      </c>
      <c r="Q45" s="112">
        <f>[40]Janeiro!$B$20</f>
        <v>27.779166666666672</v>
      </c>
      <c r="R45" s="112">
        <f>[40]Janeiro!$B$21</f>
        <v>28.129166666666674</v>
      </c>
      <c r="S45" s="112">
        <f>[40]Janeiro!$B$22</f>
        <v>28.925000000000001</v>
      </c>
      <c r="T45" s="112">
        <f>[40]Janeiro!$B$23</f>
        <v>29.849999999999994</v>
      </c>
      <c r="U45" s="112">
        <f>[40]Janeiro!$B$24</f>
        <v>27.233333333333338</v>
      </c>
      <c r="V45" s="112">
        <f>[40]Janeiro!$B$25</f>
        <v>25.5</v>
      </c>
      <c r="W45" s="112">
        <f>[40]Janeiro!$B$26</f>
        <v>24.825000000000003</v>
      </c>
      <c r="X45" s="110">
        <f>[40]Janeiro!$B$27</f>
        <v>23.745833333333334</v>
      </c>
      <c r="Y45" s="110">
        <f>[40]Janeiro!$B$28</f>
        <v>24.487500000000008</v>
      </c>
      <c r="Z45" s="110">
        <f>[40]Janeiro!$B$29</f>
        <v>24.099999999999994</v>
      </c>
      <c r="AA45" s="110">
        <f>[40]Janeiro!$B$30</f>
        <v>23.733333333333331</v>
      </c>
      <c r="AB45" s="110">
        <f>[40]Janeiro!$B$31</f>
        <v>23.595833333333335</v>
      </c>
      <c r="AC45" s="110">
        <f>[40]Janeiro!$B$32</f>
        <v>25.345833333333328</v>
      </c>
      <c r="AD45" s="110">
        <f>[40]Janeiro!$B$33</f>
        <v>27.433333333333334</v>
      </c>
      <c r="AE45" s="110">
        <f>[40]Janeiro!$B$34</f>
        <v>27.404166666666669</v>
      </c>
      <c r="AF45" s="110">
        <f>[40]Janeiro!$B$35</f>
        <v>24.458333333333332</v>
      </c>
      <c r="AG45" s="111">
        <f t="shared" si="1"/>
        <v>26.51263440860215</v>
      </c>
      <c r="AK45" t="s">
        <v>35</v>
      </c>
    </row>
    <row r="46" spans="1:37" x14ac:dyDescent="0.2">
      <c r="A46" s="48" t="s">
        <v>34</v>
      </c>
      <c r="B46" s="112">
        <f>[41]Janeiro!$B$5</f>
        <v>24.237500000000001</v>
      </c>
      <c r="C46" s="112">
        <f>[41]Janeiro!$B$6</f>
        <v>23.654166666666669</v>
      </c>
      <c r="D46" s="112">
        <f>[41]Janeiro!$B$7</f>
        <v>24.925000000000001</v>
      </c>
      <c r="E46" s="112">
        <f>[41]Janeiro!$B$8</f>
        <v>26.229166666666661</v>
      </c>
      <c r="F46" s="112">
        <f>[41]Janeiro!$B$9</f>
        <v>25.608333333333334</v>
      </c>
      <c r="G46" s="112">
        <f>[41]Janeiro!$B$10</f>
        <v>25.474999999999998</v>
      </c>
      <c r="H46" s="112">
        <f>[41]Janeiro!$B$11</f>
        <v>27.13333333333334</v>
      </c>
      <c r="I46" s="112">
        <f>[41]Janeiro!$B$12</f>
        <v>26.499999999999996</v>
      </c>
      <c r="J46" s="112">
        <f>[41]Janeiro!$B$13</f>
        <v>27.345833333333331</v>
      </c>
      <c r="K46" s="112">
        <f>[41]Janeiro!$B$14</f>
        <v>26.900000000000002</v>
      </c>
      <c r="L46" s="112">
        <f>[41]Janeiro!$B$15</f>
        <v>24.245833333333334</v>
      </c>
      <c r="M46" s="112">
        <f>[41]Janeiro!$B$16</f>
        <v>23.570833333333336</v>
      </c>
      <c r="N46" s="112">
        <f>[41]Janeiro!$B$17</f>
        <v>24.975000000000005</v>
      </c>
      <c r="O46" s="112">
        <f>[41]Janeiro!$B$18</f>
        <v>26.083333333333329</v>
      </c>
      <c r="P46" s="112">
        <f>[41]Janeiro!$B$19</f>
        <v>24.916666666666661</v>
      </c>
      <c r="Q46" s="112">
        <f>[41]Janeiro!$B$20</f>
        <v>26.125</v>
      </c>
      <c r="R46" s="112">
        <f>[41]Janeiro!$B$21</f>
        <v>26.912499999999994</v>
      </c>
      <c r="S46" s="112">
        <f>[41]Janeiro!$B$22</f>
        <v>27.5</v>
      </c>
      <c r="T46" s="112">
        <f>[41]Janeiro!$B$23</f>
        <v>27.758333333333329</v>
      </c>
      <c r="U46" s="112">
        <f>[41]Janeiro!$B$24</f>
        <v>27.858333333333334</v>
      </c>
      <c r="V46" s="112">
        <f>[41]Janeiro!$B$25</f>
        <v>26.766666666666669</v>
      </c>
      <c r="W46" s="112">
        <f>[41]Janeiro!$B$26</f>
        <v>25.758333333333329</v>
      </c>
      <c r="X46" s="110">
        <f>[41]Janeiro!$B$27</f>
        <v>25.016666666666666</v>
      </c>
      <c r="Y46" s="110">
        <f>[41]Janeiro!$B$28</f>
        <v>26.045833333333331</v>
      </c>
      <c r="Z46" s="110">
        <f>[41]Janeiro!$B$29</f>
        <v>26.67916666666666</v>
      </c>
      <c r="AA46" s="110">
        <f>[41]Janeiro!$B$30</f>
        <v>26.470833333333331</v>
      </c>
      <c r="AB46" s="110">
        <f>[41]Janeiro!$B$31</f>
        <v>26.829166666666662</v>
      </c>
      <c r="AC46" s="110">
        <f>[41]Janeiro!$B$32</f>
        <v>26.408333333333331</v>
      </c>
      <c r="AD46" s="110">
        <f>[41]Janeiro!$B$33</f>
        <v>26.920833333333334</v>
      </c>
      <c r="AE46" s="110">
        <f>[41]Janeiro!$B$34</f>
        <v>24.954166666666655</v>
      </c>
      <c r="AF46" s="110">
        <f>[41]Janeiro!$B$35</f>
        <v>25.720833333333331</v>
      </c>
      <c r="AG46" s="111">
        <f t="shared" si="1"/>
        <v>25.984677419354835</v>
      </c>
      <c r="AH46" s="12" t="s">
        <v>35</v>
      </c>
      <c r="AI46" s="12" t="s">
        <v>35</v>
      </c>
      <c r="AK46" s="12" t="s">
        <v>35</v>
      </c>
    </row>
    <row r="47" spans="1:37" x14ac:dyDescent="0.2">
      <c r="A47" s="48" t="s">
        <v>20</v>
      </c>
      <c r="B47" s="112">
        <f>[42]Janeiro!$B$5</f>
        <v>27.091666666666669</v>
      </c>
      <c r="C47" s="112">
        <f>[42]Janeiro!$B$6</f>
        <v>28.437499999999996</v>
      </c>
      <c r="D47" s="112">
        <f>[42]Janeiro!$B$7</f>
        <v>29.054166666666671</v>
      </c>
      <c r="E47" s="112">
        <f>[42]Janeiro!$B$8</f>
        <v>28.904166666666669</v>
      </c>
      <c r="F47" s="112">
        <f>[42]Janeiro!$B$9</f>
        <v>30.074999999999992</v>
      </c>
      <c r="G47" s="112">
        <f>[42]Janeiro!$B$10</f>
        <v>29.379166666666666</v>
      </c>
      <c r="H47" s="112">
        <f>[42]Janeiro!$B$11</f>
        <v>31.154166666666672</v>
      </c>
      <c r="I47" s="112">
        <f>[42]Janeiro!$B$12</f>
        <v>31.758333333333344</v>
      </c>
      <c r="J47" s="112">
        <f>[42]Janeiro!$B$13</f>
        <v>31.733333333333338</v>
      </c>
      <c r="K47" s="112">
        <f>[42]Janeiro!$B$14</f>
        <v>29.058333333333326</v>
      </c>
      <c r="L47" s="112">
        <f>[42]Janeiro!$B$15</f>
        <v>28.500000000000011</v>
      </c>
      <c r="M47" s="112">
        <f>[42]Janeiro!$B$16</f>
        <v>28.029166666666669</v>
      </c>
      <c r="N47" s="112">
        <f>[42]Janeiro!$B$17</f>
        <v>26.287499999999998</v>
      </c>
      <c r="O47" s="112">
        <f>[42]Janeiro!$B$18</f>
        <v>28.658333333333331</v>
      </c>
      <c r="P47" s="112">
        <f>[42]Janeiro!$B$19</f>
        <v>27.083333333333332</v>
      </c>
      <c r="Q47" s="112">
        <f>[42]Janeiro!$B$20</f>
        <v>29.379166666666666</v>
      </c>
      <c r="R47" s="112">
        <f>[42]Janeiro!$B$21</f>
        <v>30.7</v>
      </c>
      <c r="S47" s="112">
        <f>[42]Janeiro!$B$22</f>
        <v>31.770833333333329</v>
      </c>
      <c r="T47" s="112">
        <f>[42]Janeiro!$B$23</f>
        <v>29.729166666666668</v>
      </c>
      <c r="U47" s="112">
        <f>[42]Janeiro!$B$24</f>
        <v>26.083333333333339</v>
      </c>
      <c r="V47" s="112">
        <f>[42]Janeiro!$B$25</f>
        <v>26.358333333333331</v>
      </c>
      <c r="W47" s="112">
        <f>[42]Janeiro!$B$26</f>
        <v>26.725000000000005</v>
      </c>
      <c r="X47" s="110">
        <f>[42]Janeiro!$B$27</f>
        <v>25.208333333333332</v>
      </c>
      <c r="Y47" s="110">
        <f>[42]Janeiro!$B$28</f>
        <v>23.945833333333336</v>
      </c>
      <c r="Z47" s="110">
        <f>[42]Janeiro!$B$29</f>
        <v>25.237499999999994</v>
      </c>
      <c r="AA47" s="110">
        <f>[42]Janeiro!$B$30</f>
        <v>25.062499999999996</v>
      </c>
      <c r="AB47" s="110">
        <f>[42]Janeiro!$B$31</f>
        <v>25.708333333333332</v>
      </c>
      <c r="AC47" s="110">
        <f>[42]Janeiro!$B$32</f>
        <v>27.199999999999992</v>
      </c>
      <c r="AD47" s="110">
        <f>[42]Janeiro!$B$33</f>
        <v>28.658333333333331</v>
      </c>
      <c r="AE47" s="110">
        <f>[42]Janeiro!$B$34</f>
        <v>27.454166666666669</v>
      </c>
      <c r="AF47" s="110">
        <f>[42]Janeiro!$B$35</f>
        <v>27.866666666666671</v>
      </c>
      <c r="AG47" s="111">
        <f t="shared" si="1"/>
        <v>28.138440860215056</v>
      </c>
      <c r="AI47" s="12" t="s">
        <v>35</v>
      </c>
    </row>
    <row r="48" spans="1:37" s="5" customFormat="1" ht="17.100000000000001" customHeight="1" x14ac:dyDescent="0.2">
      <c r="A48" s="81" t="s">
        <v>198</v>
      </c>
      <c r="B48" s="113">
        <f t="shared" ref="B48:AE48" si="2">AVERAGE(B5:B47)</f>
        <v>26.150233479426024</v>
      </c>
      <c r="C48" s="113">
        <f t="shared" si="2"/>
        <v>25.657358523119392</v>
      </c>
      <c r="D48" s="113">
        <f t="shared" si="2"/>
        <v>26.902217348731327</v>
      </c>
      <c r="E48" s="113">
        <f t="shared" si="2"/>
        <v>27.51783448952704</v>
      </c>
      <c r="F48" s="113">
        <f t="shared" si="2"/>
        <v>27.737132751651387</v>
      </c>
      <c r="G48" s="113">
        <f t="shared" si="2"/>
        <v>28.363534748550279</v>
      </c>
      <c r="H48" s="113">
        <f t="shared" si="2"/>
        <v>29.126231480734592</v>
      </c>
      <c r="I48" s="113">
        <f t="shared" si="2"/>
        <v>29.296690899680033</v>
      </c>
      <c r="J48" s="113">
        <f t="shared" si="2"/>
        <v>29.683355045575532</v>
      </c>
      <c r="K48" s="113">
        <f t="shared" si="2"/>
        <v>28.057242735697709</v>
      </c>
      <c r="L48" s="113">
        <f t="shared" si="2"/>
        <v>26.858799563962602</v>
      </c>
      <c r="M48" s="113">
        <f t="shared" si="2"/>
        <v>26.102855599142789</v>
      </c>
      <c r="N48" s="113">
        <f t="shared" si="2"/>
        <v>26.575796115547661</v>
      </c>
      <c r="O48" s="113">
        <f t="shared" si="2"/>
        <v>27.687985567744889</v>
      </c>
      <c r="P48" s="113">
        <f t="shared" si="2"/>
        <v>26.695610105043336</v>
      </c>
      <c r="Q48" s="113">
        <f t="shared" si="2"/>
        <v>27.801804630877296</v>
      </c>
      <c r="R48" s="113">
        <f t="shared" si="2"/>
        <v>28.273546306115232</v>
      </c>
      <c r="S48" s="113">
        <f t="shared" si="2"/>
        <v>29.147199976587565</v>
      </c>
      <c r="T48" s="113">
        <f t="shared" si="2"/>
        <v>28.845764702776901</v>
      </c>
      <c r="U48" s="113">
        <f t="shared" si="2"/>
        <v>26.94259897490279</v>
      </c>
      <c r="V48" s="113">
        <f t="shared" si="2"/>
        <v>26.159416273016486</v>
      </c>
      <c r="W48" s="113">
        <f t="shared" si="2"/>
        <v>24.716372978382523</v>
      </c>
      <c r="X48" s="113">
        <f t="shared" si="2"/>
        <v>24.14260821363154</v>
      </c>
      <c r="Y48" s="113">
        <f t="shared" si="2"/>
        <v>24.801813832155826</v>
      </c>
      <c r="Z48" s="113">
        <f t="shared" si="2"/>
        <v>24.844395649419504</v>
      </c>
      <c r="AA48" s="113">
        <f t="shared" si="2"/>
        <v>24.260687143362116</v>
      </c>
      <c r="AB48" s="113">
        <f t="shared" si="2"/>
        <v>24.496647374364766</v>
      </c>
      <c r="AC48" s="113">
        <f t="shared" si="2"/>
        <v>25.756964285714282</v>
      </c>
      <c r="AD48" s="113">
        <f t="shared" si="2"/>
        <v>26.746752599755308</v>
      </c>
      <c r="AE48" s="113">
        <f t="shared" si="2"/>
        <v>27.261106719367586</v>
      </c>
      <c r="AF48" s="113">
        <f t="shared" ref="AF48" si="3">AVERAGE(AF5:AF47)</f>
        <v>26.351518595213797</v>
      </c>
      <c r="AG48" s="114">
        <f>AVERAGE(AG5:AG47)</f>
        <v>26.926654189226713</v>
      </c>
      <c r="AI48" s="5" t="s">
        <v>35</v>
      </c>
      <c r="AJ48" s="5" t="s">
        <v>35</v>
      </c>
    </row>
    <row r="49" spans="1:37" x14ac:dyDescent="0.2">
      <c r="A49" s="106" t="s">
        <v>227</v>
      </c>
      <c r="B49" s="39"/>
      <c r="C49" s="39"/>
      <c r="D49" s="39"/>
      <c r="E49" s="39"/>
      <c r="F49" s="39"/>
      <c r="G49" s="39"/>
      <c r="H49" s="97"/>
      <c r="I49" s="97"/>
      <c r="J49" s="97"/>
      <c r="K49" s="97"/>
      <c r="L49" s="97"/>
      <c r="M49" s="97"/>
      <c r="N49" s="97"/>
      <c r="O49" s="97"/>
      <c r="P49" s="97"/>
      <c r="Q49" s="97"/>
      <c r="R49" s="97"/>
      <c r="S49" s="97"/>
      <c r="T49" s="97"/>
      <c r="U49" s="97"/>
      <c r="V49" s="97"/>
      <c r="W49" s="97"/>
      <c r="X49" s="97"/>
      <c r="Y49" s="97"/>
      <c r="Z49" s="97"/>
      <c r="AA49" s="97"/>
      <c r="AB49" s="97"/>
      <c r="AC49" s="97"/>
      <c r="AD49" s="45"/>
      <c r="AE49" s="50"/>
      <c r="AF49" s="50"/>
      <c r="AG49" s="72"/>
      <c r="AK49" t="s">
        <v>35</v>
      </c>
    </row>
    <row r="50" spans="1:37" x14ac:dyDescent="0.2">
      <c r="A50" s="106" t="s">
        <v>228</v>
      </c>
      <c r="B50" s="40"/>
      <c r="C50" s="40"/>
      <c r="D50" s="40"/>
      <c r="E50" s="40"/>
      <c r="F50" s="40"/>
      <c r="G50" s="40"/>
      <c r="H50" s="40"/>
      <c r="I50" s="40"/>
      <c r="J50" s="97"/>
      <c r="K50" s="97"/>
      <c r="L50" s="97"/>
      <c r="M50" s="97"/>
      <c r="N50" s="97"/>
      <c r="O50" s="97"/>
      <c r="P50" s="97"/>
      <c r="Q50" s="97"/>
      <c r="R50" s="97"/>
      <c r="S50" s="97"/>
      <c r="T50" s="99"/>
      <c r="U50" s="99"/>
      <c r="V50" s="99"/>
      <c r="W50" s="99"/>
      <c r="X50" s="99"/>
      <c r="Y50" s="97"/>
      <c r="Z50" s="97"/>
      <c r="AA50" s="97"/>
      <c r="AB50" s="97"/>
      <c r="AC50" s="97"/>
      <c r="AD50" s="97"/>
      <c r="AE50" s="97"/>
      <c r="AF50" s="97"/>
      <c r="AG50" s="72"/>
      <c r="AI50" s="12" t="s">
        <v>35</v>
      </c>
    </row>
    <row r="51" spans="1:37" x14ac:dyDescent="0.2">
      <c r="A51" s="41"/>
      <c r="B51" s="97"/>
      <c r="C51" s="97"/>
      <c r="D51" s="97"/>
      <c r="E51" s="97"/>
      <c r="F51" s="97"/>
      <c r="G51" s="97"/>
      <c r="H51" s="97"/>
      <c r="I51" s="97"/>
      <c r="J51" s="98"/>
      <c r="K51" s="98"/>
      <c r="L51" s="98"/>
      <c r="M51" s="98"/>
      <c r="N51" s="98"/>
      <c r="O51" s="98"/>
      <c r="P51" s="98"/>
      <c r="Q51" s="97"/>
      <c r="R51" s="97"/>
      <c r="S51" s="97"/>
      <c r="T51" s="100"/>
      <c r="U51" s="100"/>
      <c r="V51" s="100"/>
      <c r="W51" s="100"/>
      <c r="X51" s="100"/>
      <c r="Y51" s="97"/>
      <c r="Z51" s="97"/>
      <c r="AA51" s="97"/>
      <c r="AB51" s="97"/>
      <c r="AC51" s="97"/>
      <c r="AD51" s="45"/>
      <c r="AE51" s="45"/>
      <c r="AF51" s="45"/>
      <c r="AG51" s="72"/>
    </row>
    <row r="52" spans="1:37" x14ac:dyDescent="0.2">
      <c r="A52" s="142" t="s">
        <v>251</v>
      </c>
      <c r="B52" s="142"/>
      <c r="C52" s="142"/>
      <c r="D52" s="142"/>
      <c r="E52" s="142"/>
      <c r="F52" s="142"/>
      <c r="G52" s="142"/>
      <c r="H52" s="39"/>
      <c r="I52" s="39"/>
      <c r="J52" s="39"/>
      <c r="K52" s="97"/>
      <c r="L52" s="97"/>
      <c r="M52" s="97"/>
      <c r="N52" s="97"/>
      <c r="O52" s="97"/>
      <c r="P52" s="97"/>
      <c r="Q52" s="97"/>
      <c r="R52" s="97"/>
      <c r="S52" s="97"/>
      <c r="T52" s="97"/>
      <c r="U52" s="97"/>
      <c r="V52" s="97"/>
      <c r="W52" s="97"/>
      <c r="X52" s="97"/>
      <c r="Y52" s="97"/>
      <c r="Z52" s="97"/>
      <c r="AA52" s="97"/>
      <c r="AB52" s="97"/>
      <c r="AC52" s="97"/>
      <c r="AD52" s="45"/>
      <c r="AE52" s="45"/>
      <c r="AF52" s="45"/>
      <c r="AG52" s="72"/>
    </row>
    <row r="53" spans="1:37" x14ac:dyDescent="0.2">
      <c r="A53" s="142" t="s">
        <v>252</v>
      </c>
      <c r="B53" s="142"/>
      <c r="C53" s="142"/>
      <c r="D53" s="142"/>
      <c r="E53" s="142"/>
      <c r="F53" s="142"/>
      <c r="G53" s="142"/>
      <c r="H53" s="97"/>
      <c r="I53" s="97"/>
      <c r="J53" s="97"/>
      <c r="K53" s="97"/>
      <c r="L53" s="97"/>
      <c r="M53" s="97"/>
      <c r="N53" s="97"/>
      <c r="O53" s="97"/>
      <c r="P53" s="97"/>
      <c r="Q53" s="97"/>
      <c r="R53" s="97"/>
      <c r="S53" s="97"/>
      <c r="T53" s="97"/>
      <c r="U53" s="97"/>
      <c r="V53" s="97"/>
      <c r="W53" s="97"/>
      <c r="X53" s="97"/>
      <c r="Y53" s="97"/>
      <c r="Z53" s="97"/>
      <c r="AA53" s="97"/>
      <c r="AB53" s="97"/>
      <c r="AC53" s="97"/>
      <c r="AD53" s="97"/>
      <c r="AE53" s="45"/>
      <c r="AF53" s="45"/>
      <c r="AG53" s="72"/>
    </row>
    <row r="54" spans="1:37" x14ac:dyDescent="0.2">
      <c r="A54" s="41"/>
      <c r="B54" s="97"/>
      <c r="C54" s="97"/>
      <c r="D54" s="97"/>
      <c r="E54" s="97"/>
      <c r="F54" s="97"/>
      <c r="G54" s="97"/>
      <c r="H54" s="97"/>
      <c r="I54" s="97"/>
      <c r="J54" s="97"/>
      <c r="K54" s="97"/>
      <c r="L54" s="97"/>
      <c r="M54" s="97"/>
      <c r="N54" s="97"/>
      <c r="O54" s="97"/>
      <c r="P54" s="97"/>
      <c r="Q54" s="97"/>
      <c r="R54" s="97"/>
      <c r="S54" s="97"/>
      <c r="T54" s="97"/>
      <c r="U54" s="97"/>
      <c r="V54" s="97"/>
      <c r="W54" s="97"/>
      <c r="X54" s="97"/>
      <c r="Y54" s="97"/>
      <c r="Z54" s="97"/>
      <c r="AA54" s="97"/>
      <c r="AB54" s="97"/>
      <c r="AC54" s="97"/>
      <c r="AD54" s="97"/>
      <c r="AE54" s="46"/>
      <c r="AF54" s="46"/>
      <c r="AG54" s="72"/>
      <c r="AI54" t="s">
        <v>35</v>
      </c>
    </row>
    <row r="55" spans="1:37" ht="13.5" thickBot="1" x14ac:dyDescent="0.25">
      <c r="A55" s="51"/>
      <c r="B55" s="52"/>
      <c r="C55" s="52"/>
      <c r="D55" s="52"/>
      <c r="E55" s="52"/>
      <c r="F55" s="52"/>
      <c r="G55" s="52"/>
      <c r="H55" s="52"/>
      <c r="I55" s="52"/>
      <c r="J55" s="52"/>
      <c r="K55" s="52"/>
      <c r="L55" s="52"/>
      <c r="M55" s="52"/>
      <c r="N55" s="52"/>
      <c r="O55" s="52"/>
      <c r="P55" s="52"/>
      <c r="Q55" s="52"/>
      <c r="R55" s="52"/>
      <c r="S55" s="52"/>
      <c r="T55" s="52"/>
      <c r="U55" s="52"/>
      <c r="V55" s="52"/>
      <c r="W55" s="52"/>
      <c r="X55" s="52"/>
      <c r="Y55" s="52"/>
      <c r="Z55" s="52"/>
      <c r="AA55" s="52"/>
      <c r="AB55" s="52"/>
      <c r="AC55" s="52"/>
      <c r="AD55" s="52"/>
      <c r="AE55" s="52"/>
      <c r="AF55" s="52"/>
      <c r="AG55" s="73"/>
    </row>
    <row r="57" spans="1:37" x14ac:dyDescent="0.2">
      <c r="AI57" s="12" t="s">
        <v>35</v>
      </c>
    </row>
    <row r="58" spans="1:37" x14ac:dyDescent="0.2">
      <c r="N58" s="2" t="s">
        <v>35</v>
      </c>
      <c r="AD58" s="2" t="s">
        <v>35</v>
      </c>
    </row>
    <row r="59" spans="1:37" x14ac:dyDescent="0.2">
      <c r="A59" s="96"/>
      <c r="B59" s="96"/>
      <c r="C59" s="96"/>
      <c r="D59" s="96"/>
      <c r="E59" s="96"/>
      <c r="F59" s="96"/>
      <c r="G59" s="96"/>
      <c r="H59" s="96"/>
      <c r="I59" s="96"/>
      <c r="J59" s="96"/>
      <c r="K59" s="96"/>
      <c r="L59" s="96"/>
      <c r="M59" s="96"/>
      <c r="N59" s="96"/>
      <c r="O59" s="96"/>
      <c r="P59" s="96"/>
      <c r="Q59" s="96"/>
      <c r="R59" s="96"/>
      <c r="S59" s="96"/>
      <c r="T59" s="2" t="s">
        <v>35</v>
      </c>
    </row>
    <row r="60" spans="1:37" x14ac:dyDescent="0.2">
      <c r="A60" s="96"/>
      <c r="B60" s="96"/>
      <c r="C60" s="96"/>
      <c r="D60" s="96"/>
      <c r="E60" s="96"/>
      <c r="F60" s="96"/>
      <c r="G60" s="96"/>
      <c r="H60" s="96"/>
      <c r="I60" s="96"/>
      <c r="J60" s="96"/>
      <c r="K60" s="96"/>
      <c r="L60" s="96"/>
      <c r="M60" s="96"/>
      <c r="N60" s="96"/>
      <c r="O60" s="96"/>
      <c r="P60" s="96"/>
      <c r="Q60" s="96"/>
      <c r="R60" s="96"/>
      <c r="S60" s="96"/>
      <c r="T60" s="2" t="s">
        <v>35</v>
      </c>
      <c r="W60" s="2" t="s">
        <v>35</v>
      </c>
    </row>
    <row r="61" spans="1:37" x14ac:dyDescent="0.2">
      <c r="Z61" s="2" t="s">
        <v>35</v>
      </c>
    </row>
    <row r="62" spans="1:37" x14ac:dyDescent="0.2">
      <c r="AB62" s="2" t="s">
        <v>35</v>
      </c>
    </row>
    <row r="63" spans="1:37" x14ac:dyDescent="0.2">
      <c r="AG63" s="7" t="s">
        <v>35</v>
      </c>
    </row>
    <row r="64" spans="1:37" x14ac:dyDescent="0.2">
      <c r="AK64" s="12" t="s">
        <v>35</v>
      </c>
    </row>
    <row r="65" spans="9:36" x14ac:dyDescent="0.2">
      <c r="I65" s="2" t="s">
        <v>35</v>
      </c>
      <c r="AJ65" t="s">
        <v>35</v>
      </c>
    </row>
    <row r="68" spans="9:36" x14ac:dyDescent="0.2">
      <c r="AE68" s="2" t="s">
        <v>35</v>
      </c>
    </row>
  </sheetData>
  <mergeCells count="37">
    <mergeCell ref="A53:G53"/>
    <mergeCell ref="M3:M4"/>
    <mergeCell ref="V3:V4"/>
    <mergeCell ref="U3:U4"/>
    <mergeCell ref="Q3:Q4"/>
    <mergeCell ref="A52:G52"/>
    <mergeCell ref="S3:S4"/>
    <mergeCell ref="T3:T4"/>
    <mergeCell ref="N3:N4"/>
    <mergeCell ref="B2:AG2"/>
    <mergeCell ref="AG3:AG4"/>
    <mergeCell ref="W3:W4"/>
    <mergeCell ref="AE3:AE4"/>
    <mergeCell ref="X3:X4"/>
    <mergeCell ref="AB3:AB4"/>
    <mergeCell ref="AC3:AC4"/>
    <mergeCell ref="AD3:AD4"/>
    <mergeCell ref="Y3:Y4"/>
    <mergeCell ref="Z3:Z4"/>
    <mergeCell ref="AA3:AA4"/>
    <mergeCell ref="AF3:AF4"/>
    <mergeCell ref="A1:AG1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  <mergeCell ref="L3:L4"/>
    <mergeCell ref="O3:O4"/>
    <mergeCell ref="P3:P4"/>
    <mergeCell ref="R3:R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97"/>
  <sheetViews>
    <sheetView zoomScale="90" zoomScaleNormal="90" workbookViewId="0">
      <selection activeCell="AF9" sqref="AF9"/>
    </sheetView>
  </sheetViews>
  <sheetFormatPr defaultRowHeight="12.75" x14ac:dyDescent="0.2"/>
  <cols>
    <col min="1" max="1" width="43" style="2" bestFit="1" customWidth="1"/>
    <col min="2" max="3" width="7" style="2" customWidth="1"/>
    <col min="4" max="4" width="6.42578125" style="2" customWidth="1"/>
    <col min="5" max="5" width="6" style="2" customWidth="1"/>
    <col min="6" max="6" width="6.85546875" style="2" customWidth="1"/>
    <col min="7" max="7" width="6.140625" style="2" customWidth="1"/>
    <col min="8" max="8" width="7.28515625" style="2" customWidth="1"/>
    <col min="9" max="9" width="6.42578125" style="2" customWidth="1"/>
    <col min="10" max="10" width="6.140625" style="2" customWidth="1"/>
    <col min="11" max="12" width="6" style="2" customWidth="1"/>
    <col min="13" max="14" width="6.28515625" style="2" customWidth="1"/>
    <col min="15" max="15" width="6.5703125" style="2" customWidth="1"/>
    <col min="16" max="17" width="6" style="2" customWidth="1"/>
    <col min="18" max="18" width="5.85546875" style="2" customWidth="1"/>
    <col min="19" max="19" width="6.140625" style="2" customWidth="1"/>
    <col min="20" max="20" width="6.42578125" style="2" bestFit="1" customWidth="1"/>
    <col min="21" max="21" width="6.42578125" style="2" customWidth="1"/>
    <col min="22" max="22" width="5.5703125" style="2" customWidth="1"/>
    <col min="23" max="24" width="6.140625" style="2" customWidth="1"/>
    <col min="25" max="25" width="6.28515625" style="2" customWidth="1"/>
    <col min="26" max="26" width="6.140625" style="2" customWidth="1"/>
    <col min="27" max="27" width="6" style="2" customWidth="1"/>
    <col min="28" max="29" width="6.42578125" style="2" bestFit="1" customWidth="1"/>
    <col min="30" max="32" width="6.5703125" style="2" customWidth="1"/>
    <col min="33" max="33" width="8.28515625" style="7" customWidth="1"/>
    <col min="34" max="34" width="7.85546875" style="1" customWidth="1"/>
    <col min="35" max="35" width="15.28515625" style="10" customWidth="1"/>
  </cols>
  <sheetData>
    <row r="1" spans="1:37" ht="20.100000000000001" customHeight="1" x14ac:dyDescent="0.2">
      <c r="A1" s="143" t="s">
        <v>201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144"/>
      <c r="T1" s="144"/>
      <c r="U1" s="144"/>
      <c r="V1" s="144"/>
      <c r="W1" s="144"/>
      <c r="X1" s="144"/>
      <c r="Y1" s="144"/>
      <c r="Z1" s="144"/>
      <c r="AA1" s="144"/>
      <c r="AB1" s="144"/>
      <c r="AC1" s="144"/>
      <c r="AD1" s="144"/>
      <c r="AE1" s="144"/>
      <c r="AF1" s="144"/>
      <c r="AG1" s="144"/>
      <c r="AH1" s="144"/>
      <c r="AI1" s="145"/>
    </row>
    <row r="2" spans="1:37" s="4" customFormat="1" ht="20.100000000000001" customHeight="1" x14ac:dyDescent="0.2">
      <c r="A2" s="171" t="s">
        <v>21</v>
      </c>
      <c r="B2" s="166" t="s">
        <v>250</v>
      </c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7"/>
      <c r="Q2" s="167"/>
      <c r="R2" s="167"/>
      <c r="S2" s="167"/>
      <c r="T2" s="167"/>
      <c r="U2" s="167"/>
      <c r="V2" s="167"/>
      <c r="W2" s="167"/>
      <c r="X2" s="167"/>
      <c r="Y2" s="167"/>
      <c r="Z2" s="167"/>
      <c r="AA2" s="167"/>
      <c r="AB2" s="167"/>
      <c r="AC2" s="167"/>
      <c r="AD2" s="167"/>
      <c r="AE2" s="167"/>
      <c r="AF2" s="167"/>
      <c r="AG2" s="167"/>
      <c r="AH2" s="167"/>
      <c r="AI2" s="168"/>
    </row>
    <row r="3" spans="1:37" s="5" customFormat="1" ht="20.100000000000001" customHeight="1" x14ac:dyDescent="0.2">
      <c r="A3" s="171"/>
      <c r="B3" s="172">
        <v>1</v>
      </c>
      <c r="C3" s="172">
        <f>SUM(B3+1)</f>
        <v>2</v>
      </c>
      <c r="D3" s="172">
        <f t="shared" ref="D3:AD3" si="0">SUM(C3+1)</f>
        <v>3</v>
      </c>
      <c r="E3" s="172">
        <f t="shared" si="0"/>
        <v>4</v>
      </c>
      <c r="F3" s="172">
        <f t="shared" si="0"/>
        <v>5</v>
      </c>
      <c r="G3" s="172">
        <f t="shared" si="0"/>
        <v>6</v>
      </c>
      <c r="H3" s="172">
        <f t="shared" si="0"/>
        <v>7</v>
      </c>
      <c r="I3" s="172">
        <f t="shared" si="0"/>
        <v>8</v>
      </c>
      <c r="J3" s="172">
        <f t="shared" si="0"/>
        <v>9</v>
      </c>
      <c r="K3" s="172">
        <f t="shared" si="0"/>
        <v>10</v>
      </c>
      <c r="L3" s="172">
        <f t="shared" si="0"/>
        <v>11</v>
      </c>
      <c r="M3" s="172">
        <f t="shared" si="0"/>
        <v>12</v>
      </c>
      <c r="N3" s="172">
        <f t="shared" si="0"/>
        <v>13</v>
      </c>
      <c r="O3" s="172">
        <f t="shared" si="0"/>
        <v>14</v>
      </c>
      <c r="P3" s="172">
        <f t="shared" si="0"/>
        <v>15</v>
      </c>
      <c r="Q3" s="172">
        <f t="shared" si="0"/>
        <v>16</v>
      </c>
      <c r="R3" s="172">
        <f t="shared" si="0"/>
        <v>17</v>
      </c>
      <c r="S3" s="172">
        <f t="shared" si="0"/>
        <v>18</v>
      </c>
      <c r="T3" s="172">
        <f t="shared" si="0"/>
        <v>19</v>
      </c>
      <c r="U3" s="172">
        <f t="shared" si="0"/>
        <v>20</v>
      </c>
      <c r="V3" s="172">
        <f t="shared" si="0"/>
        <v>21</v>
      </c>
      <c r="W3" s="172">
        <f t="shared" si="0"/>
        <v>22</v>
      </c>
      <c r="X3" s="172">
        <f t="shared" si="0"/>
        <v>23</v>
      </c>
      <c r="Y3" s="172">
        <f t="shared" si="0"/>
        <v>24</v>
      </c>
      <c r="Z3" s="172">
        <f t="shared" si="0"/>
        <v>25</v>
      </c>
      <c r="AA3" s="172">
        <f t="shared" si="0"/>
        <v>26</v>
      </c>
      <c r="AB3" s="172">
        <f t="shared" si="0"/>
        <v>27</v>
      </c>
      <c r="AC3" s="172">
        <f t="shared" si="0"/>
        <v>28</v>
      </c>
      <c r="AD3" s="172">
        <f t="shared" si="0"/>
        <v>29</v>
      </c>
      <c r="AE3" s="173">
        <v>30</v>
      </c>
      <c r="AF3" s="173">
        <v>31</v>
      </c>
      <c r="AG3" s="101" t="s">
        <v>29</v>
      </c>
      <c r="AH3" s="103" t="s">
        <v>27</v>
      </c>
      <c r="AI3" s="169" t="s">
        <v>196</v>
      </c>
    </row>
    <row r="4" spans="1:37" s="5" customFormat="1" ht="20.100000000000001" customHeight="1" x14ac:dyDescent="0.2">
      <c r="A4" s="171"/>
      <c r="B4" s="173"/>
      <c r="C4" s="173"/>
      <c r="D4" s="173"/>
      <c r="E4" s="173"/>
      <c r="F4" s="173"/>
      <c r="G4" s="173"/>
      <c r="H4" s="173"/>
      <c r="I4" s="173"/>
      <c r="J4" s="173"/>
      <c r="K4" s="173"/>
      <c r="L4" s="173"/>
      <c r="M4" s="173"/>
      <c r="N4" s="173"/>
      <c r="O4" s="173"/>
      <c r="P4" s="173"/>
      <c r="Q4" s="173"/>
      <c r="R4" s="173"/>
      <c r="S4" s="173"/>
      <c r="T4" s="173"/>
      <c r="U4" s="173"/>
      <c r="V4" s="173"/>
      <c r="W4" s="173"/>
      <c r="X4" s="173"/>
      <c r="Y4" s="173"/>
      <c r="Z4" s="173"/>
      <c r="AA4" s="173"/>
      <c r="AB4" s="173"/>
      <c r="AC4" s="173"/>
      <c r="AD4" s="173"/>
      <c r="AE4" s="173"/>
      <c r="AF4" s="173"/>
      <c r="AG4" s="101" t="s">
        <v>25</v>
      </c>
      <c r="AH4" s="103" t="s">
        <v>25</v>
      </c>
      <c r="AI4" s="170" t="s">
        <v>25</v>
      </c>
    </row>
    <row r="5" spans="1:37" s="5" customFormat="1" x14ac:dyDescent="0.2">
      <c r="A5" s="48" t="s">
        <v>30</v>
      </c>
      <c r="B5" s="110">
        <f>[1]Janeiro!$K$5</f>
        <v>1.4</v>
      </c>
      <c r="C5" s="110">
        <f>[1]Janeiro!$K$6</f>
        <v>0</v>
      </c>
      <c r="D5" s="110">
        <f>[1]Janeiro!$K$7</f>
        <v>0</v>
      </c>
      <c r="E5" s="110">
        <f>[1]Janeiro!$K$8</f>
        <v>0</v>
      </c>
      <c r="F5" s="110">
        <f>[1]Janeiro!$K$9</f>
        <v>0</v>
      </c>
      <c r="G5" s="110">
        <f>[1]Janeiro!$K$10</f>
        <v>0</v>
      </c>
      <c r="H5" s="110">
        <f>[1]Janeiro!$K$11</f>
        <v>0</v>
      </c>
      <c r="I5" s="110">
        <f>[1]Janeiro!$K$12</f>
        <v>0.6</v>
      </c>
      <c r="J5" s="110">
        <f>[1]Janeiro!$K$13</f>
        <v>0</v>
      </c>
      <c r="K5" s="110">
        <f>[1]Janeiro!$K$14</f>
        <v>47</v>
      </c>
      <c r="L5" s="110">
        <f>[1]Janeiro!$K$15</f>
        <v>42.8</v>
      </c>
      <c r="M5" s="110">
        <f>[1]Janeiro!$K$16</f>
        <v>1.2000000000000002</v>
      </c>
      <c r="N5" s="110">
        <f>[1]Janeiro!$K$17</f>
        <v>4.4000000000000004</v>
      </c>
      <c r="O5" s="110">
        <f>[1]Janeiro!$K$18</f>
        <v>0.2</v>
      </c>
      <c r="P5" s="110">
        <f>[1]Janeiro!$K$19</f>
        <v>14.399999999999999</v>
      </c>
      <c r="Q5" s="110">
        <f>[1]Janeiro!$K$20</f>
        <v>0</v>
      </c>
      <c r="R5" s="110">
        <f>[1]Janeiro!$K$21</f>
        <v>0</v>
      </c>
      <c r="S5" s="110">
        <f>[1]Janeiro!$K$22</f>
        <v>0</v>
      </c>
      <c r="T5" s="110">
        <f>[1]Janeiro!$K$23</f>
        <v>0</v>
      </c>
      <c r="U5" s="110">
        <f>[1]Janeiro!$K$24</f>
        <v>25.400000000000002</v>
      </c>
      <c r="V5" s="110">
        <f>[1]Janeiro!$K$25</f>
        <v>2.2000000000000002</v>
      </c>
      <c r="W5" s="110">
        <f>[1]Janeiro!$K$26</f>
        <v>9.6000000000000014</v>
      </c>
      <c r="X5" s="110">
        <f>[1]Janeiro!$K$27</f>
        <v>0.4</v>
      </c>
      <c r="Y5" s="110">
        <f>[1]Janeiro!$K$28</f>
        <v>0</v>
      </c>
      <c r="Z5" s="110">
        <f>[1]Janeiro!$K$29</f>
        <v>0</v>
      </c>
      <c r="AA5" s="110">
        <f>[1]Janeiro!$K$30</f>
        <v>0</v>
      </c>
      <c r="AB5" s="110">
        <f>[1]Janeiro!$K$31</f>
        <v>0</v>
      </c>
      <c r="AC5" s="110">
        <f>[1]Janeiro!$K$32</f>
        <v>0</v>
      </c>
      <c r="AD5" s="110">
        <f>[1]Janeiro!$K$33</f>
        <v>0</v>
      </c>
      <c r="AE5" s="110">
        <f>[1]Janeiro!$K$34</f>
        <v>0</v>
      </c>
      <c r="AF5" s="110">
        <f>[1]Janeiro!$K$35</f>
        <v>0</v>
      </c>
      <c r="AG5" s="117">
        <f t="shared" ref="AG5" si="1">SUM(B5:AF5)</f>
        <v>149.6</v>
      </c>
      <c r="AH5" s="119">
        <f t="shared" ref="AH5" si="2">MAX(B5:AF5)</f>
        <v>47</v>
      </c>
      <c r="AI5" s="56">
        <f t="shared" ref="AI5" si="3">COUNTIF(B5:AF5,"=0,0")</f>
        <v>19</v>
      </c>
    </row>
    <row r="6" spans="1:37" x14ac:dyDescent="0.2">
      <c r="A6" s="48" t="s">
        <v>0</v>
      </c>
      <c r="B6" s="112">
        <f>[2]Janeiro!$K$5</f>
        <v>12.600000000000001</v>
      </c>
      <c r="C6" s="112">
        <f>[2]Janeiro!$K$6</f>
        <v>19.799999999999997</v>
      </c>
      <c r="D6" s="112">
        <f>[2]Janeiro!$K$7</f>
        <v>0</v>
      </c>
      <c r="E6" s="112">
        <f>[2]Janeiro!$K$8</f>
        <v>0</v>
      </c>
      <c r="F6" s="112">
        <f>[2]Janeiro!$K$9</f>
        <v>0</v>
      </c>
      <c r="G6" s="112">
        <f>[2]Janeiro!$K$10</f>
        <v>0</v>
      </c>
      <c r="H6" s="112">
        <f>[2]Janeiro!$K$11</f>
        <v>0</v>
      </c>
      <c r="I6" s="112">
        <f>[2]Janeiro!$K$12</f>
        <v>0</v>
      </c>
      <c r="J6" s="112">
        <f>[2]Janeiro!$K$13</f>
        <v>0</v>
      </c>
      <c r="K6" s="112">
        <f>[2]Janeiro!$K$14</f>
        <v>0.8</v>
      </c>
      <c r="L6" s="112">
        <f>[2]Janeiro!$K$15</f>
        <v>6.8000000000000007</v>
      </c>
      <c r="M6" s="112">
        <f>[2]Janeiro!$K$16</f>
        <v>0.2</v>
      </c>
      <c r="N6" s="112">
        <f>[2]Janeiro!$K$17</f>
        <v>0</v>
      </c>
      <c r="O6" s="112">
        <f>[2]Janeiro!$K$18</f>
        <v>0</v>
      </c>
      <c r="P6" s="112">
        <f>[2]Janeiro!$K$19</f>
        <v>68.399999999999991</v>
      </c>
      <c r="Q6" s="112">
        <f>[2]Janeiro!$K$20</f>
        <v>0.8</v>
      </c>
      <c r="R6" s="112">
        <f>[2]Janeiro!$K$21</f>
        <v>0</v>
      </c>
      <c r="S6" s="112">
        <f>[2]Janeiro!$K$22</f>
        <v>0</v>
      </c>
      <c r="T6" s="112">
        <f>[2]Janeiro!$K$23</f>
        <v>0</v>
      </c>
      <c r="U6" s="112">
        <f>[2]Janeiro!$K$24</f>
        <v>11</v>
      </c>
      <c r="V6" s="112">
        <f>[2]Janeiro!$K$25</f>
        <v>5.6000000000000014</v>
      </c>
      <c r="W6" s="112">
        <f>[2]Janeiro!$K$26</f>
        <v>0.60000000000000009</v>
      </c>
      <c r="X6" s="112">
        <f>[2]Janeiro!$K$27</f>
        <v>0.2</v>
      </c>
      <c r="Y6" s="112">
        <f>[2]Janeiro!$K$28</f>
        <v>0</v>
      </c>
      <c r="Z6" s="112">
        <f>[2]Janeiro!$K$29</f>
        <v>0</v>
      </c>
      <c r="AA6" s="112">
        <f>[2]Janeiro!$K$30</f>
        <v>0</v>
      </c>
      <c r="AB6" s="112">
        <f>[2]Janeiro!$K$31</f>
        <v>0</v>
      </c>
      <c r="AC6" s="112">
        <f>[2]Janeiro!$K$32</f>
        <v>0</v>
      </c>
      <c r="AD6" s="112">
        <f>[2]Janeiro!$K$33</f>
        <v>0</v>
      </c>
      <c r="AE6" s="112">
        <f>[2]Janeiro!$K$34</f>
        <v>0</v>
      </c>
      <c r="AF6" s="112">
        <f>[2]Janeiro!$K$35</f>
        <v>6.8</v>
      </c>
      <c r="AG6" s="117">
        <f t="shared" ref="AG6:AG46" si="4">SUM(B6:AF6)</f>
        <v>133.6</v>
      </c>
      <c r="AH6" s="119">
        <f t="shared" ref="AH6:AH46" si="5">MAX(B6:AF6)</f>
        <v>68.399999999999991</v>
      </c>
      <c r="AI6" s="56">
        <f t="shared" ref="AI6:AI46" si="6">COUNTIF(B6:AF6,"=0,0")</f>
        <v>19</v>
      </c>
    </row>
    <row r="7" spans="1:37" x14ac:dyDescent="0.2">
      <c r="A7" s="48" t="s">
        <v>85</v>
      </c>
      <c r="B7" s="112">
        <f>[3]Janeiro!$K$5</f>
        <v>3.4</v>
      </c>
      <c r="C7" s="112">
        <f>[3]Janeiro!$K$6</f>
        <v>7.4</v>
      </c>
      <c r="D7" s="112">
        <f>[3]Janeiro!$K$7</f>
        <v>0</v>
      </c>
      <c r="E7" s="112">
        <f>[3]Janeiro!$K$8</f>
        <v>4</v>
      </c>
      <c r="F7" s="112">
        <f>[3]Janeiro!$K$9</f>
        <v>0</v>
      </c>
      <c r="G7" s="112">
        <f>[3]Janeiro!$K$10</f>
        <v>0</v>
      </c>
      <c r="H7" s="112">
        <f>[3]Janeiro!$K$11</f>
        <v>0</v>
      </c>
      <c r="I7" s="112">
        <f>[3]Janeiro!$K$12</f>
        <v>0</v>
      </c>
      <c r="J7" s="112">
        <f>[3]Janeiro!$K$13</f>
        <v>0</v>
      </c>
      <c r="K7" s="112">
        <f>[3]Janeiro!$K$14</f>
        <v>4</v>
      </c>
      <c r="L7" s="112">
        <f>[3]Janeiro!$K$15</f>
        <v>16.599999999999998</v>
      </c>
      <c r="M7" s="112">
        <f>[3]Janeiro!$K$16</f>
        <v>7.4</v>
      </c>
      <c r="N7" s="112">
        <f>[3]Janeiro!$K$17</f>
        <v>0.6</v>
      </c>
      <c r="O7" s="112">
        <f>[3]Janeiro!$K$18</f>
        <v>3.5999999999999996</v>
      </c>
      <c r="P7" s="112">
        <f>[3]Janeiro!$K$19</f>
        <v>14.999999999999998</v>
      </c>
      <c r="Q7" s="112">
        <f>[3]Janeiro!$K$20</f>
        <v>0.8</v>
      </c>
      <c r="R7" s="112">
        <f>[3]Janeiro!$K$21</f>
        <v>0</v>
      </c>
      <c r="S7" s="112">
        <f>[3]Janeiro!$K$22</f>
        <v>0</v>
      </c>
      <c r="T7" s="112">
        <f>[3]Janeiro!$K$23</f>
        <v>0</v>
      </c>
      <c r="U7" s="112">
        <f>[3]Janeiro!$K$24</f>
        <v>22</v>
      </c>
      <c r="V7" s="112">
        <f>[3]Janeiro!$K$25</f>
        <v>6.1999999999999993</v>
      </c>
      <c r="W7" s="112">
        <f>[3]Janeiro!$K$26</f>
        <v>11.2</v>
      </c>
      <c r="X7" s="112">
        <f>[3]Janeiro!$K$27</f>
        <v>10.599999999999998</v>
      </c>
      <c r="Y7" s="112">
        <f>[3]Janeiro!$K$28</f>
        <v>0</v>
      </c>
      <c r="Z7" s="112">
        <f>[3]Janeiro!$K$29</f>
        <v>0</v>
      </c>
      <c r="AA7" s="112">
        <f>[3]Janeiro!$K$30</f>
        <v>0</v>
      </c>
      <c r="AB7" s="112">
        <f>[3]Janeiro!$K$31</f>
        <v>0</v>
      </c>
      <c r="AC7" s="112">
        <f>[3]Janeiro!$K$32</f>
        <v>0</v>
      </c>
      <c r="AD7" s="112">
        <f>[3]Janeiro!$K$33</f>
        <v>0</v>
      </c>
      <c r="AE7" s="112">
        <f>[3]Janeiro!$K$34</f>
        <v>0</v>
      </c>
      <c r="AF7" s="112">
        <f>[3]Janeiro!$K$35</f>
        <v>0</v>
      </c>
      <c r="AG7" s="117">
        <f t="shared" si="4"/>
        <v>112.8</v>
      </c>
      <c r="AH7" s="119">
        <f t="shared" si="5"/>
        <v>22</v>
      </c>
      <c r="AI7" s="56">
        <f t="shared" si="6"/>
        <v>17</v>
      </c>
    </row>
    <row r="8" spans="1:37" x14ac:dyDescent="0.2">
      <c r="A8" s="48" t="s">
        <v>1</v>
      </c>
      <c r="B8" s="112">
        <f>[4]Janeiro!$K$5</f>
        <v>29.999999999999996</v>
      </c>
      <c r="C8" s="112">
        <f>[4]Janeiro!$K$6</f>
        <v>0.4</v>
      </c>
      <c r="D8" s="112">
        <f>[4]Janeiro!$K$7</f>
        <v>19.8</v>
      </c>
      <c r="E8" s="112">
        <f>[4]Janeiro!$K$8</f>
        <v>0.2</v>
      </c>
      <c r="F8" s="112">
        <f>[4]Janeiro!$K$9</f>
        <v>0</v>
      </c>
      <c r="G8" s="112">
        <f>[4]Janeiro!$K$10</f>
        <v>0</v>
      </c>
      <c r="H8" s="112">
        <f>[4]Janeiro!$K$11</f>
        <v>0</v>
      </c>
      <c r="I8" s="112">
        <f>[4]Janeiro!$K$12</f>
        <v>0</v>
      </c>
      <c r="J8" s="112">
        <f>[4]Janeiro!$K$13</f>
        <v>3.2</v>
      </c>
      <c r="K8" s="112">
        <f>[4]Janeiro!$K$14</f>
        <v>0</v>
      </c>
      <c r="L8" s="112">
        <f>[4]Janeiro!$K$15</f>
        <v>3.2</v>
      </c>
      <c r="M8" s="112">
        <f>[4]Janeiro!$K$16</f>
        <v>0.4</v>
      </c>
      <c r="N8" s="112">
        <f>[4]Janeiro!$K$17</f>
        <v>0.8</v>
      </c>
      <c r="O8" s="112">
        <f>[4]Janeiro!$K$18</f>
        <v>11.8</v>
      </c>
      <c r="P8" s="112">
        <f>[4]Janeiro!$K$19</f>
        <v>0.2</v>
      </c>
      <c r="Q8" s="112">
        <f>[4]Janeiro!$K$20</f>
        <v>0</v>
      </c>
      <c r="R8" s="112">
        <f>[4]Janeiro!$K$21</f>
        <v>0</v>
      </c>
      <c r="S8" s="112">
        <f>[4]Janeiro!$K$22</f>
        <v>0</v>
      </c>
      <c r="T8" s="112">
        <f>[4]Janeiro!$K$23</f>
        <v>0</v>
      </c>
      <c r="U8" s="112">
        <f>[4]Janeiro!$K$24</f>
        <v>0</v>
      </c>
      <c r="V8" s="112">
        <f>[4]Janeiro!$K$25</f>
        <v>4.4000000000000004</v>
      </c>
      <c r="W8" s="112">
        <f>[4]Janeiro!$K$26</f>
        <v>7.2000000000000011</v>
      </c>
      <c r="X8" s="112">
        <f>[4]Janeiro!$K$27</f>
        <v>17.599999999999998</v>
      </c>
      <c r="Y8" s="112">
        <f>[4]Janeiro!$K$28</f>
        <v>1.4</v>
      </c>
      <c r="Z8" s="112">
        <f>[4]Janeiro!$K$29</f>
        <v>0</v>
      </c>
      <c r="AA8" s="112">
        <f>[4]Janeiro!$K$30</f>
        <v>0</v>
      </c>
      <c r="AB8" s="112">
        <f>[4]Janeiro!$K$31</f>
        <v>0</v>
      </c>
      <c r="AC8" s="112">
        <f>[4]Janeiro!$K$32</f>
        <v>0</v>
      </c>
      <c r="AD8" s="112">
        <f>[4]Janeiro!$K$33</f>
        <v>0</v>
      </c>
      <c r="AE8" s="112">
        <f>[4]Janeiro!$K$34</f>
        <v>0.8</v>
      </c>
      <c r="AF8" s="112">
        <f>[4]Janeiro!$K$35</f>
        <v>0</v>
      </c>
      <c r="AG8" s="117">
        <f t="shared" si="4"/>
        <v>101.4</v>
      </c>
      <c r="AH8" s="119">
        <f t="shared" si="5"/>
        <v>29.999999999999996</v>
      </c>
      <c r="AI8" s="56">
        <f t="shared" si="6"/>
        <v>16</v>
      </c>
    </row>
    <row r="9" spans="1:37" x14ac:dyDescent="0.2">
      <c r="A9" s="48" t="s">
        <v>146</v>
      </c>
      <c r="B9" s="112">
        <f>[5]Janeiro!$K$5</f>
        <v>4.2</v>
      </c>
      <c r="C9" s="112">
        <f>[5]Janeiro!$K$6</f>
        <v>30.199999999999996</v>
      </c>
      <c r="D9" s="112">
        <f>[5]Janeiro!$K$7</f>
        <v>0.2</v>
      </c>
      <c r="E9" s="112">
        <f>[5]Janeiro!$K$8</f>
        <v>0</v>
      </c>
      <c r="F9" s="112">
        <f>[5]Janeiro!$K$9</f>
        <v>0</v>
      </c>
      <c r="G9" s="112">
        <f>[5]Janeiro!$K$10</f>
        <v>0</v>
      </c>
      <c r="H9" s="112">
        <f>[5]Janeiro!$K$11</f>
        <v>0</v>
      </c>
      <c r="I9" s="112">
        <f>[5]Janeiro!$K$12</f>
        <v>2.4</v>
      </c>
      <c r="J9" s="112">
        <f>[5]Janeiro!$K$13</f>
        <v>0</v>
      </c>
      <c r="K9" s="112">
        <f>[5]Janeiro!$K$14</f>
        <v>0.4</v>
      </c>
      <c r="L9" s="112">
        <f>[5]Janeiro!$K$15</f>
        <v>0</v>
      </c>
      <c r="M9" s="112">
        <f>[5]Janeiro!$K$16</f>
        <v>1.4</v>
      </c>
      <c r="N9" s="112">
        <f>[5]Janeiro!$K$17</f>
        <v>0</v>
      </c>
      <c r="O9" s="112">
        <f>[5]Janeiro!$K$18</f>
        <v>0</v>
      </c>
      <c r="P9" s="112">
        <f>[5]Janeiro!$K$19</f>
        <v>0</v>
      </c>
      <c r="Q9" s="112">
        <f>[5]Janeiro!$K$20</f>
        <v>1.2</v>
      </c>
      <c r="R9" s="112">
        <f>[5]Janeiro!$K$21</f>
        <v>0</v>
      </c>
      <c r="S9" s="112">
        <f>[5]Janeiro!$K$22</f>
        <v>0.4</v>
      </c>
      <c r="T9" s="112">
        <f>[5]Janeiro!$K$23</f>
        <v>3.4</v>
      </c>
      <c r="U9" s="112">
        <f>[5]Janeiro!$K$24</f>
        <v>32.799999999999997</v>
      </c>
      <c r="V9" s="112">
        <f>[5]Janeiro!$K$25</f>
        <v>5.2</v>
      </c>
      <c r="W9" s="112">
        <f>[5]Janeiro!$K$26</f>
        <v>0.8</v>
      </c>
      <c r="X9" s="112">
        <f>[5]Janeiro!$K$27</f>
        <v>0</v>
      </c>
      <c r="Y9" s="112">
        <f>[5]Janeiro!$K$28</f>
        <v>0</v>
      </c>
      <c r="Z9" s="112">
        <f>[5]Janeiro!$K$29</f>
        <v>0</v>
      </c>
      <c r="AA9" s="112">
        <f>[5]Janeiro!$K$30</f>
        <v>0</v>
      </c>
      <c r="AB9" s="112">
        <f>[5]Janeiro!$K$31</f>
        <v>0</v>
      </c>
      <c r="AC9" s="112">
        <f>[5]Janeiro!$K$32</f>
        <v>0</v>
      </c>
      <c r="AD9" s="112">
        <f>[5]Janeiro!$K$33</f>
        <v>0</v>
      </c>
      <c r="AE9" s="112">
        <f>[5]Janeiro!$K$34</f>
        <v>0</v>
      </c>
      <c r="AF9" s="112">
        <f>[5]Janeiro!$K$35</f>
        <v>1.8</v>
      </c>
      <c r="AG9" s="117">
        <f t="shared" si="4"/>
        <v>84.399999999999991</v>
      </c>
      <c r="AH9" s="119">
        <f t="shared" si="5"/>
        <v>32.799999999999997</v>
      </c>
      <c r="AI9" s="56">
        <f t="shared" si="6"/>
        <v>18</v>
      </c>
    </row>
    <row r="10" spans="1:37" x14ac:dyDescent="0.2">
      <c r="A10" s="48" t="s">
        <v>91</v>
      </c>
      <c r="B10" s="112">
        <f>[6]Janeiro!$K$5</f>
        <v>16.599999999999998</v>
      </c>
      <c r="C10" s="112">
        <f>[6]Janeiro!$K$6</f>
        <v>14.8</v>
      </c>
      <c r="D10" s="112">
        <f>[6]Janeiro!$K$7</f>
        <v>0.4</v>
      </c>
      <c r="E10" s="112">
        <f>[6]Janeiro!$K$8</f>
        <v>0</v>
      </c>
      <c r="F10" s="112">
        <f>[6]Janeiro!$K$9</f>
        <v>0</v>
      </c>
      <c r="G10" s="112">
        <f>[6]Janeiro!$K$10</f>
        <v>0</v>
      </c>
      <c r="H10" s="112">
        <f>[6]Janeiro!$K$11</f>
        <v>0</v>
      </c>
      <c r="I10" s="112">
        <f>[6]Janeiro!$K$12</f>
        <v>0</v>
      </c>
      <c r="J10" s="112">
        <f>[6]Janeiro!$K$13</f>
        <v>11.2</v>
      </c>
      <c r="K10" s="112">
        <f>[6]Janeiro!$K$14</f>
        <v>0</v>
      </c>
      <c r="L10" s="112">
        <f>[6]Janeiro!$K$15</f>
        <v>1.4</v>
      </c>
      <c r="M10" s="112">
        <f>[6]Janeiro!$K$16</f>
        <v>5.0000000000000009</v>
      </c>
      <c r="N10" s="112">
        <f>[6]Janeiro!$K$17</f>
        <v>5.6000000000000005</v>
      </c>
      <c r="O10" s="112">
        <f>[6]Janeiro!$K$18</f>
        <v>4.4000000000000004</v>
      </c>
      <c r="P10" s="112">
        <f>[6]Janeiro!$K$19</f>
        <v>48.20000000000001</v>
      </c>
      <c r="Q10" s="112">
        <f>[6]Janeiro!$K$20</f>
        <v>2.2000000000000002</v>
      </c>
      <c r="R10" s="112">
        <f>[6]Janeiro!$K$21</f>
        <v>0</v>
      </c>
      <c r="S10" s="112">
        <f>[6]Janeiro!$K$22</f>
        <v>0</v>
      </c>
      <c r="T10" s="112">
        <f>[6]Janeiro!$K$23</f>
        <v>5.2</v>
      </c>
      <c r="U10" s="112">
        <f>[6]Janeiro!$K$24</f>
        <v>0</v>
      </c>
      <c r="V10" s="112">
        <f>[6]Janeiro!$K$25</f>
        <v>44.20000000000001</v>
      </c>
      <c r="W10" s="112">
        <f>[6]Janeiro!$K$26</f>
        <v>71.8</v>
      </c>
      <c r="X10" s="112">
        <f>[6]Janeiro!$K$27</f>
        <v>0.4</v>
      </c>
      <c r="Y10" s="112">
        <f>[6]Janeiro!$K$28</f>
        <v>0</v>
      </c>
      <c r="Z10" s="112">
        <f>[6]Janeiro!$K$29</f>
        <v>0.2</v>
      </c>
      <c r="AA10" s="112">
        <f>[6]Janeiro!$K$30</f>
        <v>0</v>
      </c>
      <c r="AB10" s="112">
        <f>[6]Janeiro!$K$31</f>
        <v>0</v>
      </c>
      <c r="AC10" s="112">
        <f>[6]Janeiro!$K$32</f>
        <v>0</v>
      </c>
      <c r="AD10" s="112">
        <f>[6]Janeiro!$K$33</f>
        <v>0</v>
      </c>
      <c r="AE10" s="112">
        <f>[6]Janeiro!$K$34</f>
        <v>0</v>
      </c>
      <c r="AF10" s="112">
        <f>[6]Janeiro!$K$35</f>
        <v>0</v>
      </c>
      <c r="AG10" s="117">
        <f t="shared" si="4"/>
        <v>231.6</v>
      </c>
      <c r="AH10" s="119">
        <f t="shared" si="5"/>
        <v>71.8</v>
      </c>
      <c r="AI10" s="56">
        <f t="shared" si="6"/>
        <v>16</v>
      </c>
    </row>
    <row r="11" spans="1:37" x14ac:dyDescent="0.2">
      <c r="A11" s="48" t="s">
        <v>49</v>
      </c>
      <c r="B11" s="112">
        <f>[7]Janeiro!$K$5</f>
        <v>0</v>
      </c>
      <c r="C11" s="112">
        <f>[7]Janeiro!$K$6</f>
        <v>36.400000000000006</v>
      </c>
      <c r="D11" s="112">
        <f>[7]Janeiro!$K$7</f>
        <v>0</v>
      </c>
      <c r="E11" s="112">
        <f>[7]Janeiro!$K$8</f>
        <v>0</v>
      </c>
      <c r="F11" s="112">
        <f>[7]Janeiro!$K$9</f>
        <v>8.6</v>
      </c>
      <c r="G11" s="112">
        <f>[7]Janeiro!$K$10</f>
        <v>0</v>
      </c>
      <c r="H11" s="112">
        <f>[7]Janeiro!$K$11</f>
        <v>0</v>
      </c>
      <c r="I11" s="112">
        <f>[7]Janeiro!$K$12</f>
        <v>0</v>
      </c>
      <c r="J11" s="112">
        <f>[7]Janeiro!$K$13</f>
        <v>1.8</v>
      </c>
      <c r="K11" s="112">
        <f>[7]Janeiro!$K$14</f>
        <v>0.4</v>
      </c>
      <c r="L11" s="112">
        <f>[7]Janeiro!$K$15</f>
        <v>0.8</v>
      </c>
      <c r="M11" s="112">
        <f>[7]Janeiro!$K$16</f>
        <v>85</v>
      </c>
      <c r="N11" s="112">
        <f>[7]Janeiro!$K$17</f>
        <v>9.6</v>
      </c>
      <c r="O11" s="112">
        <f>[7]Janeiro!$K$18</f>
        <v>8</v>
      </c>
      <c r="P11" s="112">
        <f>[7]Janeiro!$K$19</f>
        <v>15.6</v>
      </c>
      <c r="Q11" s="112">
        <f>[7]Janeiro!$K$20</f>
        <v>0</v>
      </c>
      <c r="R11" s="112">
        <f>[7]Janeiro!$K$21</f>
        <v>0</v>
      </c>
      <c r="S11" s="112">
        <f>[7]Janeiro!$K$22</f>
        <v>0</v>
      </c>
      <c r="T11" s="112">
        <f>[7]Janeiro!$K$23</f>
        <v>0.2</v>
      </c>
      <c r="U11" s="112">
        <f>[7]Janeiro!$K$24</f>
        <v>4.5999999999999996</v>
      </c>
      <c r="V11" s="112">
        <f>[7]Janeiro!$K$25</f>
        <v>9.2000000000000011</v>
      </c>
      <c r="W11" s="112">
        <f>[7]Janeiro!$K$26</f>
        <v>16.399999999999999</v>
      </c>
      <c r="X11" s="112">
        <f>[7]Janeiro!$K$27</f>
        <v>1.8000000000000003</v>
      </c>
      <c r="Y11" s="112">
        <f>[7]Janeiro!$K$28</f>
        <v>0</v>
      </c>
      <c r="Z11" s="112">
        <f>[7]Janeiro!$K$29</f>
        <v>0</v>
      </c>
      <c r="AA11" s="112">
        <f>[7]Janeiro!$K$30</f>
        <v>0</v>
      </c>
      <c r="AB11" s="112">
        <f>[7]Janeiro!$K$31</f>
        <v>0</v>
      </c>
      <c r="AC11" s="112">
        <f>[7]Janeiro!$K$32</f>
        <v>0</v>
      </c>
      <c r="AD11" s="112">
        <f>[7]Janeiro!$K$33</f>
        <v>0</v>
      </c>
      <c r="AE11" s="112">
        <f>[7]Janeiro!$K$34</f>
        <v>0</v>
      </c>
      <c r="AF11" s="112">
        <f>[7]Janeiro!$K$35</f>
        <v>4.4000000000000004</v>
      </c>
      <c r="AG11" s="117">
        <f t="shared" si="4"/>
        <v>202.79999999999998</v>
      </c>
      <c r="AH11" s="119">
        <f t="shared" si="5"/>
        <v>85</v>
      </c>
      <c r="AI11" s="56">
        <f t="shared" si="6"/>
        <v>16</v>
      </c>
    </row>
    <row r="12" spans="1:37" x14ac:dyDescent="0.2">
      <c r="A12" s="48" t="s">
        <v>94</v>
      </c>
      <c r="B12" s="112">
        <f>[8]Janeiro!$K$5</f>
        <v>0.2</v>
      </c>
      <c r="C12" s="112">
        <f>[8]Janeiro!$K$6</f>
        <v>1.2</v>
      </c>
      <c r="D12" s="112">
        <f>[8]Janeiro!$K$7</f>
        <v>0</v>
      </c>
      <c r="E12" s="112">
        <f>[8]Janeiro!$K$8</f>
        <v>3.6</v>
      </c>
      <c r="F12" s="112">
        <f>[8]Janeiro!$K$9</f>
        <v>0</v>
      </c>
      <c r="G12" s="112">
        <f>[8]Janeiro!$K$10</f>
        <v>0</v>
      </c>
      <c r="H12" s="112">
        <f>[8]Janeiro!$K$11</f>
        <v>0</v>
      </c>
      <c r="I12" s="112">
        <f>[8]Janeiro!$K$12</f>
        <v>0</v>
      </c>
      <c r="J12" s="112">
        <f>[8]Janeiro!$K$13</f>
        <v>0</v>
      </c>
      <c r="K12" s="112">
        <f>[8]Janeiro!$K$14</f>
        <v>0</v>
      </c>
      <c r="L12" s="112">
        <f>[8]Janeiro!$K$15</f>
        <v>0.4</v>
      </c>
      <c r="M12" s="112">
        <f>[8]Janeiro!$K$16</f>
        <v>0</v>
      </c>
      <c r="N12" s="112">
        <f>[8]Janeiro!$K$17</f>
        <v>0</v>
      </c>
      <c r="O12" s="112">
        <f>[8]Janeiro!$K$18</f>
        <v>4</v>
      </c>
      <c r="P12" s="112">
        <f>[8]Janeiro!$K$19</f>
        <v>0</v>
      </c>
      <c r="Q12" s="112">
        <f>[8]Janeiro!$K$20</f>
        <v>0</v>
      </c>
      <c r="R12" s="112">
        <f>[8]Janeiro!$K$21</f>
        <v>0</v>
      </c>
      <c r="S12" s="112">
        <f>[8]Janeiro!$K$22</f>
        <v>0</v>
      </c>
      <c r="T12" s="112">
        <f>[8]Janeiro!$K$23</f>
        <v>0</v>
      </c>
      <c r="U12" s="112">
        <f>[8]Janeiro!$K$24</f>
        <v>0</v>
      </c>
      <c r="V12" s="112">
        <f>[8]Janeiro!$K$25</f>
        <v>0.8</v>
      </c>
      <c r="W12" s="112">
        <f>[8]Janeiro!$K$26</f>
        <v>32.399999999999991</v>
      </c>
      <c r="X12" s="110">
        <f>[1]Janeiro!$K$27</f>
        <v>0.4</v>
      </c>
      <c r="Y12" s="110">
        <f>[1]Janeiro!$K$28</f>
        <v>0</v>
      </c>
      <c r="Z12" s="110">
        <f>[1]Janeiro!$K$29</f>
        <v>0</v>
      </c>
      <c r="AA12" s="110">
        <f>[1]Janeiro!$K$30</f>
        <v>0</v>
      </c>
      <c r="AB12" s="110">
        <f>[1]Janeiro!$K$31</f>
        <v>0</v>
      </c>
      <c r="AC12" s="110">
        <f>[1]Janeiro!$K$32</f>
        <v>0</v>
      </c>
      <c r="AD12" s="110">
        <f>[1]Janeiro!$K$33</f>
        <v>0</v>
      </c>
      <c r="AE12" s="110">
        <f>[1]Janeiro!$K$34</f>
        <v>0</v>
      </c>
      <c r="AF12" s="110">
        <f>[1]Janeiro!$K$35</f>
        <v>0</v>
      </c>
      <c r="AG12" s="117">
        <f t="shared" si="4"/>
        <v>42.999999999999993</v>
      </c>
      <c r="AH12" s="119">
        <f t="shared" si="5"/>
        <v>32.399999999999991</v>
      </c>
      <c r="AI12" s="56">
        <f t="shared" si="6"/>
        <v>23</v>
      </c>
    </row>
    <row r="13" spans="1:37" x14ac:dyDescent="0.2">
      <c r="A13" s="48" t="s">
        <v>101</v>
      </c>
      <c r="B13" s="112">
        <f>[9]Janeiro!$K$5</f>
        <v>0.2</v>
      </c>
      <c r="C13" s="112">
        <f>[9]Janeiro!$K$6</f>
        <v>15.799999999999999</v>
      </c>
      <c r="D13" s="112">
        <f>[9]Janeiro!$K$7</f>
        <v>0</v>
      </c>
      <c r="E13" s="112">
        <f>[9]Janeiro!$K$8</f>
        <v>0</v>
      </c>
      <c r="F13" s="112">
        <f>[9]Janeiro!$K$9</f>
        <v>0</v>
      </c>
      <c r="G13" s="112">
        <f>[9]Janeiro!$K$10</f>
        <v>0</v>
      </c>
      <c r="H13" s="112">
        <f>[9]Janeiro!$K$11</f>
        <v>0</v>
      </c>
      <c r="I13" s="112">
        <f>[9]Janeiro!$K$12</f>
        <v>0</v>
      </c>
      <c r="J13" s="112">
        <f>[9]Janeiro!$K$13</f>
        <v>0</v>
      </c>
      <c r="K13" s="112">
        <f>[9]Janeiro!$K$14</f>
        <v>2.1999999999999997</v>
      </c>
      <c r="L13" s="112">
        <f>[9]Janeiro!$K$15</f>
        <v>0</v>
      </c>
      <c r="M13" s="112">
        <f>[9]Janeiro!$K$16</f>
        <v>12.8</v>
      </c>
      <c r="N13" s="112">
        <f>[9]Janeiro!$K$17</f>
        <v>0.2</v>
      </c>
      <c r="O13" s="112">
        <f>[9]Janeiro!$K$18</f>
        <v>0</v>
      </c>
      <c r="P13" s="112">
        <f>[9]Janeiro!$K$19</f>
        <v>33.6</v>
      </c>
      <c r="Q13" s="112">
        <f>[9]Janeiro!$K$20</f>
        <v>0</v>
      </c>
      <c r="R13" s="112">
        <f>[9]Janeiro!$K$21</f>
        <v>0</v>
      </c>
      <c r="S13" s="112">
        <f>[9]Janeiro!$K$22</f>
        <v>0</v>
      </c>
      <c r="T13" s="112">
        <f>[9]Janeiro!$K$23</f>
        <v>0.60000000000000009</v>
      </c>
      <c r="U13" s="112">
        <f>[9]Janeiro!$K$24</f>
        <v>31</v>
      </c>
      <c r="V13" s="112">
        <f>[9]Janeiro!$K$25</f>
        <v>2</v>
      </c>
      <c r="W13" s="112">
        <f>[9]Janeiro!$K$26</f>
        <v>11.4</v>
      </c>
      <c r="X13" s="112">
        <f>[9]Janeiro!$K$27</f>
        <v>1.2</v>
      </c>
      <c r="Y13" s="112">
        <f>[9]Janeiro!$K$28</f>
        <v>0</v>
      </c>
      <c r="Z13" s="112">
        <f>[9]Janeiro!$K$29</f>
        <v>0</v>
      </c>
      <c r="AA13" s="112">
        <f>[9]Janeiro!$K$30</f>
        <v>0</v>
      </c>
      <c r="AB13" s="112">
        <f>[9]Janeiro!$K$31</f>
        <v>0</v>
      </c>
      <c r="AC13" s="112">
        <f>[9]Janeiro!$K$32</f>
        <v>0</v>
      </c>
      <c r="AD13" s="112">
        <f>[9]Janeiro!$K$33</f>
        <v>0</v>
      </c>
      <c r="AE13" s="112">
        <f>[9]Janeiro!$K$34</f>
        <v>0</v>
      </c>
      <c r="AF13" s="112">
        <f>[9]Janeiro!$K$35</f>
        <v>4</v>
      </c>
      <c r="AG13" s="117">
        <f t="shared" si="4"/>
        <v>115</v>
      </c>
      <c r="AH13" s="119">
        <f t="shared" si="5"/>
        <v>33.6</v>
      </c>
      <c r="AI13" s="56">
        <f t="shared" si="6"/>
        <v>19</v>
      </c>
    </row>
    <row r="14" spans="1:37" x14ac:dyDescent="0.2">
      <c r="A14" s="48" t="s">
        <v>147</v>
      </c>
      <c r="B14" s="112">
        <f>[10]Janeiro!$K$5</f>
        <v>0.8</v>
      </c>
      <c r="C14" s="112">
        <f>[10]Janeiro!$K$6</f>
        <v>0</v>
      </c>
      <c r="D14" s="112">
        <f>[10]Janeiro!$K$7</f>
        <v>0</v>
      </c>
      <c r="E14" s="112">
        <f>[10]Janeiro!$K$8</f>
        <v>2.2000000000000002</v>
      </c>
      <c r="F14" s="112">
        <f>[10]Janeiro!$K$9</f>
        <v>8.6</v>
      </c>
      <c r="G14" s="112">
        <f>[10]Janeiro!$K$10</f>
        <v>0</v>
      </c>
      <c r="H14" s="112">
        <f>[10]Janeiro!$K$11</f>
        <v>0</v>
      </c>
      <c r="I14" s="112">
        <f>[10]Janeiro!$K$12</f>
        <v>0</v>
      </c>
      <c r="J14" s="112">
        <f>[10]Janeiro!$K$13</f>
        <v>1.4</v>
      </c>
      <c r="K14" s="112">
        <f>[10]Janeiro!$K$14</f>
        <v>0</v>
      </c>
      <c r="L14" s="112">
        <f>[10]Janeiro!$K$15</f>
        <v>7.4</v>
      </c>
      <c r="M14" s="112">
        <f>[10]Janeiro!$K$16</f>
        <v>0.60000000000000009</v>
      </c>
      <c r="N14" s="112">
        <f>[10]Janeiro!$K$17</f>
        <v>12</v>
      </c>
      <c r="O14" s="112">
        <f>[10]Janeiro!$K$18</f>
        <v>0.4</v>
      </c>
      <c r="P14" s="112">
        <f>[10]Janeiro!$K$19</f>
        <v>11.2</v>
      </c>
      <c r="Q14" s="112">
        <f>[10]Janeiro!$K$20</f>
        <v>0.4</v>
      </c>
      <c r="R14" s="112">
        <f>[10]Janeiro!$K$21</f>
        <v>0.2</v>
      </c>
      <c r="S14" s="112">
        <f>[10]Janeiro!$K$22</f>
        <v>0</v>
      </c>
      <c r="T14" s="112">
        <f>[10]Janeiro!$K$23</f>
        <v>0</v>
      </c>
      <c r="U14" s="112">
        <f>[10]Janeiro!$K$24</f>
        <v>5.2</v>
      </c>
      <c r="V14" s="112">
        <f>[10]Janeiro!$K$25</f>
        <v>16.199999999999996</v>
      </c>
      <c r="W14" s="112">
        <f>[10]Janeiro!$K$26</f>
        <v>22.599999999999998</v>
      </c>
      <c r="X14" s="112">
        <f>[10]Janeiro!$K$27</f>
        <v>0.2</v>
      </c>
      <c r="Y14" s="112">
        <f>[10]Janeiro!$K$28</f>
        <v>0</v>
      </c>
      <c r="Z14" s="112">
        <f>[10]Janeiro!$K$29</f>
        <v>0</v>
      </c>
      <c r="AA14" s="112">
        <f>[10]Janeiro!$K$30</f>
        <v>0</v>
      </c>
      <c r="AB14" s="112" t="s">
        <v>197</v>
      </c>
      <c r="AC14" s="112" t="s">
        <v>197</v>
      </c>
      <c r="AD14" s="112" t="s">
        <v>197</v>
      </c>
      <c r="AE14" s="112" t="s">
        <v>197</v>
      </c>
      <c r="AF14" s="112" t="s">
        <v>197</v>
      </c>
      <c r="AG14" s="117">
        <f t="shared" si="4"/>
        <v>89.399999999999991</v>
      </c>
      <c r="AH14" s="119">
        <f t="shared" si="5"/>
        <v>22.599999999999998</v>
      </c>
      <c r="AI14" s="56">
        <f t="shared" si="6"/>
        <v>11</v>
      </c>
    </row>
    <row r="15" spans="1:37" x14ac:dyDescent="0.2">
      <c r="A15" s="48" t="s">
        <v>2</v>
      </c>
      <c r="B15" s="112">
        <f>[11]Janeiro!$K$5</f>
        <v>9.5999999999999979</v>
      </c>
      <c r="C15" s="112">
        <f>[11]Janeiro!$K$6</f>
        <v>4.8</v>
      </c>
      <c r="D15" s="112">
        <f>[11]Janeiro!$K$7</f>
        <v>11.2</v>
      </c>
      <c r="E15" s="112">
        <f>[11]Janeiro!$K$8</f>
        <v>6.4</v>
      </c>
      <c r="F15" s="112">
        <f>[11]Janeiro!$K$9</f>
        <v>0</v>
      </c>
      <c r="G15" s="112">
        <f>[11]Janeiro!$K$10</f>
        <v>0</v>
      </c>
      <c r="H15" s="112">
        <f>[11]Janeiro!$K$11</f>
        <v>0</v>
      </c>
      <c r="I15" s="112">
        <f>[11]Janeiro!$K$12</f>
        <v>0</v>
      </c>
      <c r="J15" s="112">
        <f>[11]Janeiro!$K$13</f>
        <v>12.2</v>
      </c>
      <c r="K15" s="112">
        <f>[11]Janeiro!$K$14</f>
        <v>0</v>
      </c>
      <c r="L15" s="112">
        <f>[11]Janeiro!$K$15</f>
        <v>0</v>
      </c>
      <c r="M15" s="112">
        <f>[11]Janeiro!$K$16</f>
        <v>4.4000000000000004</v>
      </c>
      <c r="N15" s="112">
        <f>[11]Janeiro!$K$17</f>
        <v>8.4</v>
      </c>
      <c r="O15" s="112">
        <f>[11]Janeiro!$K$18</f>
        <v>4.4000000000000004</v>
      </c>
      <c r="P15" s="112">
        <f>[11]Janeiro!$K$19</f>
        <v>0</v>
      </c>
      <c r="Q15" s="112">
        <f>[11]Janeiro!$K$20</f>
        <v>0</v>
      </c>
      <c r="R15" s="112">
        <f>[11]Janeiro!$K$21</f>
        <v>0</v>
      </c>
      <c r="S15" s="112">
        <f>[11]Janeiro!$K$22</f>
        <v>0</v>
      </c>
      <c r="T15" s="112">
        <f>[11]Janeiro!$K$23</f>
        <v>0.2</v>
      </c>
      <c r="U15" s="112">
        <f>[11]Janeiro!$K$24</f>
        <v>0</v>
      </c>
      <c r="V15" s="112">
        <f>[11]Janeiro!$K$25</f>
        <v>0.4</v>
      </c>
      <c r="W15" s="112">
        <f>[11]Janeiro!$K$26</f>
        <v>19.2</v>
      </c>
      <c r="X15" s="112">
        <f>[11]Janeiro!$K$27</f>
        <v>10.4</v>
      </c>
      <c r="Y15" s="112">
        <f>[11]Janeiro!$K$28</f>
        <v>0.2</v>
      </c>
      <c r="Z15" s="112">
        <f>[11]Janeiro!$K$29</f>
        <v>0</v>
      </c>
      <c r="AA15" s="112">
        <f>[11]Janeiro!$K$30</f>
        <v>0</v>
      </c>
      <c r="AB15" s="112">
        <f>[11]Janeiro!$K$31</f>
        <v>0</v>
      </c>
      <c r="AC15" s="112">
        <f>[11]Janeiro!$K$32</f>
        <v>0</v>
      </c>
      <c r="AD15" s="112">
        <f>[11]Janeiro!$K$33</f>
        <v>0</v>
      </c>
      <c r="AE15" s="112">
        <f>[11]Janeiro!$K$34</f>
        <v>0</v>
      </c>
      <c r="AF15" s="112">
        <f>[11]Janeiro!$K$35</f>
        <v>1.4</v>
      </c>
      <c r="AG15" s="117">
        <f t="shared" si="4"/>
        <v>93.200000000000017</v>
      </c>
      <c r="AH15" s="119">
        <f t="shared" si="5"/>
        <v>19.2</v>
      </c>
      <c r="AI15" s="56">
        <f t="shared" si="6"/>
        <v>17</v>
      </c>
      <c r="AK15" s="12" t="s">
        <v>35</v>
      </c>
    </row>
    <row r="16" spans="1:37" x14ac:dyDescent="0.2">
      <c r="A16" s="48" t="s">
        <v>3</v>
      </c>
      <c r="B16" s="112">
        <f>[12]Janeiro!$K$5</f>
        <v>0.8</v>
      </c>
      <c r="C16" s="112">
        <f>[12]Janeiro!$K$6</f>
        <v>0</v>
      </c>
      <c r="D16" s="112">
        <f>[12]Janeiro!$K$7</f>
        <v>24.4</v>
      </c>
      <c r="E16" s="112">
        <f>[12]Janeiro!$K$8</f>
        <v>0</v>
      </c>
      <c r="F16" s="112">
        <f>[12]Janeiro!$K$9</f>
        <v>0</v>
      </c>
      <c r="G16" s="112">
        <f>[12]Janeiro!$K$10</f>
        <v>0</v>
      </c>
      <c r="H16" s="112">
        <f>[12]Janeiro!$K$11</f>
        <v>0</v>
      </c>
      <c r="I16" s="112">
        <f>[12]Janeiro!$K$12</f>
        <v>0</v>
      </c>
      <c r="J16" s="112">
        <f>[12]Janeiro!$K$13</f>
        <v>0</v>
      </c>
      <c r="K16" s="112">
        <f>[12]Janeiro!$K$14</f>
        <v>10</v>
      </c>
      <c r="L16" s="112">
        <f>[12]Janeiro!$K$15</f>
        <v>14.4</v>
      </c>
      <c r="M16" s="112">
        <f>[12]Janeiro!$K$16</f>
        <v>1.4</v>
      </c>
      <c r="N16" s="112">
        <f>[12]Janeiro!$K$17</f>
        <v>9.2000000000000011</v>
      </c>
      <c r="O16" s="112">
        <f>[12]Janeiro!$K$18</f>
        <v>1.5999999999999999</v>
      </c>
      <c r="P16" s="112">
        <f>[12]Janeiro!$K$19</f>
        <v>1</v>
      </c>
      <c r="Q16" s="112">
        <f>[12]Janeiro!$K$20</f>
        <v>35.799999999999997</v>
      </c>
      <c r="R16" s="112">
        <f>[12]Janeiro!$K$21</f>
        <v>0</v>
      </c>
      <c r="S16" s="112">
        <f>[12]Janeiro!$K$22</f>
        <v>0</v>
      </c>
      <c r="T16" s="112">
        <f>[12]Janeiro!$K$23</f>
        <v>3.2</v>
      </c>
      <c r="U16" s="112">
        <f>[12]Janeiro!$K$24</f>
        <v>18.399999999999999</v>
      </c>
      <c r="V16" s="112">
        <f>[12]Janeiro!$K$25</f>
        <v>6.4</v>
      </c>
      <c r="W16" s="112">
        <f>[12]Janeiro!$K$26</f>
        <v>40.4</v>
      </c>
      <c r="X16" s="110">
        <f>[12]Janeiro!$K$27</f>
        <v>0.2</v>
      </c>
      <c r="Y16" s="110">
        <f>[12]Janeiro!$K$28</f>
        <v>45.600000000000009</v>
      </c>
      <c r="Z16" s="110">
        <f>[12]Janeiro!$K$29</f>
        <v>0</v>
      </c>
      <c r="AA16" s="110">
        <f>[12]Janeiro!$K$30</f>
        <v>0</v>
      </c>
      <c r="AB16" s="110">
        <f>[12]Janeiro!$K$31</f>
        <v>0</v>
      </c>
      <c r="AC16" s="110">
        <f>[12]Janeiro!$K$32</f>
        <v>0</v>
      </c>
      <c r="AD16" s="110">
        <f>[12]Janeiro!$K$33</f>
        <v>0</v>
      </c>
      <c r="AE16" s="110">
        <f>[12]Janeiro!$K$34</f>
        <v>0</v>
      </c>
      <c r="AF16" s="110">
        <f>[12]Janeiro!$K$35</f>
        <v>0</v>
      </c>
      <c r="AG16" s="117">
        <f>SUM(B16:AF16)</f>
        <v>212.8</v>
      </c>
      <c r="AH16" s="119">
        <f>MAX(B16:AF16)</f>
        <v>45.600000000000009</v>
      </c>
      <c r="AI16" s="56">
        <f t="shared" si="6"/>
        <v>16</v>
      </c>
      <c r="AK16" s="12"/>
    </row>
    <row r="17" spans="1:44" x14ac:dyDescent="0.2">
      <c r="A17" s="48" t="s">
        <v>4</v>
      </c>
      <c r="B17" s="112">
        <f>[13]Janeiro!$K$5</f>
        <v>7</v>
      </c>
      <c r="C17" s="112">
        <f>[13]Janeiro!$K$6</f>
        <v>0</v>
      </c>
      <c r="D17" s="112">
        <f>[13]Janeiro!$K$7</f>
        <v>0.6</v>
      </c>
      <c r="E17" s="112">
        <f>[13]Janeiro!$K$8</f>
        <v>6</v>
      </c>
      <c r="F17" s="112">
        <f>[13]Janeiro!$K$9</f>
        <v>16.8</v>
      </c>
      <c r="G17" s="112">
        <f>[13]Janeiro!$K$10</f>
        <v>0.2</v>
      </c>
      <c r="H17" s="112">
        <f>[13]Janeiro!$K$11</f>
        <v>8</v>
      </c>
      <c r="I17" s="112">
        <f>[13]Janeiro!$K$12</f>
        <v>0</v>
      </c>
      <c r="J17" s="112">
        <f>[13]Janeiro!$K$13</f>
        <v>0</v>
      </c>
      <c r="K17" s="112">
        <f>[13]Janeiro!$K$14</f>
        <v>0.2</v>
      </c>
      <c r="L17" s="112">
        <f>[13]Janeiro!$K$15</f>
        <v>0.4</v>
      </c>
      <c r="M17" s="112">
        <f>[13]Janeiro!$K$16</f>
        <v>6.6</v>
      </c>
      <c r="N17" s="112">
        <f>[13]Janeiro!$K$17</f>
        <v>8.8000000000000007</v>
      </c>
      <c r="O17" s="112">
        <f>[13]Janeiro!$K$18</f>
        <v>7.4</v>
      </c>
      <c r="P17" s="112">
        <f>[13]Janeiro!$K$19</f>
        <v>0.8</v>
      </c>
      <c r="Q17" s="112">
        <f>[13]Janeiro!$K$20</f>
        <v>7.2</v>
      </c>
      <c r="R17" s="112">
        <f>[13]Janeiro!$K$21</f>
        <v>15.600000000000001</v>
      </c>
      <c r="S17" s="112">
        <f>[13]Janeiro!$K$22</f>
        <v>1</v>
      </c>
      <c r="T17" s="112">
        <f>[13]Janeiro!$K$23</f>
        <v>0</v>
      </c>
      <c r="U17" s="112">
        <f>[13]Janeiro!$K$24</f>
        <v>10</v>
      </c>
      <c r="V17" s="112">
        <f>[13]Janeiro!$K$25</f>
        <v>1.5999999999999999</v>
      </c>
      <c r="W17" s="112">
        <f>[13]Janeiro!$K$26</f>
        <v>52.199999999999996</v>
      </c>
      <c r="X17" s="112">
        <f>[13]Janeiro!$K$27</f>
        <v>0.2</v>
      </c>
      <c r="Y17" s="112">
        <f>[13]Janeiro!$K$28</f>
        <v>6.2000000000000011</v>
      </c>
      <c r="Z17" s="112">
        <f>[13]Janeiro!$K$29</f>
        <v>0</v>
      </c>
      <c r="AA17" s="112">
        <f>[13]Janeiro!$K$30</f>
        <v>0</v>
      </c>
      <c r="AB17" s="112">
        <f>[13]Janeiro!$K$31</f>
        <v>0</v>
      </c>
      <c r="AC17" s="112">
        <f>[13]Janeiro!$K$32</f>
        <v>0</v>
      </c>
      <c r="AD17" s="112">
        <f>[13]Janeiro!$K$33</f>
        <v>0</v>
      </c>
      <c r="AE17" s="112">
        <f>[13]Janeiro!$K$34</f>
        <v>23.2</v>
      </c>
      <c r="AF17" s="112">
        <f>[13]Janeiro!$K$35</f>
        <v>0</v>
      </c>
      <c r="AG17" s="117">
        <f t="shared" si="4"/>
        <v>179.99999999999994</v>
      </c>
      <c r="AH17" s="119">
        <f t="shared" si="5"/>
        <v>52.199999999999996</v>
      </c>
      <c r="AI17" s="56">
        <f t="shared" si="6"/>
        <v>10</v>
      </c>
    </row>
    <row r="18" spans="1:44" x14ac:dyDescent="0.2">
      <c r="A18" s="48" t="s">
        <v>5</v>
      </c>
      <c r="B18" s="112">
        <f>[14]Janeiro!$K$5</f>
        <v>1.6</v>
      </c>
      <c r="C18" s="112">
        <f>[14]Janeiro!$K$6</f>
        <v>141.4</v>
      </c>
      <c r="D18" s="112">
        <f>[14]Janeiro!$K$7</f>
        <v>0</v>
      </c>
      <c r="E18" s="112">
        <f>[14]Janeiro!$K$8</f>
        <v>1</v>
      </c>
      <c r="F18" s="112">
        <f>[14]Janeiro!$K$9</f>
        <v>0.4</v>
      </c>
      <c r="G18" s="112">
        <f>[14]Janeiro!$K$10</f>
        <v>0</v>
      </c>
      <c r="H18" s="112">
        <f>[14]Janeiro!$K$11</f>
        <v>0</v>
      </c>
      <c r="I18" s="112">
        <f>[14]Janeiro!$K$12</f>
        <v>0</v>
      </c>
      <c r="J18" s="112">
        <f>[14]Janeiro!$K$13</f>
        <v>0</v>
      </c>
      <c r="K18" s="112">
        <f>[14]Janeiro!$K$14</f>
        <v>0</v>
      </c>
      <c r="L18" s="112">
        <f>[14]Janeiro!$K$15</f>
        <v>0</v>
      </c>
      <c r="M18" s="112">
        <f>[14]Janeiro!$K$16</f>
        <v>0.8</v>
      </c>
      <c r="N18" s="112">
        <f>[14]Janeiro!$K$17</f>
        <v>0</v>
      </c>
      <c r="O18" s="112">
        <f>[14]Janeiro!$K$18</f>
        <v>0</v>
      </c>
      <c r="P18" s="112">
        <f>[14]Janeiro!$K$19</f>
        <v>0</v>
      </c>
      <c r="Q18" s="112">
        <f>[14]Janeiro!$K$20</f>
        <v>0</v>
      </c>
      <c r="R18" s="112">
        <f>[14]Janeiro!$K$21</f>
        <v>0</v>
      </c>
      <c r="S18" s="112">
        <f>[14]Janeiro!$K$22</f>
        <v>0</v>
      </c>
      <c r="T18" s="112">
        <f>[14]Janeiro!$K$23</f>
        <v>0</v>
      </c>
      <c r="U18" s="112">
        <f>[14]Janeiro!$K$24</f>
        <v>0</v>
      </c>
      <c r="V18" s="112">
        <f>[14]Janeiro!$K$25</f>
        <v>0</v>
      </c>
      <c r="W18" s="112">
        <f>[14]Janeiro!$K$26</f>
        <v>61.800000000000004</v>
      </c>
      <c r="X18" s="112">
        <f>[14]Janeiro!$K$27</f>
        <v>1.2</v>
      </c>
      <c r="Y18" s="112">
        <f>[14]Janeiro!$K$28</f>
        <v>0</v>
      </c>
      <c r="Z18" s="112">
        <f>[14]Janeiro!$K$29</f>
        <v>0</v>
      </c>
      <c r="AA18" s="112">
        <f>[14]Janeiro!$K$30</f>
        <v>0</v>
      </c>
      <c r="AB18" s="112">
        <f>[14]Janeiro!$K$31</f>
        <v>0</v>
      </c>
      <c r="AC18" s="112">
        <f>[14]Janeiro!$K$32</f>
        <v>0</v>
      </c>
      <c r="AD18" s="112">
        <f>[14]Janeiro!$K$33</f>
        <v>0.6</v>
      </c>
      <c r="AE18" s="112">
        <f>[14]Janeiro!$K$34</f>
        <v>0</v>
      </c>
      <c r="AF18" s="112">
        <f>[14]Janeiro!$K$35</f>
        <v>0</v>
      </c>
      <c r="AG18" s="117">
        <f t="shared" si="4"/>
        <v>208.8</v>
      </c>
      <c r="AH18" s="119">
        <f t="shared" si="5"/>
        <v>141.4</v>
      </c>
      <c r="AI18" s="56">
        <f t="shared" si="6"/>
        <v>23</v>
      </c>
      <c r="AJ18" s="12" t="s">
        <v>35</v>
      </c>
    </row>
    <row r="19" spans="1:44" x14ac:dyDescent="0.2">
      <c r="A19" s="48" t="s">
        <v>33</v>
      </c>
      <c r="B19" s="112">
        <f>[15]Janeiro!$K$5</f>
        <v>17.399999999999999</v>
      </c>
      <c r="C19" s="112">
        <f>[15]Janeiro!$K$6</f>
        <v>3.8000000000000003</v>
      </c>
      <c r="D19" s="112">
        <f>[15]Janeiro!$K$7</f>
        <v>0.2</v>
      </c>
      <c r="E19" s="112">
        <f>[15]Janeiro!$K$8</f>
        <v>36.4</v>
      </c>
      <c r="F19" s="112">
        <f>[15]Janeiro!$K$9</f>
        <v>1.2</v>
      </c>
      <c r="G19" s="112">
        <f>[15]Janeiro!$K$10</f>
        <v>0</v>
      </c>
      <c r="H19" s="112">
        <f>[15]Janeiro!$K$11</f>
        <v>0</v>
      </c>
      <c r="I19" s="112">
        <f>[15]Janeiro!$K$12</f>
        <v>20.6</v>
      </c>
      <c r="J19" s="112">
        <f>[15]Janeiro!$K$13</f>
        <v>0</v>
      </c>
      <c r="K19" s="112">
        <f>[15]Janeiro!$K$14</f>
        <v>18</v>
      </c>
      <c r="L19" s="112">
        <f>[15]Janeiro!$K$15</f>
        <v>0.8</v>
      </c>
      <c r="M19" s="112">
        <f>[15]Janeiro!$K$16</f>
        <v>20.8</v>
      </c>
      <c r="N19" s="112">
        <f>[15]Janeiro!$K$17</f>
        <v>10</v>
      </c>
      <c r="O19" s="112">
        <f>[15]Janeiro!$K$18</f>
        <v>9.1999999999999993</v>
      </c>
      <c r="P19" s="112">
        <f>[15]Janeiro!$K$19</f>
        <v>2.2000000000000002</v>
      </c>
      <c r="Q19" s="112">
        <f>[15]Janeiro!$K$20</f>
        <v>25.000000000000004</v>
      </c>
      <c r="R19" s="112">
        <f>[15]Janeiro!$K$21</f>
        <v>0</v>
      </c>
      <c r="S19" s="112">
        <f>[15]Janeiro!$K$22</f>
        <v>7.4</v>
      </c>
      <c r="T19" s="112">
        <f>[15]Janeiro!$K$23</f>
        <v>0</v>
      </c>
      <c r="U19" s="112">
        <f>[15]Janeiro!$K$24</f>
        <v>0</v>
      </c>
      <c r="V19" s="112">
        <f>[15]Janeiro!$K$25</f>
        <v>10.4</v>
      </c>
      <c r="W19" s="112">
        <f>[15]Janeiro!$K$26</f>
        <v>5.4</v>
      </c>
      <c r="X19" s="112">
        <f>[15]Janeiro!$K$27</f>
        <v>1.6</v>
      </c>
      <c r="Y19" s="112">
        <f>[15]Janeiro!$K$28</f>
        <v>17.000000000000004</v>
      </c>
      <c r="Z19" s="112">
        <f>[15]Janeiro!$K$29</f>
        <v>0</v>
      </c>
      <c r="AA19" s="112">
        <f>[15]Janeiro!$K$30</f>
        <v>0</v>
      </c>
      <c r="AB19" s="112">
        <f>[15]Janeiro!$K$31</f>
        <v>0</v>
      </c>
      <c r="AC19" s="112">
        <f>[15]Janeiro!$K$32</f>
        <v>0</v>
      </c>
      <c r="AD19" s="112">
        <f>[15]Janeiro!$K$33</f>
        <v>0</v>
      </c>
      <c r="AE19" s="112">
        <f>[15]Janeiro!$K$34</f>
        <v>7.3999999999999995</v>
      </c>
      <c r="AF19" s="112">
        <f>[15]Janeiro!$K$35</f>
        <v>0.6</v>
      </c>
      <c r="AG19" s="117">
        <f t="shared" si="4"/>
        <v>215.39999999999998</v>
      </c>
      <c r="AH19" s="119">
        <f t="shared" si="5"/>
        <v>36.4</v>
      </c>
      <c r="AI19" s="56">
        <f t="shared" si="6"/>
        <v>11</v>
      </c>
    </row>
    <row r="20" spans="1:44" x14ac:dyDescent="0.2">
      <c r="A20" s="48" t="s">
        <v>6</v>
      </c>
      <c r="B20" s="112">
        <f>[16]Janeiro!$K$5</f>
        <v>0.60000000000000009</v>
      </c>
      <c r="C20" s="112">
        <f>[16]Janeiro!$K$6</f>
        <v>0</v>
      </c>
      <c r="D20" s="112">
        <f>[16]Janeiro!$K$7</f>
        <v>0</v>
      </c>
      <c r="E20" s="112">
        <f>[16]Janeiro!$K$8</f>
        <v>0.8</v>
      </c>
      <c r="F20" s="112">
        <f>[16]Janeiro!$K$9</f>
        <v>0.4</v>
      </c>
      <c r="G20" s="112">
        <f>[16]Janeiro!$K$10</f>
        <v>0.60000000000000009</v>
      </c>
      <c r="H20" s="112">
        <f>[16]Janeiro!$K$11</f>
        <v>0</v>
      </c>
      <c r="I20" s="112">
        <f>[16]Janeiro!$K$12</f>
        <v>2.4</v>
      </c>
      <c r="J20" s="112">
        <f>[16]Janeiro!$K$13</f>
        <v>0</v>
      </c>
      <c r="K20" s="112">
        <f>[16]Janeiro!$K$14</f>
        <v>2.2000000000000002</v>
      </c>
      <c r="L20" s="112">
        <f>[16]Janeiro!$K$15</f>
        <v>17.600000000000001</v>
      </c>
      <c r="M20" s="112">
        <f>[16]Janeiro!$K$16</f>
        <v>2.8000000000000003</v>
      </c>
      <c r="N20" s="112">
        <f>[16]Janeiro!$K$17</f>
        <v>0.8</v>
      </c>
      <c r="O20" s="112">
        <f>[16]Janeiro!$K$18</f>
        <v>0</v>
      </c>
      <c r="P20" s="112">
        <f>[16]Janeiro!$K$19</f>
        <v>27</v>
      </c>
      <c r="Q20" s="112">
        <f>[16]Janeiro!$K$20</f>
        <v>0.2</v>
      </c>
      <c r="R20" s="112">
        <f>[16]Janeiro!$K$21</f>
        <v>1</v>
      </c>
      <c r="S20" s="112">
        <f>[16]Janeiro!$K$22</f>
        <v>0</v>
      </c>
      <c r="T20" s="112">
        <f>[16]Janeiro!$K$23</f>
        <v>0</v>
      </c>
      <c r="U20" s="112">
        <f>[16]Janeiro!$K$24</f>
        <v>0</v>
      </c>
      <c r="V20" s="112">
        <f>[16]Janeiro!$K$25</f>
        <v>15.4</v>
      </c>
      <c r="W20" s="112">
        <f>[16]Janeiro!$K$26</f>
        <v>39.199999999999996</v>
      </c>
      <c r="X20" s="112">
        <f>[16]Janeiro!$K$27</f>
        <v>0.2</v>
      </c>
      <c r="Y20" s="112">
        <f>[16]Janeiro!$K$28</f>
        <v>0</v>
      </c>
      <c r="Z20" s="112">
        <f>[16]Janeiro!$K$29</f>
        <v>0</v>
      </c>
      <c r="AA20" s="112">
        <f>[16]Janeiro!$K$30</f>
        <v>0</v>
      </c>
      <c r="AB20" s="112">
        <f>[16]Janeiro!$K$31</f>
        <v>0</v>
      </c>
      <c r="AC20" s="112">
        <f>[16]Janeiro!$K$32</f>
        <v>0</v>
      </c>
      <c r="AD20" s="112">
        <f>[16]Janeiro!$K$33</f>
        <v>0</v>
      </c>
      <c r="AE20" s="112">
        <f>[16]Janeiro!$K$34</f>
        <v>20.8</v>
      </c>
      <c r="AF20" s="112">
        <f>[16]Janeiro!$K$35</f>
        <v>0.2</v>
      </c>
      <c r="AG20" s="117">
        <f t="shared" si="4"/>
        <v>132.19999999999999</v>
      </c>
      <c r="AH20" s="119">
        <f t="shared" si="5"/>
        <v>39.199999999999996</v>
      </c>
      <c r="AI20" s="56">
        <f t="shared" si="6"/>
        <v>14</v>
      </c>
    </row>
    <row r="21" spans="1:44" x14ac:dyDescent="0.2">
      <c r="A21" s="48" t="s">
        <v>7</v>
      </c>
      <c r="B21" s="112">
        <f>[17]Janeiro!$K$5</f>
        <v>0</v>
      </c>
      <c r="C21" s="112">
        <f>[17]Janeiro!$K$6</f>
        <v>28.999999999999996</v>
      </c>
      <c r="D21" s="112">
        <f>[17]Janeiro!$K$7</f>
        <v>0</v>
      </c>
      <c r="E21" s="112">
        <f>[17]Janeiro!$K$8</f>
        <v>0</v>
      </c>
      <c r="F21" s="112">
        <f>[17]Janeiro!$K$9</f>
        <v>0</v>
      </c>
      <c r="G21" s="112">
        <f>[17]Janeiro!$K$10</f>
        <v>0</v>
      </c>
      <c r="H21" s="112">
        <f>[17]Janeiro!$K$11</f>
        <v>0</v>
      </c>
      <c r="I21" s="112">
        <f>[17]Janeiro!$K$12</f>
        <v>0</v>
      </c>
      <c r="J21" s="112">
        <f>[17]Janeiro!$K$13</f>
        <v>0</v>
      </c>
      <c r="K21" s="112">
        <f>[17]Janeiro!$K$14</f>
        <v>0</v>
      </c>
      <c r="L21" s="112">
        <f>[17]Janeiro!$K$15</f>
        <v>23</v>
      </c>
      <c r="M21" s="112">
        <f>[17]Janeiro!$K$16</f>
        <v>1</v>
      </c>
      <c r="N21" s="112">
        <f>[17]Janeiro!$K$17</f>
        <v>0</v>
      </c>
      <c r="O21" s="112">
        <f>[17]Janeiro!$K$18</f>
        <v>0</v>
      </c>
      <c r="P21" s="112">
        <f>[17]Janeiro!$K$19</f>
        <v>6.2</v>
      </c>
      <c r="Q21" s="112">
        <f>[17]Janeiro!$K$20</f>
        <v>0</v>
      </c>
      <c r="R21" s="112">
        <f>[17]Janeiro!$K$21</f>
        <v>1.7999999999999998</v>
      </c>
      <c r="S21" s="112">
        <f>[17]Janeiro!$K$22</f>
        <v>0</v>
      </c>
      <c r="T21" s="112">
        <f>[17]Janeiro!$K$23</f>
        <v>0</v>
      </c>
      <c r="U21" s="112">
        <f>[17]Janeiro!$K$24</f>
        <v>2.2000000000000002</v>
      </c>
      <c r="V21" s="112">
        <f>[17]Janeiro!$K$25</f>
        <v>19.2</v>
      </c>
      <c r="W21" s="112">
        <f>[17]Janeiro!$K$26</f>
        <v>1</v>
      </c>
      <c r="X21" s="112">
        <f>[17]Janeiro!$K$27</f>
        <v>0</v>
      </c>
      <c r="Y21" s="112">
        <f>[17]Janeiro!$K$28</f>
        <v>0</v>
      </c>
      <c r="Z21" s="112">
        <f>[17]Janeiro!$K$29</f>
        <v>0</v>
      </c>
      <c r="AA21" s="112">
        <f>[17]Janeiro!$K$30</f>
        <v>0</v>
      </c>
      <c r="AB21" s="112">
        <f>[17]Janeiro!$K$31</f>
        <v>0</v>
      </c>
      <c r="AC21" s="112">
        <f>[17]Janeiro!$K$32</f>
        <v>0</v>
      </c>
      <c r="AD21" s="112">
        <f>[17]Janeiro!$K$33</f>
        <v>0</v>
      </c>
      <c r="AE21" s="112">
        <f>[17]Janeiro!$K$34</f>
        <v>0.2</v>
      </c>
      <c r="AF21" s="112">
        <f>[17]Janeiro!$K$35</f>
        <v>0.8</v>
      </c>
      <c r="AG21" s="117">
        <f t="shared" si="4"/>
        <v>84.4</v>
      </c>
      <c r="AH21" s="119">
        <f t="shared" si="5"/>
        <v>28.999999999999996</v>
      </c>
      <c r="AI21" s="56">
        <f t="shared" si="6"/>
        <v>21</v>
      </c>
    </row>
    <row r="22" spans="1:44" x14ac:dyDescent="0.2">
      <c r="A22" s="48" t="s">
        <v>148</v>
      </c>
      <c r="B22" s="112">
        <f>[18]Janeiro!$K$5</f>
        <v>10.4</v>
      </c>
      <c r="C22" s="112">
        <f>[18]Janeiro!$K$6</f>
        <v>16.599999999999998</v>
      </c>
      <c r="D22" s="112">
        <f>[18]Janeiro!$K$7</f>
        <v>0</v>
      </c>
      <c r="E22" s="112">
        <f>[18]Janeiro!$K$8</f>
        <v>0</v>
      </c>
      <c r="F22" s="112">
        <f>[18]Janeiro!$K$9</f>
        <v>0.2</v>
      </c>
      <c r="G22" s="112">
        <f>[18]Janeiro!$K$10</f>
        <v>0</v>
      </c>
      <c r="H22" s="112">
        <f>[18]Janeiro!$K$11</f>
        <v>0</v>
      </c>
      <c r="I22" s="112">
        <f>[18]Janeiro!$K$12</f>
        <v>0</v>
      </c>
      <c r="J22" s="112">
        <f>[18]Janeiro!$K$13</f>
        <v>0</v>
      </c>
      <c r="K22" s="112">
        <f>[18]Janeiro!$K$14</f>
        <v>9.7999999999999989</v>
      </c>
      <c r="L22" s="112">
        <f>[18]Janeiro!$K$15</f>
        <v>0</v>
      </c>
      <c r="M22" s="112">
        <f>[18]Janeiro!$K$16</f>
        <v>12</v>
      </c>
      <c r="N22" s="112">
        <f>[18]Janeiro!$K$17</f>
        <v>0.6</v>
      </c>
      <c r="O22" s="112">
        <f>[18]Janeiro!$K$18</f>
        <v>2.4000000000000004</v>
      </c>
      <c r="P22" s="112">
        <f>[18]Janeiro!$K$19</f>
        <v>0</v>
      </c>
      <c r="Q22" s="112">
        <f>[18]Janeiro!$K$20</f>
        <v>0</v>
      </c>
      <c r="R22" s="112">
        <f>[18]Janeiro!$K$21</f>
        <v>0</v>
      </c>
      <c r="S22" s="112">
        <f>[18]Janeiro!$K$22</f>
        <v>0</v>
      </c>
      <c r="T22" s="112">
        <f>[18]Janeiro!$K$23</f>
        <v>0</v>
      </c>
      <c r="U22" s="112">
        <f>[18]Janeiro!$K$24</f>
        <v>10.4</v>
      </c>
      <c r="V22" s="112">
        <f>[18]Janeiro!$K$25</f>
        <v>2</v>
      </c>
      <c r="W22" s="112">
        <f>[18]Janeiro!$K$26</f>
        <v>67.400000000000006</v>
      </c>
      <c r="X22" s="110">
        <f>[1]Janeiro!$K$27</f>
        <v>0.4</v>
      </c>
      <c r="Y22" s="110">
        <f>[1]Janeiro!$K$28</f>
        <v>0</v>
      </c>
      <c r="Z22" s="110">
        <f>[1]Janeiro!$K$29</f>
        <v>0</v>
      </c>
      <c r="AA22" s="110">
        <f>[1]Janeiro!$K$30</f>
        <v>0</v>
      </c>
      <c r="AB22" s="110">
        <f>[1]Janeiro!$K$31</f>
        <v>0</v>
      </c>
      <c r="AC22" s="110">
        <f>[1]Janeiro!$K$32</f>
        <v>0</v>
      </c>
      <c r="AD22" s="110">
        <f>[1]Janeiro!$K$33</f>
        <v>0</v>
      </c>
      <c r="AE22" s="110">
        <f>[1]Janeiro!$K$34</f>
        <v>0</v>
      </c>
      <c r="AF22" s="110">
        <f>[1]Janeiro!$K$35</f>
        <v>0</v>
      </c>
      <c r="AG22" s="117">
        <f t="shared" si="4"/>
        <v>132.20000000000002</v>
      </c>
      <c r="AH22" s="119">
        <f t="shared" si="5"/>
        <v>67.400000000000006</v>
      </c>
      <c r="AI22" s="56">
        <f t="shared" si="6"/>
        <v>20</v>
      </c>
    </row>
    <row r="23" spans="1:44" x14ac:dyDescent="0.2">
      <c r="A23" s="48" t="s">
        <v>149</v>
      </c>
      <c r="B23" s="112">
        <f>[19]Janeiro!$K$5</f>
        <v>14.6</v>
      </c>
      <c r="C23" s="112">
        <f>[19]Janeiro!$K$6</f>
        <v>22.4</v>
      </c>
      <c r="D23" s="112">
        <f>[19]Janeiro!$K$7</f>
        <v>0.2</v>
      </c>
      <c r="E23" s="112">
        <f>[19]Janeiro!$K$8</f>
        <v>0</v>
      </c>
      <c r="F23" s="112">
        <f>[19]Janeiro!$K$9</f>
        <v>0</v>
      </c>
      <c r="G23" s="112">
        <f>[19]Janeiro!$K$10</f>
        <v>0</v>
      </c>
      <c r="H23" s="112">
        <f>[19]Janeiro!$K$11</f>
        <v>0</v>
      </c>
      <c r="I23" s="112">
        <f>[19]Janeiro!$K$12</f>
        <v>0</v>
      </c>
      <c r="J23" s="112">
        <f>[19]Janeiro!$K$13</f>
        <v>0.2</v>
      </c>
      <c r="K23" s="112">
        <f>[19]Janeiro!$K$14</f>
        <v>53</v>
      </c>
      <c r="L23" s="112">
        <f>[19]Janeiro!$K$15</f>
        <v>0</v>
      </c>
      <c r="M23" s="112">
        <f>[19]Janeiro!$K$16</f>
        <v>38.799999999999997</v>
      </c>
      <c r="N23" s="112">
        <f>[19]Janeiro!$K$17</f>
        <v>0</v>
      </c>
      <c r="O23" s="112">
        <f>[19]Janeiro!$K$18</f>
        <v>0</v>
      </c>
      <c r="P23" s="112">
        <f>[19]Janeiro!$K$19</f>
        <v>39.6</v>
      </c>
      <c r="Q23" s="112">
        <f>[19]Janeiro!$K$20</f>
        <v>0</v>
      </c>
      <c r="R23" s="112">
        <f>[19]Janeiro!$K$21</f>
        <v>0</v>
      </c>
      <c r="S23" s="112">
        <f>[19]Janeiro!$K$22</f>
        <v>6.8</v>
      </c>
      <c r="T23" s="112">
        <f>[19]Janeiro!$K$23</f>
        <v>23.4</v>
      </c>
      <c r="U23" s="112">
        <f>[19]Janeiro!$K$24</f>
        <v>0.8</v>
      </c>
      <c r="V23" s="112">
        <f>[19]Janeiro!$K$25</f>
        <v>0</v>
      </c>
      <c r="W23" s="112">
        <f>[19]Janeiro!$K$26</f>
        <v>2.2000000000000002</v>
      </c>
      <c r="X23" s="110">
        <f>[1]Janeiro!$K$27</f>
        <v>0.4</v>
      </c>
      <c r="Y23" s="110">
        <f>[1]Janeiro!$K$28</f>
        <v>0</v>
      </c>
      <c r="Z23" s="110">
        <f>[1]Janeiro!$K$29</f>
        <v>0</v>
      </c>
      <c r="AA23" s="110">
        <f>[1]Janeiro!$K$30</f>
        <v>0</v>
      </c>
      <c r="AB23" s="110">
        <f>[1]Janeiro!$K$31</f>
        <v>0</v>
      </c>
      <c r="AC23" s="110">
        <f>[1]Janeiro!$K$32</f>
        <v>0</v>
      </c>
      <c r="AD23" s="110">
        <f>[1]Janeiro!$K$33</f>
        <v>0</v>
      </c>
      <c r="AE23" s="110">
        <f>[1]Janeiro!$K$34</f>
        <v>0</v>
      </c>
      <c r="AF23" s="110">
        <f>[1]Janeiro!$K$35</f>
        <v>0</v>
      </c>
      <c r="AG23" s="117">
        <f t="shared" si="4"/>
        <v>202.4</v>
      </c>
      <c r="AH23" s="119">
        <f t="shared" si="5"/>
        <v>53</v>
      </c>
      <c r="AI23" s="56">
        <f t="shared" si="6"/>
        <v>19</v>
      </c>
      <c r="AJ23" s="12" t="s">
        <v>35</v>
      </c>
    </row>
    <row r="24" spans="1:44" x14ac:dyDescent="0.2">
      <c r="A24" s="48" t="s">
        <v>150</v>
      </c>
      <c r="B24" s="112">
        <f>[20]Janeiro!$K$5</f>
        <v>9.6</v>
      </c>
      <c r="C24" s="112">
        <f>[20]Janeiro!$K$6</f>
        <v>44.6</v>
      </c>
      <c r="D24" s="112">
        <f>[20]Janeiro!$K$7</f>
        <v>0</v>
      </c>
      <c r="E24" s="112">
        <f>[20]Janeiro!$K$8</f>
        <v>0</v>
      </c>
      <c r="F24" s="112">
        <f>[20]Janeiro!$K$9</f>
        <v>17.8</v>
      </c>
      <c r="G24" s="112">
        <f>[20]Janeiro!$K$10</f>
        <v>0</v>
      </c>
      <c r="H24" s="112">
        <f>[20]Janeiro!$K$11</f>
        <v>0</v>
      </c>
      <c r="I24" s="112">
        <f>[20]Janeiro!$K$12</f>
        <v>0</v>
      </c>
      <c r="J24" s="112">
        <f>[20]Janeiro!$K$13</f>
        <v>0</v>
      </c>
      <c r="K24" s="112">
        <f>[20]Janeiro!$K$14</f>
        <v>0</v>
      </c>
      <c r="L24" s="112">
        <f>[20]Janeiro!$K$15</f>
        <v>4.2</v>
      </c>
      <c r="M24" s="112">
        <f>[20]Janeiro!$K$16</f>
        <v>0</v>
      </c>
      <c r="N24" s="112">
        <f>[20]Janeiro!$K$17</f>
        <v>0</v>
      </c>
      <c r="O24" s="112">
        <f>[20]Janeiro!$K$18</f>
        <v>0</v>
      </c>
      <c r="P24" s="112">
        <f>[20]Janeiro!$K$19</f>
        <v>7</v>
      </c>
      <c r="Q24" s="112">
        <f>[20]Janeiro!$K$20</f>
        <v>0.2</v>
      </c>
      <c r="R24" s="112">
        <f>[20]Janeiro!$K$21</f>
        <v>0</v>
      </c>
      <c r="S24" s="112">
        <f>[20]Janeiro!$K$22</f>
        <v>0</v>
      </c>
      <c r="T24" s="112">
        <f>[20]Janeiro!$K$23</f>
        <v>0</v>
      </c>
      <c r="U24" s="112">
        <f>[20]Janeiro!$K$24</f>
        <v>3.4000000000000004</v>
      </c>
      <c r="V24" s="112">
        <f>[20]Janeiro!$K$25</f>
        <v>16</v>
      </c>
      <c r="W24" s="112">
        <f>[20]Janeiro!$K$26</f>
        <v>0</v>
      </c>
      <c r="X24" s="112">
        <f>[20]Janeiro!$K$27</f>
        <v>0</v>
      </c>
      <c r="Y24" s="112">
        <f>[20]Janeiro!$K$28</f>
        <v>0</v>
      </c>
      <c r="Z24" s="112">
        <f>[20]Janeiro!$K$29</f>
        <v>0</v>
      </c>
      <c r="AA24" s="112">
        <f>[20]Janeiro!$K$30</f>
        <v>0</v>
      </c>
      <c r="AB24" s="112">
        <f>[20]Janeiro!$K$31</f>
        <v>0</v>
      </c>
      <c r="AC24" s="112">
        <f>[20]Janeiro!$K$32</f>
        <v>0</v>
      </c>
      <c r="AD24" s="112">
        <f>[20]Janeiro!$K$33</f>
        <v>0</v>
      </c>
      <c r="AE24" s="112">
        <f>[20]Janeiro!$K$34</f>
        <v>0</v>
      </c>
      <c r="AF24" s="112">
        <f>[20]Janeiro!$K$35</f>
        <v>24.2</v>
      </c>
      <c r="AG24" s="117">
        <f t="shared" si="4"/>
        <v>127.00000000000001</v>
      </c>
      <c r="AH24" s="119">
        <f t="shared" si="5"/>
        <v>44.6</v>
      </c>
      <c r="AI24" s="56">
        <f t="shared" si="6"/>
        <v>22</v>
      </c>
    </row>
    <row r="25" spans="1:44" x14ac:dyDescent="0.2">
      <c r="A25" s="48" t="s">
        <v>8</v>
      </c>
      <c r="B25" s="112">
        <f>[21]Janeiro!$K$5</f>
        <v>1.4</v>
      </c>
      <c r="C25" s="112">
        <f>[21]Janeiro!$K$6</f>
        <v>4.1999999999999993</v>
      </c>
      <c r="D25" s="112">
        <f>[21]Janeiro!$K$7</f>
        <v>0</v>
      </c>
      <c r="E25" s="112">
        <f>[21]Janeiro!$K$8</f>
        <v>0</v>
      </c>
      <c r="F25" s="112">
        <f>[21]Janeiro!$K$9</f>
        <v>0</v>
      </c>
      <c r="G25" s="112">
        <f>[21]Janeiro!$K$10</f>
        <v>0</v>
      </c>
      <c r="H25" s="112">
        <f>[21]Janeiro!$K$11</f>
        <v>0</v>
      </c>
      <c r="I25" s="112">
        <f>[21]Janeiro!$K$12</f>
        <v>0</v>
      </c>
      <c r="J25" s="112">
        <f>[21]Janeiro!$K$13</f>
        <v>0</v>
      </c>
      <c r="K25" s="112">
        <f>[21]Janeiro!$K$14</f>
        <v>40.4</v>
      </c>
      <c r="L25" s="112">
        <f>[21]Janeiro!$K$15</f>
        <v>0</v>
      </c>
      <c r="M25" s="112">
        <f>[21]Janeiro!$K$16</f>
        <v>0</v>
      </c>
      <c r="N25" s="112">
        <f>[21]Janeiro!$K$17</f>
        <v>0</v>
      </c>
      <c r="O25" s="112">
        <f>[21]Janeiro!$K$18</f>
        <v>0</v>
      </c>
      <c r="P25" s="112">
        <f>[21]Janeiro!$K$19</f>
        <v>8.6</v>
      </c>
      <c r="Q25" s="112">
        <f>[21]Janeiro!$K$20</f>
        <v>0.2</v>
      </c>
      <c r="R25" s="112">
        <f>[21]Janeiro!$K$21</f>
        <v>22.8</v>
      </c>
      <c r="S25" s="112">
        <f>[21]Janeiro!$K$22</f>
        <v>0</v>
      </c>
      <c r="T25" s="112">
        <f>[21]Janeiro!$K$23</f>
        <v>5.3999999999999995</v>
      </c>
      <c r="U25" s="112">
        <f>[21]Janeiro!$K$24</f>
        <v>0.6</v>
      </c>
      <c r="V25" s="112">
        <f>[21]Janeiro!$K$25</f>
        <v>0</v>
      </c>
      <c r="W25" s="112">
        <f>[21]Janeiro!$K$26</f>
        <v>24.599999999999998</v>
      </c>
      <c r="X25" s="112">
        <f>[21]Janeiro!$K$27</f>
        <v>0.2</v>
      </c>
      <c r="Y25" s="112">
        <f>[21]Janeiro!$K$28</f>
        <v>0</v>
      </c>
      <c r="Z25" s="112">
        <f>[21]Janeiro!$K$29</f>
        <v>0</v>
      </c>
      <c r="AA25" s="112">
        <f>[21]Janeiro!$K$30</f>
        <v>0</v>
      </c>
      <c r="AB25" s="112">
        <f>[21]Janeiro!$K$31</f>
        <v>26</v>
      </c>
      <c r="AC25" s="112">
        <f>[21]Janeiro!$K$32</f>
        <v>24.2</v>
      </c>
      <c r="AD25" s="112">
        <f>[21]Janeiro!$K$33</f>
        <v>0</v>
      </c>
      <c r="AE25" s="112">
        <f>[21]Janeiro!$K$34</f>
        <v>0</v>
      </c>
      <c r="AF25" s="112">
        <f>[21]Janeiro!$K$35</f>
        <v>0</v>
      </c>
      <c r="AG25" s="117">
        <f t="shared" si="4"/>
        <v>158.6</v>
      </c>
      <c r="AH25" s="119">
        <f t="shared" si="5"/>
        <v>40.4</v>
      </c>
      <c r="AI25" s="56">
        <f t="shared" si="6"/>
        <v>19</v>
      </c>
    </row>
    <row r="26" spans="1:44" x14ac:dyDescent="0.2">
      <c r="A26" s="48" t="s">
        <v>9</v>
      </c>
      <c r="B26" s="112">
        <f>[22]Janeiro!$K$5</f>
        <v>11.6</v>
      </c>
      <c r="C26" s="112">
        <f>[22]Janeiro!$K$6</f>
        <v>3.4</v>
      </c>
      <c r="D26" s="112">
        <f>[22]Janeiro!$K$7</f>
        <v>0</v>
      </c>
      <c r="E26" s="112">
        <f>[22]Janeiro!$K$8</f>
        <v>6.4</v>
      </c>
      <c r="F26" s="112">
        <f>[22]Janeiro!$K$9</f>
        <v>0</v>
      </c>
      <c r="G26" s="112">
        <f>[22]Janeiro!$K$10</f>
        <v>0</v>
      </c>
      <c r="H26" s="112">
        <f>[22]Janeiro!$K$11</f>
        <v>27.599999999999998</v>
      </c>
      <c r="I26" s="112">
        <f>[22]Janeiro!$K$12</f>
        <v>0</v>
      </c>
      <c r="J26" s="112">
        <f>[22]Janeiro!$K$13</f>
        <v>0</v>
      </c>
      <c r="K26" s="112">
        <f>[22]Janeiro!$K$14</f>
        <v>21.400000000000002</v>
      </c>
      <c r="L26" s="112">
        <f>[22]Janeiro!$K$15</f>
        <v>41</v>
      </c>
      <c r="M26" s="112">
        <f>[22]Janeiro!$K$16</f>
        <v>14.200000000000001</v>
      </c>
      <c r="N26" s="112">
        <f>[22]Janeiro!$K$17</f>
        <v>0.2</v>
      </c>
      <c r="O26" s="112">
        <f>[22]Janeiro!$K$18</f>
        <v>4.4000000000000004</v>
      </c>
      <c r="P26" s="112">
        <f>[22]Janeiro!$K$19</f>
        <v>0.2</v>
      </c>
      <c r="Q26" s="112">
        <f>[22]Janeiro!$K$20</f>
        <v>0.2</v>
      </c>
      <c r="R26" s="112">
        <f>[22]Janeiro!$K$21</f>
        <v>0.4</v>
      </c>
      <c r="S26" s="112">
        <f>[22]Janeiro!$K$22</f>
        <v>0</v>
      </c>
      <c r="T26" s="112">
        <f>[22]Janeiro!$K$23</f>
        <v>0</v>
      </c>
      <c r="U26" s="112">
        <f>[22]Janeiro!$K$24</f>
        <v>6</v>
      </c>
      <c r="V26" s="112">
        <f>[22]Janeiro!$K$25</f>
        <v>5.6</v>
      </c>
      <c r="W26" s="112">
        <f>[22]Janeiro!$K$26</f>
        <v>18.600000000000001</v>
      </c>
      <c r="X26" s="112">
        <f>[22]Janeiro!$K$27</f>
        <v>11.4</v>
      </c>
      <c r="Y26" s="112">
        <f>[22]Janeiro!$K$28</f>
        <v>0</v>
      </c>
      <c r="Z26" s="112">
        <f>[22]Janeiro!$K$29</f>
        <v>0</v>
      </c>
      <c r="AA26" s="112">
        <f>[22]Janeiro!$K$30</f>
        <v>0</v>
      </c>
      <c r="AB26" s="112">
        <f>[22]Janeiro!$K$31</f>
        <v>0</v>
      </c>
      <c r="AC26" s="112">
        <f>[22]Janeiro!$K$32</f>
        <v>0</v>
      </c>
      <c r="AD26" s="112">
        <f>[22]Janeiro!$K$33</f>
        <v>0</v>
      </c>
      <c r="AE26" s="112">
        <f>[22]Janeiro!$K$34</f>
        <v>0</v>
      </c>
      <c r="AF26" s="112">
        <f>[22]Janeiro!$K$35</f>
        <v>3</v>
      </c>
      <c r="AG26" s="117">
        <f t="shared" si="4"/>
        <v>175.6</v>
      </c>
      <c r="AH26" s="119">
        <f t="shared" si="5"/>
        <v>41</v>
      </c>
      <c r="AI26" s="56">
        <f t="shared" si="6"/>
        <v>14</v>
      </c>
    </row>
    <row r="27" spans="1:44" x14ac:dyDescent="0.2">
      <c r="A27" s="48" t="s">
        <v>32</v>
      </c>
      <c r="B27" s="112">
        <f>[23]Janeiro!$K$5</f>
        <v>0.4</v>
      </c>
      <c r="C27" s="112">
        <f>[23]Janeiro!$K$6</f>
        <v>4.4000000000000004</v>
      </c>
      <c r="D27" s="112">
        <f>[23]Janeiro!$K$7</f>
        <v>2.6</v>
      </c>
      <c r="E27" s="112">
        <f>[23]Janeiro!$K$8</f>
        <v>13.799999999999999</v>
      </c>
      <c r="F27" s="112">
        <f>[23]Janeiro!$K$9</f>
        <v>0</v>
      </c>
      <c r="G27" s="112">
        <f>[23]Janeiro!$K$10</f>
        <v>0</v>
      </c>
      <c r="H27" s="112">
        <f>[23]Janeiro!$K$11</f>
        <v>0</v>
      </c>
      <c r="I27" s="112">
        <f>[23]Janeiro!$K$12</f>
        <v>0</v>
      </c>
      <c r="J27" s="112">
        <f>[23]Janeiro!$K$13</f>
        <v>0</v>
      </c>
      <c r="K27" s="112">
        <f>[23]Janeiro!$K$14</f>
        <v>0</v>
      </c>
      <c r="L27" s="112">
        <f>[23]Janeiro!$K$15</f>
        <v>0</v>
      </c>
      <c r="M27" s="112">
        <f>[23]Janeiro!$K$16</f>
        <v>0</v>
      </c>
      <c r="N27" s="112">
        <f>[23]Janeiro!$K$17</f>
        <v>9.8000000000000007</v>
      </c>
      <c r="O27" s="112">
        <f>[23]Janeiro!$K$18</f>
        <v>0.60000000000000009</v>
      </c>
      <c r="P27" s="112">
        <f>[23]Janeiro!$K$19</f>
        <v>0</v>
      </c>
      <c r="Q27" s="112">
        <f>[23]Janeiro!$K$20</f>
        <v>0</v>
      </c>
      <c r="R27" s="112">
        <f>[23]Janeiro!$K$21</f>
        <v>3.0000000000000004</v>
      </c>
      <c r="S27" s="112">
        <f>[23]Janeiro!$K$22</f>
        <v>0</v>
      </c>
      <c r="T27" s="112">
        <f>[23]Janeiro!$K$23</f>
        <v>0</v>
      </c>
      <c r="U27" s="112">
        <f>[23]Janeiro!$K$24</f>
        <v>1.6</v>
      </c>
      <c r="V27" s="112">
        <f>[23]Janeiro!$K$25</f>
        <v>9.1999999999999993</v>
      </c>
      <c r="W27" s="112">
        <f>[23]Janeiro!$K$26</f>
        <v>17.999999999999996</v>
      </c>
      <c r="X27" s="112">
        <f>[23]Janeiro!$K$27</f>
        <v>3.8000000000000003</v>
      </c>
      <c r="Y27" s="112">
        <f>[23]Janeiro!$K$28</f>
        <v>0.2</v>
      </c>
      <c r="Z27" s="112">
        <f>[23]Janeiro!$K$29</f>
        <v>0</v>
      </c>
      <c r="AA27" s="112">
        <f>[23]Janeiro!$K$30</f>
        <v>0</v>
      </c>
      <c r="AB27" s="112">
        <f>[23]Janeiro!$K$31</f>
        <v>0</v>
      </c>
      <c r="AC27" s="112">
        <f>[23]Janeiro!$K$32</f>
        <v>0</v>
      </c>
      <c r="AD27" s="112">
        <f>[23]Janeiro!$K$33</f>
        <v>0</v>
      </c>
      <c r="AE27" s="112">
        <f>[23]Janeiro!$K$34</f>
        <v>0</v>
      </c>
      <c r="AF27" s="112">
        <f>[23]Janeiro!$K$35</f>
        <v>0</v>
      </c>
      <c r="AG27" s="117">
        <f t="shared" si="4"/>
        <v>67.400000000000006</v>
      </c>
      <c r="AH27" s="119">
        <f t="shared" si="5"/>
        <v>17.999999999999996</v>
      </c>
      <c r="AI27" s="56">
        <f t="shared" si="6"/>
        <v>19</v>
      </c>
    </row>
    <row r="28" spans="1:44" x14ac:dyDescent="0.2">
      <c r="A28" s="48" t="s">
        <v>10</v>
      </c>
      <c r="B28" s="112">
        <f>[24]Janeiro!$K$5</f>
        <v>51.2</v>
      </c>
      <c r="C28" s="112">
        <f>[24]Janeiro!$K$6</f>
        <v>24.400000000000002</v>
      </c>
      <c r="D28" s="112">
        <f>[24]Janeiro!$K$7</f>
        <v>0</v>
      </c>
      <c r="E28" s="112">
        <f>[24]Janeiro!$K$8</f>
        <v>0</v>
      </c>
      <c r="F28" s="112">
        <f>[24]Janeiro!$K$9</f>
        <v>0</v>
      </c>
      <c r="G28" s="112">
        <f>[24]Janeiro!$K$10</f>
        <v>0</v>
      </c>
      <c r="H28" s="112">
        <f>[24]Janeiro!$K$11</f>
        <v>0</v>
      </c>
      <c r="I28" s="112">
        <f>[24]Janeiro!$K$12</f>
        <v>0</v>
      </c>
      <c r="J28" s="112">
        <f>[24]Janeiro!$K$13</f>
        <v>26</v>
      </c>
      <c r="K28" s="112">
        <f>[24]Janeiro!$K$14</f>
        <v>52.4</v>
      </c>
      <c r="L28" s="112">
        <f>[24]Janeiro!$K$15</f>
        <v>0</v>
      </c>
      <c r="M28" s="112">
        <f>[24]Janeiro!$K$16</f>
        <v>2.6</v>
      </c>
      <c r="N28" s="112">
        <f>[24]Janeiro!$K$17</f>
        <v>0</v>
      </c>
      <c r="O28" s="112">
        <f>[24]Janeiro!$K$18</f>
        <v>0</v>
      </c>
      <c r="P28" s="112">
        <f>[24]Janeiro!$K$19</f>
        <v>0.4</v>
      </c>
      <c r="Q28" s="112">
        <f>[24]Janeiro!$K$20</f>
        <v>0</v>
      </c>
      <c r="R28" s="112">
        <f>[24]Janeiro!$K$21</f>
        <v>1.5999999999999999</v>
      </c>
      <c r="S28" s="112">
        <f>[24]Janeiro!$K$22</f>
        <v>0</v>
      </c>
      <c r="T28" s="112">
        <f>[24]Janeiro!$K$23</f>
        <v>0</v>
      </c>
      <c r="U28" s="112">
        <f>[24]Janeiro!$K$24</f>
        <v>2.8</v>
      </c>
      <c r="V28" s="112">
        <f>[24]Janeiro!$K$25</f>
        <v>22.400000000000002</v>
      </c>
      <c r="W28" s="112">
        <f>[24]Janeiro!$K$26</f>
        <v>63.400000000000006</v>
      </c>
      <c r="X28" s="112">
        <f>[24]Janeiro!$K$27</f>
        <v>1.2</v>
      </c>
      <c r="Y28" s="112">
        <f>[24]Janeiro!$K$28</f>
        <v>0.2</v>
      </c>
      <c r="Z28" s="112">
        <f>[24]Janeiro!$K$29</f>
        <v>0</v>
      </c>
      <c r="AA28" s="112">
        <f>[24]Janeiro!$K$30</f>
        <v>0</v>
      </c>
      <c r="AB28" s="112">
        <f>[24]Janeiro!$K$31</f>
        <v>0</v>
      </c>
      <c r="AC28" s="112">
        <f>[24]Janeiro!$K$32</f>
        <v>0</v>
      </c>
      <c r="AD28" s="112">
        <f>[24]Janeiro!$K$33</f>
        <v>0</v>
      </c>
      <c r="AE28" s="112">
        <f>[24]Janeiro!$K$34</f>
        <v>0</v>
      </c>
      <c r="AF28" s="112">
        <f>[24]Janeiro!$K$35</f>
        <v>17.600000000000001</v>
      </c>
      <c r="AG28" s="117">
        <f t="shared" si="4"/>
        <v>266.2</v>
      </c>
      <c r="AH28" s="119">
        <f t="shared" si="5"/>
        <v>63.400000000000006</v>
      </c>
      <c r="AI28" s="56">
        <f t="shared" si="6"/>
        <v>18</v>
      </c>
    </row>
    <row r="29" spans="1:44" x14ac:dyDescent="0.2">
      <c r="A29" s="48" t="s">
        <v>151</v>
      </c>
      <c r="B29" s="112">
        <f>[25]Janeiro!$K$5</f>
        <v>4.8</v>
      </c>
      <c r="C29" s="112">
        <f>[25]Janeiro!$K$6</f>
        <v>70.000000000000014</v>
      </c>
      <c r="D29" s="112">
        <f>[25]Janeiro!$K$7</f>
        <v>1.4</v>
      </c>
      <c r="E29" s="112">
        <f>[25]Janeiro!$K$8</f>
        <v>0</v>
      </c>
      <c r="F29" s="112">
        <f>[25]Janeiro!$K$9</f>
        <v>0</v>
      </c>
      <c r="G29" s="112">
        <f>[25]Janeiro!$K$10</f>
        <v>0</v>
      </c>
      <c r="H29" s="112">
        <f>[25]Janeiro!$K$11</f>
        <v>0</v>
      </c>
      <c r="I29" s="112">
        <f>[25]Janeiro!$K$12</f>
        <v>0</v>
      </c>
      <c r="J29" s="112">
        <f>[25]Janeiro!$K$13</f>
        <v>0</v>
      </c>
      <c r="K29" s="112">
        <f>[25]Janeiro!$K$14</f>
        <v>0</v>
      </c>
      <c r="L29" s="112">
        <f>[25]Janeiro!$K$15</f>
        <v>2.8000000000000003</v>
      </c>
      <c r="M29" s="112">
        <f>[25]Janeiro!$K$16</f>
        <v>3.8</v>
      </c>
      <c r="N29" s="112">
        <f>[25]Janeiro!$K$17</f>
        <v>0.2</v>
      </c>
      <c r="O29" s="112">
        <f>[25]Janeiro!$K$18</f>
        <v>0</v>
      </c>
      <c r="P29" s="112">
        <f>[25]Janeiro!$K$19</f>
        <v>1.4</v>
      </c>
      <c r="Q29" s="112">
        <f>[25]Janeiro!$K$20</f>
        <v>0</v>
      </c>
      <c r="R29" s="112">
        <f>[25]Janeiro!$K$21</f>
        <v>3.6</v>
      </c>
      <c r="S29" s="112">
        <f>[25]Janeiro!$K$22</f>
        <v>0</v>
      </c>
      <c r="T29" s="112">
        <f>[25]Janeiro!$K$23</f>
        <v>0</v>
      </c>
      <c r="U29" s="112">
        <f>[25]Janeiro!$K$24</f>
        <v>17.599999999999998</v>
      </c>
      <c r="V29" s="112">
        <f>[25]Janeiro!$K$25</f>
        <v>13.200000000000001</v>
      </c>
      <c r="W29" s="112">
        <f>[25]Janeiro!$K$26</f>
        <v>0.2</v>
      </c>
      <c r="X29" s="112">
        <f>[25]Janeiro!$K$27</f>
        <v>0.2</v>
      </c>
      <c r="Y29" s="112">
        <f>[25]Janeiro!$K$28</f>
        <v>0</v>
      </c>
      <c r="Z29" s="112">
        <f>[25]Janeiro!$K$29</f>
        <v>0</v>
      </c>
      <c r="AA29" s="112">
        <f>[25]Janeiro!$K$30</f>
        <v>0</v>
      </c>
      <c r="AB29" s="112">
        <f>[25]Janeiro!$K$31</f>
        <v>5.2</v>
      </c>
      <c r="AC29" s="112">
        <f>[25]Janeiro!$K$32</f>
        <v>0</v>
      </c>
      <c r="AD29" s="112">
        <f>[25]Janeiro!$K$33</f>
        <v>0</v>
      </c>
      <c r="AE29" s="112">
        <f>[25]Janeiro!$K$34</f>
        <v>0</v>
      </c>
      <c r="AF29" s="112">
        <f>[25]Janeiro!$K$35</f>
        <v>36.20000000000001</v>
      </c>
      <c r="AG29" s="117">
        <f t="shared" si="4"/>
        <v>160.60000000000002</v>
      </c>
      <c r="AH29" s="119">
        <f t="shared" si="5"/>
        <v>70.000000000000014</v>
      </c>
      <c r="AI29" s="56">
        <f t="shared" si="6"/>
        <v>17</v>
      </c>
      <c r="AJ29" s="12" t="s">
        <v>35</v>
      </c>
    </row>
    <row r="30" spans="1:44" x14ac:dyDescent="0.2">
      <c r="A30" s="48" t="s">
        <v>11</v>
      </c>
      <c r="B30" s="112">
        <f>[26]Janeiro!$K$5</f>
        <v>0.4</v>
      </c>
      <c r="C30" s="112">
        <f>[26]Janeiro!$K$6</f>
        <v>36</v>
      </c>
      <c r="D30" s="112">
        <f>[26]Janeiro!$K$7</f>
        <v>0.2</v>
      </c>
      <c r="E30" s="112">
        <f>[26]Janeiro!$K$8</f>
        <v>0</v>
      </c>
      <c r="F30" s="112">
        <f>[26]Janeiro!$K$9</f>
        <v>0.2</v>
      </c>
      <c r="G30" s="112">
        <f>[26]Janeiro!$K$10</f>
        <v>0</v>
      </c>
      <c r="H30" s="112">
        <f>[26]Janeiro!$K$11</f>
        <v>0</v>
      </c>
      <c r="I30" s="112">
        <f>[26]Janeiro!$K$12</f>
        <v>0.6</v>
      </c>
      <c r="J30" s="112">
        <f>[26]Janeiro!$K$13</f>
        <v>0</v>
      </c>
      <c r="K30" s="112">
        <f>[26]Janeiro!$K$14</f>
        <v>2.2000000000000002</v>
      </c>
      <c r="L30" s="112">
        <f>[26]Janeiro!$K$15</f>
        <v>5.1999999999999993</v>
      </c>
      <c r="M30" s="112">
        <f>[26]Janeiro!$K$16</f>
        <v>0.4</v>
      </c>
      <c r="N30" s="112">
        <f>[26]Janeiro!$K$17</f>
        <v>0.8</v>
      </c>
      <c r="O30" s="112">
        <f>[26]Janeiro!$K$18</f>
        <v>0</v>
      </c>
      <c r="P30" s="112">
        <f>[26]Janeiro!$K$19</f>
        <v>4.4000000000000004</v>
      </c>
      <c r="Q30" s="112">
        <f>[26]Janeiro!$K$20</f>
        <v>0.2</v>
      </c>
      <c r="R30" s="112">
        <f>[26]Janeiro!$K$21</f>
        <v>0</v>
      </c>
      <c r="S30" s="112">
        <f>[26]Janeiro!$K$22</f>
        <v>0</v>
      </c>
      <c r="T30" s="112">
        <f>[26]Janeiro!$K$23</f>
        <v>0</v>
      </c>
      <c r="U30" s="112">
        <f>[26]Janeiro!$K$24</f>
        <v>2.0000000000000004</v>
      </c>
      <c r="V30" s="112">
        <f>[26]Janeiro!$K$25</f>
        <v>10.199999999999999</v>
      </c>
      <c r="W30" s="112">
        <f>[26]Janeiro!$K$26</f>
        <v>0</v>
      </c>
      <c r="X30" s="112">
        <f>[26]Janeiro!$K$27</f>
        <v>0.60000000000000009</v>
      </c>
      <c r="Y30" s="112">
        <f>[26]Janeiro!$K$28</f>
        <v>0</v>
      </c>
      <c r="Z30" s="112">
        <f>[26]Janeiro!$K$29</f>
        <v>0</v>
      </c>
      <c r="AA30" s="112">
        <f>[26]Janeiro!$K$30</f>
        <v>0</v>
      </c>
      <c r="AB30" s="112">
        <f>[26]Janeiro!$K$31</f>
        <v>0</v>
      </c>
      <c r="AC30" s="112">
        <f>[26]Janeiro!$K$32</f>
        <v>0</v>
      </c>
      <c r="AD30" s="112">
        <f>[26]Janeiro!$K$33</f>
        <v>0</v>
      </c>
      <c r="AE30" s="112">
        <f>[26]Janeiro!$K$34</f>
        <v>0.2</v>
      </c>
      <c r="AF30" s="112">
        <f>[26]Janeiro!$K$35</f>
        <v>9.1999999999999993</v>
      </c>
      <c r="AG30" s="117">
        <f t="shared" si="4"/>
        <v>72.800000000000011</v>
      </c>
      <c r="AH30" s="119">
        <f t="shared" si="5"/>
        <v>36</v>
      </c>
      <c r="AI30" s="56">
        <f t="shared" si="6"/>
        <v>15</v>
      </c>
      <c r="AR30" s="12" t="s">
        <v>35</v>
      </c>
    </row>
    <row r="31" spans="1:44" s="5" customFormat="1" x14ac:dyDescent="0.2">
      <c r="A31" s="48" t="s">
        <v>12</v>
      </c>
      <c r="B31" s="112">
        <f>[27]Janeiro!$K$5</f>
        <v>0.2</v>
      </c>
      <c r="C31" s="112">
        <f>[27]Janeiro!$K$6</f>
        <v>0</v>
      </c>
      <c r="D31" s="112">
        <f>[27]Janeiro!$K$7</f>
        <v>3.4000000000000004</v>
      </c>
      <c r="E31" s="112">
        <f>[27]Janeiro!$K$8</f>
        <v>0</v>
      </c>
      <c r="F31" s="112">
        <f>[27]Janeiro!$K$9</f>
        <v>0</v>
      </c>
      <c r="G31" s="112">
        <f>[27]Janeiro!$K$10</f>
        <v>0</v>
      </c>
      <c r="H31" s="112">
        <f>[27]Janeiro!$K$11</f>
        <v>0</v>
      </c>
      <c r="I31" s="112">
        <f>[27]Janeiro!$K$12</f>
        <v>0</v>
      </c>
      <c r="J31" s="112">
        <f>[27]Janeiro!$K$13</f>
        <v>0</v>
      </c>
      <c r="K31" s="112">
        <f>[27]Janeiro!$K$14</f>
        <v>0</v>
      </c>
      <c r="L31" s="112">
        <f>[27]Janeiro!$K$15</f>
        <v>26.2</v>
      </c>
      <c r="M31" s="112">
        <f>[27]Janeiro!$K$16</f>
        <v>2.6</v>
      </c>
      <c r="N31" s="112">
        <f>[27]Janeiro!$K$17</f>
        <v>0.2</v>
      </c>
      <c r="O31" s="112">
        <f>[27]Janeiro!$K$18</f>
        <v>8.8000000000000007</v>
      </c>
      <c r="P31" s="112">
        <f>[27]Janeiro!$K$19</f>
        <v>0</v>
      </c>
      <c r="Q31" s="112">
        <f>[27]Janeiro!$K$20</f>
        <v>0</v>
      </c>
      <c r="R31" s="112">
        <f>[27]Janeiro!$K$21</f>
        <v>1.6</v>
      </c>
      <c r="S31" s="112">
        <f>[27]Janeiro!$K$22</f>
        <v>0</v>
      </c>
      <c r="T31" s="112">
        <f>[27]Janeiro!$K$23</f>
        <v>0</v>
      </c>
      <c r="U31" s="112">
        <f>[27]Janeiro!$K$24</f>
        <v>0</v>
      </c>
      <c r="V31" s="112">
        <f>[27]Janeiro!$K$25</f>
        <v>3.6</v>
      </c>
      <c r="W31" s="112">
        <f>[27]Janeiro!$K$26</f>
        <v>55</v>
      </c>
      <c r="X31" s="112">
        <f>[27]Janeiro!$K$27</f>
        <v>0.4</v>
      </c>
      <c r="Y31" s="112">
        <f>[27]Janeiro!$K$28</f>
        <v>0</v>
      </c>
      <c r="Z31" s="112">
        <f>[27]Janeiro!$K$29</f>
        <v>0</v>
      </c>
      <c r="AA31" s="112">
        <f>[27]Janeiro!$K$30</f>
        <v>0</v>
      </c>
      <c r="AB31" s="112">
        <f>[27]Janeiro!$K$31</f>
        <v>0</v>
      </c>
      <c r="AC31" s="112">
        <f>[27]Janeiro!$K$32</f>
        <v>0</v>
      </c>
      <c r="AD31" s="112">
        <f>[27]Janeiro!$K$33</f>
        <v>6.8</v>
      </c>
      <c r="AE31" s="112">
        <f>[27]Janeiro!$K$34</f>
        <v>0.6</v>
      </c>
      <c r="AF31" s="112">
        <f>[27]Janeiro!$K$35</f>
        <v>0</v>
      </c>
      <c r="AG31" s="117">
        <f t="shared" si="4"/>
        <v>109.4</v>
      </c>
      <c r="AH31" s="119">
        <f t="shared" si="5"/>
        <v>55</v>
      </c>
      <c r="AI31" s="56">
        <f t="shared" si="6"/>
        <v>19</v>
      </c>
    </row>
    <row r="32" spans="1:44" x14ac:dyDescent="0.2">
      <c r="A32" s="48" t="s">
        <v>254</v>
      </c>
      <c r="B32" s="112">
        <f>[28]Janeiro!$K$5</f>
        <v>0.2</v>
      </c>
      <c r="C32" s="112">
        <f>[28]Janeiro!$K$6</f>
        <v>1</v>
      </c>
      <c r="D32" s="112">
        <f>[28]Janeiro!$K$7</f>
        <v>0.4</v>
      </c>
      <c r="E32" s="112">
        <f>[28]Janeiro!$K$8</f>
        <v>19.599999999999998</v>
      </c>
      <c r="F32" s="112">
        <f>[28]Janeiro!$K$9</f>
        <v>1.4</v>
      </c>
      <c r="G32" s="112">
        <f>[28]Janeiro!$K$10</f>
        <v>0</v>
      </c>
      <c r="H32" s="112">
        <f>[28]Janeiro!$K$11</f>
        <v>0</v>
      </c>
      <c r="I32" s="112">
        <f>[28]Janeiro!$K$12</f>
        <v>0</v>
      </c>
      <c r="J32" s="112">
        <f>[28]Janeiro!$K$13</f>
        <v>0</v>
      </c>
      <c r="K32" s="112">
        <f>[28]Janeiro!$K$14</f>
        <v>0</v>
      </c>
      <c r="L32" s="112">
        <f>[28]Janeiro!$K$15</f>
        <v>0</v>
      </c>
      <c r="M32" s="112">
        <f>[28]Janeiro!$K$16</f>
        <v>31</v>
      </c>
      <c r="N32" s="112">
        <f>[28]Janeiro!$K$17</f>
        <v>2</v>
      </c>
      <c r="O32" s="112">
        <f>[28]Janeiro!$K$18</f>
        <v>0</v>
      </c>
      <c r="P32" s="112">
        <f>[28]Janeiro!$K$19</f>
        <v>0</v>
      </c>
      <c r="Q32" s="112">
        <f>[28]Janeiro!$K$20</f>
        <v>0</v>
      </c>
      <c r="R32" s="112">
        <f>[28]Janeiro!$K$21</f>
        <v>12.799999999999999</v>
      </c>
      <c r="S32" s="112">
        <f>[28]Janeiro!$K$22</f>
        <v>0</v>
      </c>
      <c r="T32" s="112">
        <f>[28]Janeiro!$K$23</f>
        <v>2.6</v>
      </c>
      <c r="U32" s="112">
        <f>[28]Janeiro!$K$24</f>
        <v>0</v>
      </c>
      <c r="V32" s="112">
        <f>[28]Janeiro!$K$25</f>
        <v>0</v>
      </c>
      <c r="W32" s="112">
        <f>[28]Janeiro!$K$26</f>
        <v>11.6</v>
      </c>
      <c r="X32" s="112">
        <f>[28]Janeiro!$K$27</f>
        <v>0.60000000000000009</v>
      </c>
      <c r="Y32" s="112">
        <f>[28]Janeiro!$K$28</f>
        <v>0</v>
      </c>
      <c r="Z32" s="112">
        <f>[28]Janeiro!$K$29</f>
        <v>0</v>
      </c>
      <c r="AA32" s="112">
        <f>[28]Janeiro!$K$30</f>
        <v>0</v>
      </c>
      <c r="AB32" s="112">
        <f>[28]Janeiro!$K$31</f>
        <v>0</v>
      </c>
      <c r="AC32" s="112">
        <f>[28]Janeiro!$K$32</f>
        <v>0</v>
      </c>
      <c r="AD32" s="112">
        <f>[28]Janeiro!$K$33</f>
        <v>0</v>
      </c>
      <c r="AE32" s="112">
        <f>[28]Janeiro!$K$34</f>
        <v>2.8</v>
      </c>
      <c r="AF32" s="112">
        <f>[28]Janeiro!$K$35</f>
        <v>0</v>
      </c>
      <c r="AG32" s="117">
        <f t="shared" si="4"/>
        <v>85.999999999999972</v>
      </c>
      <c r="AH32" s="119">
        <f t="shared" si="5"/>
        <v>31</v>
      </c>
      <c r="AI32" s="56">
        <f t="shared" si="6"/>
        <v>19</v>
      </c>
    </row>
    <row r="33" spans="1:37" x14ac:dyDescent="0.2">
      <c r="A33" s="48" t="s">
        <v>253</v>
      </c>
      <c r="B33" s="112">
        <f>[29]Janeiro!$K$5</f>
        <v>1.5999999999999999</v>
      </c>
      <c r="C33" s="112">
        <f>[29]Janeiro!$K$6</f>
        <v>7</v>
      </c>
      <c r="D33" s="112">
        <f>[29]Janeiro!$K$7</f>
        <v>0.6</v>
      </c>
      <c r="E33" s="112">
        <f>[29]Janeiro!$K$8</f>
        <v>1.8</v>
      </c>
      <c r="F33" s="112">
        <f>[29]Janeiro!$K$9</f>
        <v>0.2</v>
      </c>
      <c r="G33" s="112">
        <f>[29]Janeiro!$K$10</f>
        <v>0</v>
      </c>
      <c r="H33" s="112">
        <f>[29]Janeiro!$K$11</f>
        <v>3.0000000000000004</v>
      </c>
      <c r="I33" s="112">
        <f>[29]Janeiro!$K$12</f>
        <v>3</v>
      </c>
      <c r="J33" s="112">
        <f>[29]Janeiro!$K$13</f>
        <v>6.8000000000000007</v>
      </c>
      <c r="K33" s="112">
        <f>[29]Janeiro!$K$14</f>
        <v>30.999999999999996</v>
      </c>
      <c r="L33" s="112">
        <f>[29]Janeiro!$K$15</f>
        <v>24.999999999999996</v>
      </c>
      <c r="M33" s="112">
        <f>[29]Janeiro!$K$16</f>
        <v>1.5999999999999999</v>
      </c>
      <c r="N33" s="112">
        <f>[29]Janeiro!$K$17</f>
        <v>2.6000000000000005</v>
      </c>
      <c r="O33" s="112">
        <f>[29]Janeiro!$K$18</f>
        <v>2.2000000000000002</v>
      </c>
      <c r="P33" s="112">
        <f>[29]Janeiro!$K$19</f>
        <v>0</v>
      </c>
      <c r="Q33" s="112">
        <f>[29]Janeiro!$K$20</f>
        <v>0</v>
      </c>
      <c r="R33" s="112">
        <f>[29]Janeiro!$K$21</f>
        <v>0</v>
      </c>
      <c r="S33" s="112">
        <f>[29]Janeiro!$K$22</f>
        <v>0</v>
      </c>
      <c r="T33" s="112">
        <f>[29]Janeiro!$K$23</f>
        <v>0</v>
      </c>
      <c r="U33" s="112">
        <f>[29]Janeiro!$K$24</f>
        <v>7.4</v>
      </c>
      <c r="V33" s="112">
        <f>[29]Janeiro!$K$25</f>
        <v>16.599999999999998</v>
      </c>
      <c r="W33" s="112">
        <f>[29]Janeiro!$K$26</f>
        <v>31</v>
      </c>
      <c r="X33" s="112">
        <f>[29]Janeiro!$K$27</f>
        <v>2.2000000000000002</v>
      </c>
      <c r="Y33" s="112">
        <f>[29]Janeiro!$K$28</f>
        <v>0</v>
      </c>
      <c r="Z33" s="112">
        <f>[29]Janeiro!$K$29</f>
        <v>0</v>
      </c>
      <c r="AA33" s="112">
        <f>[29]Janeiro!$K$30</f>
        <v>0</v>
      </c>
      <c r="AB33" s="112">
        <f>[29]Janeiro!$K$31</f>
        <v>0</v>
      </c>
      <c r="AC33" s="112">
        <f>[29]Janeiro!$K$32</f>
        <v>0</v>
      </c>
      <c r="AD33" s="112">
        <f>[29]Janeiro!$K$33</f>
        <v>0</v>
      </c>
      <c r="AE33" s="112">
        <f>[29]Janeiro!$K$34</f>
        <v>0</v>
      </c>
      <c r="AF33" s="112">
        <f>[29]Janeiro!$K$35</f>
        <v>0.4</v>
      </c>
      <c r="AG33" s="117">
        <f t="shared" si="4"/>
        <v>143.99999999999997</v>
      </c>
      <c r="AH33" s="119">
        <f t="shared" si="5"/>
        <v>31</v>
      </c>
      <c r="AI33" s="56">
        <f t="shared" si="6"/>
        <v>13</v>
      </c>
    </row>
    <row r="34" spans="1:37" x14ac:dyDescent="0.2">
      <c r="A34" s="48" t="s">
        <v>255</v>
      </c>
      <c r="B34" s="112">
        <f>[30]Janeiro!$K$5</f>
        <v>44</v>
      </c>
      <c r="C34" s="112">
        <f>[30]Janeiro!$K$6</f>
        <v>5.6000000000000005</v>
      </c>
      <c r="D34" s="112">
        <f>[30]Janeiro!$K$7</f>
        <v>0</v>
      </c>
      <c r="E34" s="112">
        <f>[30]Janeiro!$K$8</f>
        <v>0</v>
      </c>
      <c r="F34" s="112">
        <f>[30]Janeiro!$K$9</f>
        <v>0</v>
      </c>
      <c r="G34" s="112">
        <f>[30]Janeiro!$K$10</f>
        <v>0</v>
      </c>
      <c r="H34" s="112">
        <f>[30]Janeiro!$K$11</f>
        <v>0</v>
      </c>
      <c r="I34" s="112">
        <f>[30]Janeiro!$K$12</f>
        <v>0</v>
      </c>
      <c r="J34" s="112">
        <f>[30]Janeiro!$K$13</f>
        <v>0</v>
      </c>
      <c r="K34" s="112">
        <f>[30]Janeiro!$K$14</f>
        <v>2.2000000000000002</v>
      </c>
      <c r="L34" s="112">
        <f>[30]Janeiro!$K$15</f>
        <v>0</v>
      </c>
      <c r="M34" s="112">
        <f>[30]Janeiro!$K$16</f>
        <v>0</v>
      </c>
      <c r="N34" s="112">
        <f>[30]Janeiro!$K$17</f>
        <v>0</v>
      </c>
      <c r="O34" s="112">
        <f>[30]Janeiro!$K$18</f>
        <v>0</v>
      </c>
      <c r="P34" s="112">
        <f>[30]Janeiro!$K$19</f>
        <v>6.6000000000000005</v>
      </c>
      <c r="Q34" s="112">
        <f>[30]Janeiro!$K$20</f>
        <v>2.4</v>
      </c>
      <c r="R34" s="112">
        <f>[30]Janeiro!$K$21</f>
        <v>0</v>
      </c>
      <c r="S34" s="112">
        <f>[30]Janeiro!$K$22</f>
        <v>0</v>
      </c>
      <c r="T34" s="112">
        <f>[30]Janeiro!$K$23</f>
        <v>0</v>
      </c>
      <c r="U34" s="112">
        <f>[30]Janeiro!$K$24</f>
        <v>16.8</v>
      </c>
      <c r="V34" s="112">
        <f>[30]Janeiro!$K$25</f>
        <v>8</v>
      </c>
      <c r="W34" s="112">
        <f>[30]Janeiro!$K$26</f>
        <v>12.200000000000001</v>
      </c>
      <c r="X34" s="112">
        <f>[30]Janeiro!$K$27</f>
        <v>25.6</v>
      </c>
      <c r="Y34" s="112">
        <f>[30]Janeiro!$K$28</f>
        <v>0</v>
      </c>
      <c r="Z34" s="112">
        <f>[30]Janeiro!$K$29</f>
        <v>0</v>
      </c>
      <c r="AA34" s="112">
        <f>[30]Janeiro!$K$30</f>
        <v>0</v>
      </c>
      <c r="AB34" s="112">
        <f>[30]Janeiro!$K$31</f>
        <v>0</v>
      </c>
      <c r="AC34" s="112">
        <f>[30]Janeiro!$K$32</f>
        <v>0</v>
      </c>
      <c r="AD34" s="112">
        <f>[30]Janeiro!$K$33</f>
        <v>0</v>
      </c>
      <c r="AE34" s="112">
        <f>[30]Janeiro!$K$34</f>
        <v>0</v>
      </c>
      <c r="AF34" s="112">
        <f>[30]Janeiro!$K$35</f>
        <v>0</v>
      </c>
      <c r="AG34" s="117">
        <f t="shared" si="4"/>
        <v>123.4</v>
      </c>
      <c r="AH34" s="119">
        <f t="shared" si="5"/>
        <v>44</v>
      </c>
      <c r="AI34" s="56">
        <f t="shared" si="6"/>
        <v>22</v>
      </c>
    </row>
    <row r="35" spans="1:37" x14ac:dyDescent="0.2">
      <c r="A35" s="48" t="s">
        <v>14</v>
      </c>
      <c r="B35" s="112">
        <f>[31]Janeiro!$K$5</f>
        <v>2.6</v>
      </c>
      <c r="C35" s="112">
        <f>[31]Janeiro!$K$6</f>
        <v>0</v>
      </c>
      <c r="D35" s="112">
        <f>[31]Janeiro!$K$7</f>
        <v>23.2</v>
      </c>
      <c r="E35" s="112">
        <f>[31]Janeiro!$K$8</f>
        <v>0</v>
      </c>
      <c r="F35" s="112">
        <f>[31]Janeiro!$K$9</f>
        <v>21</v>
      </c>
      <c r="G35" s="112">
        <f>[31]Janeiro!$K$10</f>
        <v>0.2</v>
      </c>
      <c r="H35" s="112">
        <f>[31]Janeiro!$K$11</f>
        <v>0</v>
      </c>
      <c r="I35" s="112">
        <f>[31]Janeiro!$K$12</f>
        <v>0</v>
      </c>
      <c r="J35" s="112">
        <f>[31]Janeiro!$K$13</f>
        <v>0</v>
      </c>
      <c r="K35" s="112">
        <f>[31]Janeiro!$K$14</f>
        <v>21</v>
      </c>
      <c r="L35" s="112">
        <f>[31]Janeiro!$K$15</f>
        <v>1.6</v>
      </c>
      <c r="M35" s="112">
        <f>[31]Janeiro!$K$16</f>
        <v>2.2000000000000002</v>
      </c>
      <c r="N35" s="112">
        <f>[31]Janeiro!$K$17</f>
        <v>0.4</v>
      </c>
      <c r="O35" s="112">
        <f>[31]Janeiro!$K$18</f>
        <v>32</v>
      </c>
      <c r="P35" s="112">
        <f>[31]Janeiro!$K$19</f>
        <v>12.600000000000001</v>
      </c>
      <c r="Q35" s="112">
        <f>[31]Janeiro!$K$20</f>
        <v>36</v>
      </c>
      <c r="R35" s="112">
        <f>[31]Janeiro!$K$21</f>
        <v>0</v>
      </c>
      <c r="S35" s="112">
        <f>[31]Janeiro!$K$22</f>
        <v>0</v>
      </c>
      <c r="T35" s="112">
        <f>[31]Janeiro!$K$23</f>
        <v>0</v>
      </c>
      <c r="U35" s="112">
        <f>[31]Janeiro!$K$24</f>
        <v>0</v>
      </c>
      <c r="V35" s="112">
        <f>[31]Janeiro!$K$25</f>
        <v>11.200000000000001</v>
      </c>
      <c r="W35" s="112">
        <f>[31]Janeiro!$K$26</f>
        <v>17.8</v>
      </c>
      <c r="X35" s="112">
        <f>[31]Janeiro!$K$27</f>
        <v>0.60000000000000009</v>
      </c>
      <c r="Y35" s="112">
        <f>[31]Janeiro!$K$28</f>
        <v>10.4</v>
      </c>
      <c r="Z35" s="112">
        <f>[31]Janeiro!$K$29</f>
        <v>0</v>
      </c>
      <c r="AA35" s="112">
        <f>[31]Janeiro!$K$30</f>
        <v>0</v>
      </c>
      <c r="AB35" s="112">
        <f>[31]Janeiro!$K$31</f>
        <v>0.2</v>
      </c>
      <c r="AC35" s="112">
        <f>[31]Janeiro!$K$32</f>
        <v>2.4</v>
      </c>
      <c r="AD35" s="112">
        <f>[31]Janeiro!$K$33</f>
        <v>0.2</v>
      </c>
      <c r="AE35" s="112">
        <f>[31]Janeiro!$K$34</f>
        <v>0</v>
      </c>
      <c r="AF35" s="112">
        <f>[31]Janeiro!$K$35</f>
        <v>0</v>
      </c>
      <c r="AG35" s="117">
        <f t="shared" si="4"/>
        <v>195.6</v>
      </c>
      <c r="AH35" s="119">
        <f t="shared" si="5"/>
        <v>36</v>
      </c>
      <c r="AI35" s="56">
        <f t="shared" si="6"/>
        <v>13</v>
      </c>
    </row>
    <row r="36" spans="1:37" x14ac:dyDescent="0.2">
      <c r="A36" s="48" t="s">
        <v>153</v>
      </c>
      <c r="B36" s="112">
        <f>[32]Janeiro!$K$5</f>
        <v>0.2</v>
      </c>
      <c r="C36" s="112">
        <f>[32]Janeiro!$K$6</f>
        <v>0</v>
      </c>
      <c r="D36" s="112">
        <f>[32]Janeiro!$K$7</f>
        <v>0</v>
      </c>
      <c r="E36" s="112">
        <f>[32]Janeiro!$K$8</f>
        <v>13.2</v>
      </c>
      <c r="F36" s="112">
        <f>[32]Janeiro!$K$9</f>
        <v>16</v>
      </c>
      <c r="G36" s="112">
        <f>[32]Janeiro!$K$10</f>
        <v>0</v>
      </c>
      <c r="H36" s="112">
        <f>[32]Janeiro!$K$11</f>
        <v>0</v>
      </c>
      <c r="I36" s="112">
        <f>[32]Janeiro!$K$12</f>
        <v>0</v>
      </c>
      <c r="J36" s="112">
        <f>[32]Janeiro!$K$13</f>
        <v>0</v>
      </c>
      <c r="K36" s="112">
        <f>[32]Janeiro!$K$14</f>
        <v>0</v>
      </c>
      <c r="L36" s="112">
        <f>[32]Janeiro!$K$15</f>
        <v>3.6</v>
      </c>
      <c r="M36" s="112">
        <f>[32]Janeiro!$K$16</f>
        <v>1.8</v>
      </c>
      <c r="N36" s="112">
        <f>[32]Janeiro!$K$17</f>
        <v>1</v>
      </c>
      <c r="O36" s="112">
        <f>[32]Janeiro!$K$18</f>
        <v>0.4</v>
      </c>
      <c r="P36" s="112">
        <f>[32]Janeiro!$K$19</f>
        <v>21.599999999999998</v>
      </c>
      <c r="Q36" s="112">
        <f>[32]Janeiro!$K$20</f>
        <v>8</v>
      </c>
      <c r="R36" s="112">
        <f>[32]Janeiro!$K$21</f>
        <v>2</v>
      </c>
      <c r="S36" s="112">
        <f>[32]Janeiro!$K$22</f>
        <v>0</v>
      </c>
      <c r="T36" s="112">
        <f>[32]Janeiro!$K$23</f>
        <v>0.2</v>
      </c>
      <c r="U36" s="112">
        <f>[32]Janeiro!$K$24</f>
        <v>0</v>
      </c>
      <c r="V36" s="112">
        <f>[32]Janeiro!$K$25</f>
        <v>3.8000000000000003</v>
      </c>
      <c r="W36" s="112">
        <f>[32]Janeiro!$K$26</f>
        <v>0.2</v>
      </c>
      <c r="X36" s="112">
        <f>[32]Janeiro!$K$27</f>
        <v>0</v>
      </c>
      <c r="Y36" s="112">
        <f>[32]Janeiro!$K$28</f>
        <v>0</v>
      </c>
      <c r="Z36" s="112">
        <f>[32]Janeiro!$K$29</f>
        <v>0</v>
      </c>
      <c r="AA36" s="112">
        <f>[32]Janeiro!$K$30</f>
        <v>0</v>
      </c>
      <c r="AB36" s="112">
        <f>[32]Janeiro!$K$31</f>
        <v>0</v>
      </c>
      <c r="AC36" s="112">
        <f>[32]Janeiro!$K$32</f>
        <v>0</v>
      </c>
      <c r="AD36" s="112">
        <f>[32]Janeiro!$K$33</f>
        <v>0</v>
      </c>
      <c r="AE36" s="112">
        <f>[32]Janeiro!$K$34</f>
        <v>10.199999999999999</v>
      </c>
      <c r="AF36" s="112">
        <f>[32]Janeiro!$K$35</f>
        <v>4.4000000000000004</v>
      </c>
      <c r="AG36" s="117">
        <f t="shared" si="4"/>
        <v>86.600000000000009</v>
      </c>
      <c r="AH36" s="119">
        <f t="shared" si="5"/>
        <v>21.599999999999998</v>
      </c>
      <c r="AI36" s="56">
        <f t="shared" si="6"/>
        <v>16</v>
      </c>
    </row>
    <row r="37" spans="1:37" x14ac:dyDescent="0.2">
      <c r="A37" s="48" t="s">
        <v>15</v>
      </c>
      <c r="B37" s="112">
        <f>[33]Janeiro!$K$5</f>
        <v>28.4</v>
      </c>
      <c r="C37" s="112">
        <f>[33]Janeiro!$K$6</f>
        <v>53.6</v>
      </c>
      <c r="D37" s="112">
        <f>[33]Janeiro!$K$7</f>
        <v>12.4</v>
      </c>
      <c r="E37" s="112">
        <f>[33]Janeiro!$K$8</f>
        <v>0</v>
      </c>
      <c r="F37" s="112">
        <f>[33]Janeiro!$K$9</f>
        <v>0</v>
      </c>
      <c r="G37" s="112">
        <f>[33]Janeiro!$K$10</f>
        <v>0</v>
      </c>
      <c r="H37" s="112">
        <f>[33]Janeiro!$K$11</f>
        <v>0</v>
      </c>
      <c r="I37" s="112">
        <f>[33]Janeiro!$K$12</f>
        <v>0</v>
      </c>
      <c r="J37" s="112">
        <f>[33]Janeiro!$K$13</f>
        <v>0</v>
      </c>
      <c r="K37" s="112">
        <f>[33]Janeiro!$K$14</f>
        <v>0</v>
      </c>
      <c r="L37" s="112">
        <f>[33]Janeiro!$K$15</f>
        <v>38.4</v>
      </c>
      <c r="M37" s="112">
        <f>[33]Janeiro!$K$16</f>
        <v>0.8</v>
      </c>
      <c r="N37" s="112">
        <f>[33]Janeiro!$K$17</f>
        <v>0</v>
      </c>
      <c r="O37" s="112">
        <f>[33]Janeiro!$K$18</f>
        <v>0</v>
      </c>
      <c r="P37" s="112">
        <f>[33]Janeiro!$K$19</f>
        <v>4</v>
      </c>
      <c r="Q37" s="112">
        <f>[33]Janeiro!$K$20</f>
        <v>0</v>
      </c>
      <c r="R37" s="112">
        <f>[33]Janeiro!$K$21</f>
        <v>0</v>
      </c>
      <c r="S37" s="112">
        <f>[33]Janeiro!$K$22</f>
        <v>0</v>
      </c>
      <c r="T37" s="112">
        <f>[33]Janeiro!$K$23</f>
        <v>0</v>
      </c>
      <c r="U37" s="112">
        <f>[33]Janeiro!$K$24</f>
        <v>15.4</v>
      </c>
      <c r="V37" s="112">
        <f>[33]Janeiro!$K$25</f>
        <v>9.4</v>
      </c>
      <c r="W37" s="112">
        <f>[33]Janeiro!$K$26</f>
        <v>9.6</v>
      </c>
      <c r="X37" s="112">
        <f>[33]Janeiro!$K$27</f>
        <v>1.4</v>
      </c>
      <c r="Y37" s="112">
        <f>[33]Janeiro!$K$28</f>
        <v>0</v>
      </c>
      <c r="Z37" s="112">
        <f>[33]Janeiro!$K$29</f>
        <v>0</v>
      </c>
      <c r="AA37" s="112">
        <f>[33]Janeiro!$K$30</f>
        <v>0</v>
      </c>
      <c r="AB37" s="112">
        <f>[33]Janeiro!$K$31</f>
        <v>0</v>
      </c>
      <c r="AC37" s="112">
        <f>[33]Janeiro!$K$32</f>
        <v>0</v>
      </c>
      <c r="AD37" s="112">
        <f>[33]Janeiro!$K$33</f>
        <v>0</v>
      </c>
      <c r="AE37" s="112">
        <f>[33]Janeiro!$K$34</f>
        <v>0</v>
      </c>
      <c r="AF37" s="112">
        <f>[33]Janeiro!$K$35</f>
        <v>0.60000000000000009</v>
      </c>
      <c r="AG37" s="117">
        <f t="shared" si="4"/>
        <v>174.00000000000003</v>
      </c>
      <c r="AH37" s="119">
        <f t="shared" si="5"/>
        <v>53.6</v>
      </c>
      <c r="AI37" s="56">
        <f t="shared" si="6"/>
        <v>20</v>
      </c>
      <c r="AJ37" s="12" t="s">
        <v>35</v>
      </c>
    </row>
    <row r="38" spans="1:37" x14ac:dyDescent="0.2">
      <c r="A38" s="48" t="s">
        <v>16</v>
      </c>
      <c r="B38" s="112">
        <f>[34]Janeiro!$K$5</f>
        <v>6.2</v>
      </c>
      <c r="C38" s="112">
        <f>[34]Janeiro!$K$6</f>
        <v>13.6</v>
      </c>
      <c r="D38" s="112">
        <f>[34]Janeiro!$K$7</f>
        <v>3.2</v>
      </c>
      <c r="E38" s="112">
        <f>[34]Janeiro!$K$8</f>
        <v>0.4</v>
      </c>
      <c r="F38" s="112">
        <f>[34]Janeiro!$K$9</f>
        <v>0</v>
      </c>
      <c r="G38" s="112">
        <f>[34]Janeiro!$K$10</f>
        <v>0</v>
      </c>
      <c r="H38" s="112">
        <f>[34]Janeiro!$K$11</f>
        <v>0.2</v>
      </c>
      <c r="I38" s="112">
        <f>[34]Janeiro!$K$12</f>
        <v>0</v>
      </c>
      <c r="J38" s="112">
        <f>[34]Janeiro!$K$13</f>
        <v>0</v>
      </c>
      <c r="K38" s="112">
        <f>[34]Janeiro!$K$14</f>
        <v>0</v>
      </c>
      <c r="L38" s="112">
        <f>[34]Janeiro!$K$15</f>
        <v>0</v>
      </c>
      <c r="M38" s="112">
        <f>[34]Janeiro!$K$16</f>
        <v>0</v>
      </c>
      <c r="N38" s="112">
        <f>[34]Janeiro!$K$17</f>
        <v>0</v>
      </c>
      <c r="O38" s="112">
        <f>[34]Janeiro!$K$18</f>
        <v>0.2</v>
      </c>
      <c r="P38" s="112">
        <f>[34]Janeiro!$K$19</f>
        <v>0</v>
      </c>
      <c r="Q38" s="112" t="s">
        <v>197</v>
      </c>
      <c r="R38" s="112" t="s">
        <v>197</v>
      </c>
      <c r="S38" s="112" t="s">
        <v>197</v>
      </c>
      <c r="T38" s="112" t="s">
        <v>197</v>
      </c>
      <c r="U38" s="112" t="s">
        <v>197</v>
      </c>
      <c r="V38" s="112" t="s">
        <v>197</v>
      </c>
      <c r="W38" s="112" t="s">
        <v>197</v>
      </c>
      <c r="X38" s="112" t="s">
        <v>197</v>
      </c>
      <c r="Y38" s="112" t="s">
        <v>197</v>
      </c>
      <c r="Z38" s="112" t="s">
        <v>197</v>
      </c>
      <c r="AA38" s="112" t="s">
        <v>197</v>
      </c>
      <c r="AB38" s="112" t="s">
        <v>197</v>
      </c>
      <c r="AC38" s="112" t="s">
        <v>197</v>
      </c>
      <c r="AD38" s="112" t="s">
        <v>197</v>
      </c>
      <c r="AE38" s="112" t="s">
        <v>197</v>
      </c>
      <c r="AF38" s="112" t="s">
        <v>197</v>
      </c>
      <c r="AG38" s="117">
        <f t="shared" si="4"/>
        <v>23.799999999999997</v>
      </c>
      <c r="AH38" s="119">
        <f t="shared" si="5"/>
        <v>13.6</v>
      </c>
      <c r="AI38" s="56">
        <f t="shared" si="6"/>
        <v>9</v>
      </c>
      <c r="AK38" s="12" t="s">
        <v>35</v>
      </c>
    </row>
    <row r="39" spans="1:37" x14ac:dyDescent="0.2">
      <c r="A39" s="48" t="s">
        <v>154</v>
      </c>
      <c r="B39" s="112">
        <f>[35]Janeiro!$K$5</f>
        <v>9.1999999999999993</v>
      </c>
      <c r="C39" s="112">
        <f>[35]Janeiro!$K$6</f>
        <v>0.60000000000000009</v>
      </c>
      <c r="D39" s="112">
        <f>[35]Janeiro!$K$7</f>
        <v>0</v>
      </c>
      <c r="E39" s="112">
        <f>[35]Janeiro!$K$8</f>
        <v>0</v>
      </c>
      <c r="F39" s="112">
        <f>[35]Janeiro!$K$9</f>
        <v>0</v>
      </c>
      <c r="G39" s="112">
        <f>[35]Janeiro!$K$10</f>
        <v>0.2</v>
      </c>
      <c r="H39" s="112">
        <f>[35]Janeiro!$K$11</f>
        <v>8.4</v>
      </c>
      <c r="I39" s="112">
        <f>[35]Janeiro!$K$12</f>
        <v>0</v>
      </c>
      <c r="J39" s="112">
        <f>[35]Janeiro!$K$13</f>
        <v>5.6000000000000005</v>
      </c>
      <c r="K39" s="112">
        <f>[35]Janeiro!$K$14</f>
        <v>0.2</v>
      </c>
      <c r="L39" s="112">
        <f>[35]Janeiro!$K$15</f>
        <v>0</v>
      </c>
      <c r="M39" s="112">
        <f>[35]Janeiro!$K$16</f>
        <v>53.4</v>
      </c>
      <c r="N39" s="112">
        <f>[35]Janeiro!$K$17</f>
        <v>4.0000000000000009</v>
      </c>
      <c r="O39" s="112">
        <f>[35]Janeiro!$K$18</f>
        <v>0.2</v>
      </c>
      <c r="P39" s="112">
        <f>[35]Janeiro!$K$19</f>
        <v>30.799999999999997</v>
      </c>
      <c r="Q39" s="112">
        <f>[35]Janeiro!$K$20</f>
        <v>2.8</v>
      </c>
      <c r="R39" s="112">
        <f>[35]Janeiro!$K$21</f>
        <v>0</v>
      </c>
      <c r="S39" s="112">
        <f>[35]Janeiro!$K$22</f>
        <v>0</v>
      </c>
      <c r="T39" s="112">
        <f>[35]Janeiro!$K$23</f>
        <v>13</v>
      </c>
      <c r="U39" s="112">
        <f>[35]Janeiro!$K$24</f>
        <v>13.799999999999999</v>
      </c>
      <c r="V39" s="112">
        <f>[35]Janeiro!$K$25</f>
        <v>2.5999999999999996</v>
      </c>
      <c r="W39" s="112">
        <f>[35]Janeiro!$K$26</f>
        <v>36.199999999999996</v>
      </c>
      <c r="X39" s="112">
        <f>[35]Janeiro!$K$27</f>
        <v>2.4</v>
      </c>
      <c r="Y39" s="112">
        <f>[35]Janeiro!$K$28</f>
        <v>0</v>
      </c>
      <c r="Z39" s="112">
        <f>[35]Janeiro!$K$29</f>
        <v>0</v>
      </c>
      <c r="AA39" s="112">
        <f>[35]Janeiro!$K$30</f>
        <v>0</v>
      </c>
      <c r="AB39" s="112">
        <f>[35]Janeiro!$K$31</f>
        <v>0</v>
      </c>
      <c r="AC39" s="112">
        <f>[35]Janeiro!$K$32</f>
        <v>0</v>
      </c>
      <c r="AD39" s="112">
        <f>[35]Janeiro!$K$33</f>
        <v>0</v>
      </c>
      <c r="AE39" s="112">
        <f>[35]Janeiro!$K$34</f>
        <v>0</v>
      </c>
      <c r="AF39" s="112">
        <f>[35]Janeiro!$K$35</f>
        <v>0</v>
      </c>
      <c r="AG39" s="117">
        <f t="shared" si="4"/>
        <v>183.39999999999998</v>
      </c>
      <c r="AH39" s="119">
        <f t="shared" si="5"/>
        <v>53.4</v>
      </c>
      <c r="AI39" s="56">
        <f t="shared" si="6"/>
        <v>15</v>
      </c>
    </row>
    <row r="40" spans="1:37" x14ac:dyDescent="0.2">
      <c r="A40" s="48" t="s">
        <v>17</v>
      </c>
      <c r="B40" s="112">
        <f>[36]Janeiro!$K$5</f>
        <v>0.2</v>
      </c>
      <c r="C40" s="112">
        <f>[36]Janeiro!$K$6</f>
        <v>12.999999999999998</v>
      </c>
      <c r="D40" s="112">
        <f>[36]Janeiro!$K$7</f>
        <v>0.4</v>
      </c>
      <c r="E40" s="112">
        <f>[36]Janeiro!$K$8</f>
        <v>0</v>
      </c>
      <c r="F40" s="112">
        <f>[36]Janeiro!$K$9</f>
        <v>0.4</v>
      </c>
      <c r="G40" s="112">
        <f>[36]Janeiro!$K$10</f>
        <v>0</v>
      </c>
      <c r="H40" s="112">
        <f>[36]Janeiro!$K$11</f>
        <v>24.199999999999996</v>
      </c>
      <c r="I40" s="112">
        <f>[36]Janeiro!$K$12</f>
        <v>7.8</v>
      </c>
      <c r="J40" s="112">
        <f>[36]Janeiro!$K$13</f>
        <v>0</v>
      </c>
      <c r="K40" s="112">
        <f>[36]Janeiro!$K$14</f>
        <v>0</v>
      </c>
      <c r="L40" s="112">
        <f>[36]Janeiro!$K$15</f>
        <v>0</v>
      </c>
      <c r="M40" s="112">
        <f>[36]Janeiro!$K$16</f>
        <v>16.600000000000001</v>
      </c>
      <c r="N40" s="112">
        <f>[36]Janeiro!$K$17</f>
        <v>21.4</v>
      </c>
      <c r="O40" s="112">
        <f>[36]Janeiro!$K$18</f>
        <v>1.4000000000000001</v>
      </c>
      <c r="P40" s="112">
        <f>[36]Janeiro!$K$19</f>
        <v>19.2</v>
      </c>
      <c r="Q40" s="112">
        <f>[36]Janeiro!$K$20</f>
        <v>0</v>
      </c>
      <c r="R40" s="112">
        <f>[36]Janeiro!$K$21</f>
        <v>5.8</v>
      </c>
      <c r="S40" s="112">
        <f>[36]Janeiro!$K$22</f>
        <v>0</v>
      </c>
      <c r="T40" s="112">
        <f>[36]Janeiro!$K$23</f>
        <v>0</v>
      </c>
      <c r="U40" s="112">
        <f>[36]Janeiro!$K$24</f>
        <v>0</v>
      </c>
      <c r="V40" s="112">
        <f>[36]Janeiro!$K$25</f>
        <v>24.4</v>
      </c>
      <c r="W40" s="112">
        <f>[36]Janeiro!$K$26</f>
        <v>1.6</v>
      </c>
      <c r="X40" s="112">
        <f>[36]Janeiro!$K$27</f>
        <v>0</v>
      </c>
      <c r="Y40" s="112">
        <f>[36]Janeiro!$K$28</f>
        <v>0</v>
      </c>
      <c r="Z40" s="112">
        <f>[36]Janeiro!$K$29</f>
        <v>0</v>
      </c>
      <c r="AA40" s="112">
        <f>[36]Janeiro!$K$30</f>
        <v>0</v>
      </c>
      <c r="AB40" s="112">
        <f>[36]Janeiro!$K$31</f>
        <v>0</v>
      </c>
      <c r="AC40" s="112">
        <f>[36]Janeiro!$K$32</f>
        <v>0</v>
      </c>
      <c r="AD40" s="112">
        <f>[36]Janeiro!$K$33</f>
        <v>0</v>
      </c>
      <c r="AE40" s="112">
        <f>[36]Janeiro!$K$34</f>
        <v>0</v>
      </c>
      <c r="AF40" s="112">
        <f>[36]Janeiro!$K$35</f>
        <v>23.2</v>
      </c>
      <c r="AG40" s="117">
        <f t="shared" si="4"/>
        <v>159.6</v>
      </c>
      <c r="AH40" s="119">
        <f t="shared" si="5"/>
        <v>24.4</v>
      </c>
      <c r="AI40" s="56">
        <f t="shared" si="6"/>
        <v>17</v>
      </c>
    </row>
    <row r="41" spans="1:37" x14ac:dyDescent="0.2">
      <c r="A41" s="48" t="s">
        <v>136</v>
      </c>
      <c r="B41" s="112">
        <f>[37]Janeiro!$K$5</f>
        <v>0</v>
      </c>
      <c r="C41" s="112">
        <f>[37]Janeiro!$K$6</f>
        <v>8.9999999999999982</v>
      </c>
      <c r="D41" s="112">
        <f>[37]Janeiro!$K$7</f>
        <v>0</v>
      </c>
      <c r="E41" s="112">
        <f>[37]Janeiro!$K$8</f>
        <v>0</v>
      </c>
      <c r="F41" s="112">
        <f>[37]Janeiro!$K$9</f>
        <v>0</v>
      </c>
      <c r="G41" s="112">
        <f>[37]Janeiro!$K$10</f>
        <v>0</v>
      </c>
      <c r="H41" s="112">
        <f>[37]Janeiro!$K$11</f>
        <v>2.8</v>
      </c>
      <c r="I41" s="112">
        <f>[37]Janeiro!$K$12</f>
        <v>0</v>
      </c>
      <c r="J41" s="112">
        <f>[37]Janeiro!$K$13</f>
        <v>0.8</v>
      </c>
      <c r="K41" s="112">
        <f>[37]Janeiro!$K$14</f>
        <v>7.6</v>
      </c>
      <c r="L41" s="112">
        <f>[37]Janeiro!$K$15</f>
        <v>3.6</v>
      </c>
      <c r="M41" s="112">
        <f>[37]Janeiro!$K$16</f>
        <v>45.4</v>
      </c>
      <c r="N41" s="112">
        <f>[37]Janeiro!$K$17</f>
        <v>5.8</v>
      </c>
      <c r="O41" s="112">
        <f>[37]Janeiro!$K$18</f>
        <v>0</v>
      </c>
      <c r="P41" s="112">
        <f>[37]Janeiro!$K$19</f>
        <v>60.4</v>
      </c>
      <c r="Q41" s="112">
        <f>[37]Janeiro!$K$20</f>
        <v>0</v>
      </c>
      <c r="R41" s="112">
        <f>[37]Janeiro!$K$21</f>
        <v>0</v>
      </c>
      <c r="S41" s="112">
        <f>[37]Janeiro!$K$22</f>
        <v>0</v>
      </c>
      <c r="T41" s="112">
        <f>[37]Janeiro!$K$23</f>
        <v>0</v>
      </c>
      <c r="U41" s="112">
        <f>[37]Janeiro!$K$24</f>
        <v>4</v>
      </c>
      <c r="V41" s="112">
        <f>[37]Janeiro!$K$25</f>
        <v>12.4</v>
      </c>
      <c r="W41" s="112">
        <f>[37]Janeiro!$K$26</f>
        <v>5.6</v>
      </c>
      <c r="X41" s="112">
        <f>[37]Janeiro!$K$27</f>
        <v>12.2</v>
      </c>
      <c r="Y41" s="112">
        <f>[37]Janeiro!$K$28</f>
        <v>0.2</v>
      </c>
      <c r="Z41" s="112">
        <f>[37]Janeiro!$K$29</f>
        <v>0</v>
      </c>
      <c r="AA41" s="112">
        <f>[37]Janeiro!$K$30</f>
        <v>0</v>
      </c>
      <c r="AB41" s="112">
        <f>[37]Janeiro!$K$31</f>
        <v>0</v>
      </c>
      <c r="AC41" s="112">
        <f>[37]Janeiro!$K$32</f>
        <v>1.8</v>
      </c>
      <c r="AD41" s="112">
        <f>[37]Janeiro!$K$33</f>
        <v>0</v>
      </c>
      <c r="AE41" s="112">
        <f>[37]Janeiro!$K$34</f>
        <v>0</v>
      </c>
      <c r="AF41" s="112">
        <f>[37]Janeiro!$K$35</f>
        <v>0</v>
      </c>
      <c r="AG41" s="117">
        <f t="shared" si="4"/>
        <v>171.59999999999997</v>
      </c>
      <c r="AH41" s="119">
        <f t="shared" si="5"/>
        <v>60.4</v>
      </c>
      <c r="AI41" s="56">
        <f t="shared" si="6"/>
        <v>17</v>
      </c>
      <c r="AK41" s="12" t="s">
        <v>35</v>
      </c>
    </row>
    <row r="42" spans="1:37" x14ac:dyDescent="0.2">
      <c r="A42" s="48" t="s">
        <v>18</v>
      </c>
      <c r="B42" s="112">
        <f>[38]Janeiro!$K$5</f>
        <v>5.2000000000000011</v>
      </c>
      <c r="C42" s="112">
        <f>[38]Janeiro!$K$6</f>
        <v>0</v>
      </c>
      <c r="D42" s="112">
        <f>[38]Janeiro!$K$7</f>
        <v>0.2</v>
      </c>
      <c r="E42" s="112">
        <f>[38]Janeiro!$K$8</f>
        <v>26.4</v>
      </c>
      <c r="F42" s="112">
        <f>[38]Janeiro!$K$9</f>
        <v>0.2</v>
      </c>
      <c r="G42" s="112">
        <f>[38]Janeiro!$K$10</f>
        <v>0</v>
      </c>
      <c r="H42" s="112">
        <f>[38]Janeiro!$K$11</f>
        <v>0</v>
      </c>
      <c r="I42" s="112">
        <f>[38]Janeiro!$K$12</f>
        <v>0</v>
      </c>
      <c r="J42" s="112">
        <f>[38]Janeiro!$K$13</f>
        <v>0</v>
      </c>
      <c r="K42" s="112">
        <f>[38]Janeiro!$K$14</f>
        <v>0</v>
      </c>
      <c r="L42" s="112">
        <f>[38]Janeiro!$K$15</f>
        <v>0</v>
      </c>
      <c r="M42" s="112">
        <f>[38]Janeiro!$K$16</f>
        <v>1.4</v>
      </c>
      <c r="N42" s="112">
        <f>[38]Janeiro!$K$17</f>
        <v>1</v>
      </c>
      <c r="O42" s="112">
        <f>[38]Janeiro!$K$18</f>
        <v>0</v>
      </c>
      <c r="P42" s="112">
        <f>[38]Janeiro!$K$19</f>
        <v>4</v>
      </c>
      <c r="Q42" s="112">
        <f>[38]Janeiro!$K$20</f>
        <v>0.2</v>
      </c>
      <c r="R42" s="112">
        <f>[38]Janeiro!$K$21</f>
        <v>0</v>
      </c>
      <c r="S42" s="112">
        <f>[38]Janeiro!$K$22</f>
        <v>0</v>
      </c>
      <c r="T42" s="112">
        <f>[38]Janeiro!$K$23</f>
        <v>0</v>
      </c>
      <c r="U42" s="112">
        <f>[38]Janeiro!$K$24</f>
        <v>0</v>
      </c>
      <c r="V42" s="112">
        <f>[38]Janeiro!$K$25</f>
        <v>8.4</v>
      </c>
      <c r="W42" s="112">
        <f>[38]Janeiro!$K$26</f>
        <v>36.799999999999997</v>
      </c>
      <c r="X42" s="112">
        <f>[38]Janeiro!$K$27</f>
        <v>0.2</v>
      </c>
      <c r="Y42" s="112">
        <f>[38]Janeiro!$K$28</f>
        <v>0.2</v>
      </c>
      <c r="Z42" s="112">
        <f>[38]Janeiro!$K$29</f>
        <v>0</v>
      </c>
      <c r="AA42" s="112">
        <f>[38]Janeiro!$K$30</f>
        <v>0</v>
      </c>
      <c r="AB42" s="112">
        <f>[38]Janeiro!$K$31</f>
        <v>0</v>
      </c>
      <c r="AC42" s="112">
        <f>[38]Janeiro!$K$32</f>
        <v>0</v>
      </c>
      <c r="AD42" s="112">
        <f>[38]Janeiro!$K$33</f>
        <v>0</v>
      </c>
      <c r="AE42" s="112">
        <f>[38]Janeiro!$K$34</f>
        <v>0</v>
      </c>
      <c r="AF42" s="112">
        <f>[38]Janeiro!$K$35</f>
        <v>0</v>
      </c>
      <c r="AG42" s="117">
        <f t="shared" ref="AG42" si="7">SUM(B42:AF42)</f>
        <v>84.2</v>
      </c>
      <c r="AH42" s="119">
        <f t="shared" ref="AH42" si="8">MAX(B42:AF42)</f>
        <v>36.799999999999997</v>
      </c>
      <c r="AI42" s="56">
        <f t="shared" si="6"/>
        <v>19</v>
      </c>
    </row>
    <row r="43" spans="1:37" x14ac:dyDescent="0.2">
      <c r="A43" s="48" t="s">
        <v>19</v>
      </c>
      <c r="B43" s="112">
        <f>[39]Janeiro!$K$5</f>
        <v>40.200000000000003</v>
      </c>
      <c r="C43" s="112">
        <f>[39]Janeiro!$K$6</f>
        <v>19.2</v>
      </c>
      <c r="D43" s="112">
        <f>[39]Janeiro!$K$7</f>
        <v>0</v>
      </c>
      <c r="E43" s="112">
        <f>[39]Janeiro!$K$8</f>
        <v>0</v>
      </c>
      <c r="F43" s="112">
        <f>[39]Janeiro!$K$9</f>
        <v>0</v>
      </c>
      <c r="G43" s="112">
        <f>[39]Janeiro!$K$10</f>
        <v>0</v>
      </c>
      <c r="H43" s="112">
        <f>[39]Janeiro!$K$11</f>
        <v>0</v>
      </c>
      <c r="I43" s="112">
        <f>[39]Janeiro!$K$12</f>
        <v>0</v>
      </c>
      <c r="J43" s="112">
        <f>[39]Janeiro!$K$13</f>
        <v>7.2</v>
      </c>
      <c r="K43" s="112">
        <f>[39]Janeiro!$K$14</f>
        <v>1.4</v>
      </c>
      <c r="L43" s="112">
        <f>[39]Janeiro!$K$15</f>
        <v>0</v>
      </c>
      <c r="M43" s="112">
        <f>[39]Janeiro!$K$16</f>
        <v>0</v>
      </c>
      <c r="N43" s="112">
        <f>[39]Janeiro!$K$17</f>
        <v>0</v>
      </c>
      <c r="O43" s="112">
        <f>[39]Janeiro!$K$18</f>
        <v>0</v>
      </c>
      <c r="P43" s="112">
        <f>[39]Janeiro!$K$19</f>
        <v>53</v>
      </c>
      <c r="Q43" s="112">
        <f>[39]Janeiro!$K$20</f>
        <v>6.8000000000000007</v>
      </c>
      <c r="R43" s="112">
        <f>[39]Janeiro!$K$21</f>
        <v>0</v>
      </c>
      <c r="S43" s="112">
        <f>[39]Janeiro!$K$22</f>
        <v>0</v>
      </c>
      <c r="T43" s="112">
        <f>[39]Janeiro!$K$23</f>
        <v>1.2</v>
      </c>
      <c r="U43" s="112">
        <f>[39]Janeiro!$K$24</f>
        <v>13</v>
      </c>
      <c r="V43" s="112">
        <f>[39]Janeiro!$K$25</f>
        <v>5.4</v>
      </c>
      <c r="W43" s="112">
        <f>[39]Janeiro!$K$26</f>
        <v>46</v>
      </c>
      <c r="X43" s="112">
        <f>[39]Janeiro!$K$27</f>
        <v>0</v>
      </c>
      <c r="Y43" s="112">
        <f>[39]Janeiro!$K$28</f>
        <v>2</v>
      </c>
      <c r="Z43" s="112">
        <f>[39]Janeiro!$K$29</f>
        <v>0</v>
      </c>
      <c r="AA43" s="112">
        <f>[39]Janeiro!$K$30</f>
        <v>0</v>
      </c>
      <c r="AB43" s="112">
        <f>[39]Janeiro!$K$31</f>
        <v>0</v>
      </c>
      <c r="AC43" s="112">
        <f>[39]Janeiro!$K$32</f>
        <v>0</v>
      </c>
      <c r="AD43" s="112">
        <f>[39]Janeiro!$K$33</f>
        <v>0</v>
      </c>
      <c r="AE43" s="112">
        <f>[39]Janeiro!$K$34</f>
        <v>0</v>
      </c>
      <c r="AF43" s="112">
        <f>[39]Janeiro!$K$35</f>
        <v>0</v>
      </c>
      <c r="AG43" s="117">
        <f t="shared" si="4"/>
        <v>195.4</v>
      </c>
      <c r="AH43" s="119">
        <f t="shared" si="5"/>
        <v>53</v>
      </c>
      <c r="AI43" s="56">
        <f t="shared" si="6"/>
        <v>20</v>
      </c>
      <c r="AJ43" s="12" t="s">
        <v>35</v>
      </c>
    </row>
    <row r="44" spans="1:37" x14ac:dyDescent="0.2">
      <c r="A44" s="48" t="s">
        <v>23</v>
      </c>
      <c r="B44" s="112">
        <f>[40]Janeiro!$K$5</f>
        <v>20.8</v>
      </c>
      <c r="C44" s="112">
        <f>[40]Janeiro!$K$6</f>
        <v>14.799999999999999</v>
      </c>
      <c r="D44" s="112">
        <f>[40]Janeiro!$K$7</f>
        <v>4.4000000000000004</v>
      </c>
      <c r="E44" s="112">
        <f>[40]Janeiro!$K$8</f>
        <v>0</v>
      </c>
      <c r="F44" s="112">
        <f>[40]Janeiro!$K$9</f>
        <v>0</v>
      </c>
      <c r="G44" s="112">
        <f>[40]Janeiro!$K$10</f>
        <v>0</v>
      </c>
      <c r="H44" s="112">
        <f>[40]Janeiro!$K$11</f>
        <v>0</v>
      </c>
      <c r="I44" s="112">
        <f>[40]Janeiro!$K$12</f>
        <v>8.4</v>
      </c>
      <c r="J44" s="112">
        <f>[40]Janeiro!$K$13</f>
        <v>0</v>
      </c>
      <c r="K44" s="112">
        <f>[40]Janeiro!$K$14</f>
        <v>0.4</v>
      </c>
      <c r="L44" s="112">
        <f>[40]Janeiro!$K$15</f>
        <v>10.399999999999999</v>
      </c>
      <c r="M44" s="112">
        <f>[40]Janeiro!$K$16</f>
        <v>21</v>
      </c>
      <c r="N44" s="112">
        <f>[40]Janeiro!$K$17</f>
        <v>29.6</v>
      </c>
      <c r="O44" s="112">
        <f>[40]Janeiro!$K$18</f>
        <v>0.2</v>
      </c>
      <c r="P44" s="112">
        <f>[40]Janeiro!$K$19</f>
        <v>12.799999999999999</v>
      </c>
      <c r="Q44" s="112">
        <f>[40]Janeiro!$K$20</f>
        <v>0</v>
      </c>
      <c r="R44" s="112">
        <f>[40]Janeiro!$K$21</f>
        <v>0</v>
      </c>
      <c r="S44" s="112">
        <f>[40]Janeiro!$K$22</f>
        <v>0</v>
      </c>
      <c r="T44" s="112">
        <f>[40]Janeiro!$K$23</f>
        <v>0</v>
      </c>
      <c r="U44" s="112">
        <f>[40]Janeiro!$K$24</f>
        <v>11.399999999999999</v>
      </c>
      <c r="V44" s="112">
        <f>[40]Janeiro!$K$25</f>
        <v>8.7999999999999989</v>
      </c>
      <c r="W44" s="112">
        <f>[40]Janeiro!$K$26</f>
        <v>0.8</v>
      </c>
      <c r="X44" s="112">
        <f>[40]Janeiro!$K$27</f>
        <v>12.399999999999999</v>
      </c>
      <c r="Y44" s="112">
        <f>[40]Janeiro!$K$28</f>
        <v>0</v>
      </c>
      <c r="Z44" s="112">
        <f>[40]Janeiro!$K$29</f>
        <v>0</v>
      </c>
      <c r="AA44" s="112">
        <f>[40]Janeiro!$K$30</f>
        <v>0</v>
      </c>
      <c r="AB44" s="112">
        <f>[40]Janeiro!$K$31</f>
        <v>0</v>
      </c>
      <c r="AC44" s="112">
        <f>[40]Janeiro!$K$32</f>
        <v>0</v>
      </c>
      <c r="AD44" s="112">
        <f>[40]Janeiro!$K$33</f>
        <v>0</v>
      </c>
      <c r="AE44" s="112">
        <f>[40]Janeiro!$K$34</f>
        <v>1.2</v>
      </c>
      <c r="AF44" s="112">
        <f>[40]Janeiro!$K$35</f>
        <v>16.399999999999999</v>
      </c>
      <c r="AG44" s="117">
        <f t="shared" si="4"/>
        <v>173.8</v>
      </c>
      <c r="AH44" s="119">
        <f t="shared" si="5"/>
        <v>29.6</v>
      </c>
      <c r="AI44" s="56">
        <f t="shared" si="6"/>
        <v>15</v>
      </c>
    </row>
    <row r="45" spans="1:37" x14ac:dyDescent="0.2">
      <c r="A45" s="48" t="s">
        <v>34</v>
      </c>
      <c r="B45" s="112">
        <f>[41]Janeiro!$K$5</f>
        <v>19.799999999999997</v>
      </c>
      <c r="C45" s="112">
        <f>[41]Janeiro!$K$6</f>
        <v>8.6</v>
      </c>
      <c r="D45" s="112">
        <f>[41]Janeiro!$K$7</f>
        <v>0</v>
      </c>
      <c r="E45" s="112">
        <f>[41]Janeiro!$K$8</f>
        <v>0</v>
      </c>
      <c r="F45" s="112">
        <f>[41]Janeiro!$K$9</f>
        <v>9</v>
      </c>
      <c r="G45" s="112">
        <f>[41]Janeiro!$K$10</f>
        <v>17</v>
      </c>
      <c r="H45" s="112">
        <f>[41]Janeiro!$K$11</f>
        <v>0</v>
      </c>
      <c r="I45" s="112">
        <f>[41]Janeiro!$K$12</f>
        <v>0</v>
      </c>
      <c r="J45" s="112">
        <f>[41]Janeiro!$K$13</f>
        <v>0</v>
      </c>
      <c r="K45" s="112">
        <f>[41]Janeiro!$K$14</f>
        <v>0</v>
      </c>
      <c r="L45" s="112">
        <f>[41]Janeiro!$K$15</f>
        <v>32</v>
      </c>
      <c r="M45" s="112">
        <f>[41]Janeiro!$K$16</f>
        <v>18</v>
      </c>
      <c r="N45" s="112">
        <f>[41]Janeiro!$K$17</f>
        <v>4</v>
      </c>
      <c r="O45" s="112">
        <f>[41]Janeiro!$K$18</f>
        <v>2.2000000000000002</v>
      </c>
      <c r="P45" s="112">
        <f>[41]Janeiro!$K$19</f>
        <v>1.2</v>
      </c>
      <c r="Q45" s="112">
        <f>[41]Janeiro!$K$20</f>
        <v>0</v>
      </c>
      <c r="R45" s="112">
        <f>[41]Janeiro!$K$21</f>
        <v>8</v>
      </c>
      <c r="S45" s="112">
        <f>[41]Janeiro!$K$22</f>
        <v>0</v>
      </c>
      <c r="T45" s="112">
        <f>[41]Janeiro!$K$23</f>
        <v>0</v>
      </c>
      <c r="U45" s="112">
        <f>[41]Janeiro!$K$24</f>
        <v>0</v>
      </c>
      <c r="V45" s="112">
        <f>[41]Janeiro!$K$25</f>
        <v>10.200000000000001</v>
      </c>
      <c r="W45" s="112">
        <f>[41]Janeiro!$K$26</f>
        <v>0</v>
      </c>
      <c r="X45" s="112">
        <f>[41]Janeiro!$K$27</f>
        <v>0</v>
      </c>
      <c r="Y45" s="112">
        <f>[41]Janeiro!$K$28</f>
        <v>0</v>
      </c>
      <c r="Z45" s="112">
        <f>[41]Janeiro!$K$29</f>
        <v>0</v>
      </c>
      <c r="AA45" s="112">
        <f>[41]Janeiro!$K$30</f>
        <v>0</v>
      </c>
      <c r="AB45" s="112">
        <f>[41]Janeiro!$K$31</f>
        <v>0</v>
      </c>
      <c r="AC45" s="112">
        <f>[41]Janeiro!$K$32</f>
        <v>0</v>
      </c>
      <c r="AD45" s="112">
        <f>[41]Janeiro!$K$33</f>
        <v>0</v>
      </c>
      <c r="AE45" s="112">
        <f>[41]Janeiro!$K$34</f>
        <v>5</v>
      </c>
      <c r="AF45" s="112">
        <f>[41]Janeiro!$K$35</f>
        <v>6.7999999999999989</v>
      </c>
      <c r="AG45" s="117">
        <f t="shared" si="4"/>
        <v>141.80000000000001</v>
      </c>
      <c r="AH45" s="119">
        <f t="shared" si="5"/>
        <v>32</v>
      </c>
      <c r="AI45" s="56">
        <f t="shared" si="6"/>
        <v>18</v>
      </c>
      <c r="AJ45" s="12" t="s">
        <v>35</v>
      </c>
    </row>
    <row r="46" spans="1:37" x14ac:dyDescent="0.2">
      <c r="A46" s="124" t="s">
        <v>20</v>
      </c>
      <c r="B46" s="112">
        <f>[42]Janeiro!$K$5</f>
        <v>14.999999999999998</v>
      </c>
      <c r="C46" s="112">
        <f>[42]Janeiro!$K$6</f>
        <v>0</v>
      </c>
      <c r="D46" s="112">
        <f>[42]Janeiro!$K$7</f>
        <v>0</v>
      </c>
      <c r="E46" s="112">
        <f>[42]Janeiro!$K$8</f>
        <v>0</v>
      </c>
      <c r="F46" s="112">
        <f>[42]Janeiro!$K$9</f>
        <v>0</v>
      </c>
      <c r="G46" s="112">
        <f>[42]Janeiro!$K$10</f>
        <v>0</v>
      </c>
      <c r="H46" s="112">
        <f>[42]Janeiro!$K$11</f>
        <v>0</v>
      </c>
      <c r="I46" s="112">
        <f>[42]Janeiro!$K$12</f>
        <v>0</v>
      </c>
      <c r="J46" s="112">
        <f>[42]Janeiro!$K$13</f>
        <v>0</v>
      </c>
      <c r="K46" s="112">
        <f>[42]Janeiro!$K$14</f>
        <v>15.200000000000001</v>
      </c>
      <c r="L46" s="112">
        <f>[42]Janeiro!$K$15</f>
        <v>0.8</v>
      </c>
      <c r="M46" s="112">
        <f>[42]Janeiro!$K$16</f>
        <v>4</v>
      </c>
      <c r="N46" s="112">
        <f>[42]Janeiro!$K$17</f>
        <v>5.6</v>
      </c>
      <c r="O46" s="112">
        <f>[42]Janeiro!$K$18</f>
        <v>0</v>
      </c>
      <c r="P46" s="112">
        <f>[42]Janeiro!$K$19</f>
        <v>0</v>
      </c>
      <c r="Q46" s="112">
        <f>[42]Janeiro!$K$20</f>
        <v>0</v>
      </c>
      <c r="R46" s="112">
        <f>[42]Janeiro!$K$21</f>
        <v>0</v>
      </c>
      <c r="S46" s="112">
        <f>[42]Janeiro!$K$22</f>
        <v>0.6</v>
      </c>
      <c r="T46" s="112">
        <f>[42]Janeiro!$K$23</f>
        <v>17</v>
      </c>
      <c r="U46" s="112">
        <f>[42]Janeiro!$K$24</f>
        <v>10.4</v>
      </c>
      <c r="V46" s="112">
        <f>[42]Janeiro!$K$25</f>
        <v>22</v>
      </c>
      <c r="W46" s="112">
        <f>[42]Janeiro!$K$26</f>
        <v>0</v>
      </c>
      <c r="X46" s="112">
        <f>[42]Janeiro!$K$27</f>
        <v>13.4</v>
      </c>
      <c r="Y46" s="112">
        <f>[42]Janeiro!$K$28</f>
        <v>2.2000000000000002</v>
      </c>
      <c r="Z46" s="112">
        <f>[42]Janeiro!$K$29</f>
        <v>0</v>
      </c>
      <c r="AA46" s="112">
        <f>[42]Janeiro!$K$30</f>
        <v>0</v>
      </c>
      <c r="AB46" s="112">
        <f>[42]Janeiro!$K$31</f>
        <v>0</v>
      </c>
      <c r="AC46" s="112">
        <f>[42]Janeiro!$K$32</f>
        <v>0</v>
      </c>
      <c r="AD46" s="112">
        <f>[42]Janeiro!$K$33</f>
        <v>0</v>
      </c>
      <c r="AE46" s="112">
        <f>[42]Janeiro!$K$34</f>
        <v>8.4</v>
      </c>
      <c r="AF46" s="112">
        <f>[42]Janeiro!$K$35</f>
        <v>0</v>
      </c>
      <c r="AG46" s="117">
        <f t="shared" si="4"/>
        <v>114.60000000000002</v>
      </c>
      <c r="AH46" s="119">
        <f t="shared" si="5"/>
        <v>22</v>
      </c>
      <c r="AI46" s="56">
        <f t="shared" si="6"/>
        <v>19</v>
      </c>
    </row>
    <row r="47" spans="1:37" s="121" customFormat="1" x14ac:dyDescent="0.2">
      <c r="A47" s="125" t="s">
        <v>1</v>
      </c>
      <c r="B47" s="11" t="s">
        <v>197</v>
      </c>
      <c r="C47" s="11" t="s">
        <v>197</v>
      </c>
      <c r="D47" s="11" t="s">
        <v>197</v>
      </c>
      <c r="E47" s="11" t="s">
        <v>197</v>
      </c>
      <c r="F47" s="11" t="s">
        <v>197</v>
      </c>
      <c r="G47" s="11" t="s">
        <v>197</v>
      </c>
      <c r="H47" s="11" t="s">
        <v>197</v>
      </c>
      <c r="I47" s="11" t="s">
        <v>197</v>
      </c>
      <c r="J47" s="11" t="s">
        <v>197</v>
      </c>
      <c r="K47" s="11" t="s">
        <v>197</v>
      </c>
      <c r="L47" s="11" t="s">
        <v>197</v>
      </c>
      <c r="M47" s="11" t="s">
        <v>197</v>
      </c>
      <c r="N47" s="11" t="s">
        <v>197</v>
      </c>
      <c r="O47" s="11" t="s">
        <v>197</v>
      </c>
      <c r="P47" s="11" t="s">
        <v>197</v>
      </c>
      <c r="Q47" s="11" t="s">
        <v>197</v>
      </c>
      <c r="R47" s="11" t="s">
        <v>197</v>
      </c>
      <c r="S47" s="11" t="s">
        <v>197</v>
      </c>
      <c r="T47" s="11" t="s">
        <v>197</v>
      </c>
      <c r="U47" s="11" t="s">
        <v>197</v>
      </c>
      <c r="V47" s="11" t="s">
        <v>197</v>
      </c>
      <c r="W47" s="11" t="s">
        <v>197</v>
      </c>
      <c r="X47" s="11" t="s">
        <v>197</v>
      </c>
      <c r="Y47" s="11" t="s">
        <v>197</v>
      </c>
      <c r="Z47" s="11" t="s">
        <v>197</v>
      </c>
      <c r="AA47" s="11" t="s">
        <v>197</v>
      </c>
      <c r="AB47" s="11" t="s">
        <v>197</v>
      </c>
      <c r="AC47" s="11" t="s">
        <v>197</v>
      </c>
      <c r="AD47" s="11" t="s">
        <v>197</v>
      </c>
      <c r="AE47" s="11" t="s">
        <v>197</v>
      </c>
      <c r="AF47" s="11" t="s">
        <v>197</v>
      </c>
      <c r="AG47" s="11" t="s">
        <v>197</v>
      </c>
      <c r="AH47" s="11" t="s">
        <v>197</v>
      </c>
      <c r="AI47" s="11" t="s">
        <v>197</v>
      </c>
    </row>
    <row r="48" spans="1:37" s="21" customFormat="1" x14ac:dyDescent="0.2">
      <c r="A48" s="125" t="s">
        <v>49</v>
      </c>
      <c r="B48" s="11">
        <v>0</v>
      </c>
      <c r="C48" s="11">
        <v>10.6</v>
      </c>
      <c r="D48" s="11">
        <v>0</v>
      </c>
      <c r="E48" s="11">
        <v>0</v>
      </c>
      <c r="F48" s="11">
        <v>0.8</v>
      </c>
      <c r="G48" s="11">
        <v>0</v>
      </c>
      <c r="H48" s="11">
        <v>0</v>
      </c>
      <c r="I48" s="11">
        <v>0</v>
      </c>
      <c r="J48" s="11">
        <v>0</v>
      </c>
      <c r="K48" s="11">
        <v>1</v>
      </c>
      <c r="L48" s="11">
        <v>0</v>
      </c>
      <c r="M48" s="11">
        <v>33</v>
      </c>
      <c r="N48" s="11">
        <v>2.8</v>
      </c>
      <c r="O48" s="11">
        <v>3.4</v>
      </c>
      <c r="P48" s="11">
        <v>12.2</v>
      </c>
      <c r="Q48" s="11">
        <v>0</v>
      </c>
      <c r="R48" s="11">
        <v>0.8</v>
      </c>
      <c r="S48" s="11">
        <v>0</v>
      </c>
      <c r="T48" s="11">
        <v>0</v>
      </c>
      <c r="U48" s="11">
        <v>4.4000000000000004</v>
      </c>
      <c r="V48" s="11">
        <v>7.4</v>
      </c>
      <c r="W48" s="11">
        <v>12.2</v>
      </c>
      <c r="X48" s="11">
        <v>1</v>
      </c>
      <c r="Y48" s="11">
        <v>0</v>
      </c>
      <c r="Z48" s="11">
        <v>0</v>
      </c>
      <c r="AA48" s="11">
        <v>0</v>
      </c>
      <c r="AB48" s="11">
        <v>0</v>
      </c>
      <c r="AC48" s="11">
        <v>0</v>
      </c>
      <c r="AD48" s="11">
        <v>0</v>
      </c>
      <c r="AE48" s="11">
        <v>0</v>
      </c>
      <c r="AF48" s="11">
        <v>0.2</v>
      </c>
      <c r="AG48" s="117">
        <f t="shared" ref="AG48:AG73" si="9">SUM(B48:AF48)</f>
        <v>89.800000000000011</v>
      </c>
      <c r="AH48" s="119">
        <f t="shared" ref="AH48:AH73" si="10">MAX(B48:AF48)</f>
        <v>33</v>
      </c>
      <c r="AI48" s="56">
        <f t="shared" ref="AI48:AI73" si="11">COUNTIF(B48:AF48,"=0,0")</f>
        <v>18</v>
      </c>
    </row>
    <row r="49" spans="1:38" s="21" customFormat="1" x14ac:dyDescent="0.2">
      <c r="A49" s="125" t="s">
        <v>31</v>
      </c>
      <c r="B49" s="11">
        <v>2</v>
      </c>
      <c r="C49" s="11">
        <v>0.2</v>
      </c>
      <c r="D49" s="11">
        <v>0</v>
      </c>
      <c r="E49" s="11">
        <v>0</v>
      </c>
      <c r="F49" s="11">
        <v>0</v>
      </c>
      <c r="G49" s="11">
        <v>0</v>
      </c>
      <c r="H49" s="11">
        <v>0</v>
      </c>
      <c r="I49" s="11">
        <v>0</v>
      </c>
      <c r="J49" s="11">
        <v>0</v>
      </c>
      <c r="K49" s="11">
        <v>0</v>
      </c>
      <c r="L49" s="11">
        <v>5.8</v>
      </c>
      <c r="M49" s="11">
        <v>0.2</v>
      </c>
      <c r="N49" s="11">
        <v>0</v>
      </c>
      <c r="O49" s="11">
        <v>7.6</v>
      </c>
      <c r="P49" s="11">
        <v>0</v>
      </c>
      <c r="Q49" s="11">
        <v>0</v>
      </c>
      <c r="R49" s="11">
        <v>0</v>
      </c>
      <c r="S49" s="11">
        <v>0</v>
      </c>
      <c r="T49" s="11">
        <v>0</v>
      </c>
      <c r="U49" s="11">
        <v>5.8</v>
      </c>
      <c r="V49" s="11">
        <v>3.6</v>
      </c>
      <c r="W49" s="11">
        <v>33</v>
      </c>
      <c r="X49" s="11">
        <v>0</v>
      </c>
      <c r="Y49" s="11">
        <v>0</v>
      </c>
      <c r="Z49" s="11">
        <v>0</v>
      </c>
      <c r="AA49" s="11">
        <v>0</v>
      </c>
      <c r="AB49" s="11">
        <v>0</v>
      </c>
      <c r="AC49" s="11">
        <v>0</v>
      </c>
      <c r="AD49" s="11">
        <v>0</v>
      </c>
      <c r="AE49" s="11">
        <v>0</v>
      </c>
      <c r="AF49" s="11">
        <v>0</v>
      </c>
      <c r="AG49" s="117">
        <f t="shared" si="9"/>
        <v>58.2</v>
      </c>
      <c r="AH49" s="119">
        <f t="shared" si="10"/>
        <v>33</v>
      </c>
      <c r="AI49" s="56">
        <f t="shared" si="11"/>
        <v>23</v>
      </c>
    </row>
    <row r="50" spans="1:38" s="21" customFormat="1" x14ac:dyDescent="0.2">
      <c r="A50" s="125" t="s">
        <v>231</v>
      </c>
      <c r="B50" s="11" t="s">
        <v>197</v>
      </c>
      <c r="C50" s="11" t="s">
        <v>197</v>
      </c>
      <c r="D50" s="11" t="s">
        <v>197</v>
      </c>
      <c r="E50" s="11" t="s">
        <v>197</v>
      </c>
      <c r="F50" s="11" t="s">
        <v>197</v>
      </c>
      <c r="G50" s="11" t="s">
        <v>197</v>
      </c>
      <c r="H50" s="11" t="s">
        <v>197</v>
      </c>
      <c r="I50" s="11" t="s">
        <v>197</v>
      </c>
      <c r="J50" s="11" t="s">
        <v>197</v>
      </c>
      <c r="K50" s="11" t="s">
        <v>197</v>
      </c>
      <c r="L50" s="11" t="s">
        <v>197</v>
      </c>
      <c r="M50" s="11" t="s">
        <v>197</v>
      </c>
      <c r="N50" s="11" t="s">
        <v>197</v>
      </c>
      <c r="O50" s="11" t="s">
        <v>197</v>
      </c>
      <c r="P50" s="11" t="s">
        <v>197</v>
      </c>
      <c r="Q50" s="11" t="s">
        <v>197</v>
      </c>
      <c r="R50" s="11" t="s">
        <v>197</v>
      </c>
      <c r="S50" s="11" t="s">
        <v>197</v>
      </c>
      <c r="T50" s="11" t="s">
        <v>197</v>
      </c>
      <c r="U50" s="11" t="s">
        <v>197</v>
      </c>
      <c r="V50" s="11" t="s">
        <v>197</v>
      </c>
      <c r="W50" s="11" t="s">
        <v>197</v>
      </c>
      <c r="X50" s="11" t="s">
        <v>197</v>
      </c>
      <c r="Y50" s="11" t="s">
        <v>197</v>
      </c>
      <c r="Z50" s="11" t="s">
        <v>197</v>
      </c>
      <c r="AA50" s="11" t="s">
        <v>197</v>
      </c>
      <c r="AB50" s="11" t="s">
        <v>197</v>
      </c>
      <c r="AC50" s="11" t="s">
        <v>197</v>
      </c>
      <c r="AD50" s="11" t="s">
        <v>197</v>
      </c>
      <c r="AE50" s="11" t="s">
        <v>197</v>
      </c>
      <c r="AF50" s="11" t="s">
        <v>197</v>
      </c>
      <c r="AG50" s="11" t="s">
        <v>197</v>
      </c>
      <c r="AH50" s="11" t="s">
        <v>197</v>
      </c>
      <c r="AI50" s="11" t="s">
        <v>197</v>
      </c>
    </row>
    <row r="51" spans="1:38" s="21" customFormat="1" x14ac:dyDescent="0.2">
      <c r="A51" s="125" t="s">
        <v>232</v>
      </c>
      <c r="B51" s="11">
        <v>7</v>
      </c>
      <c r="C51" s="11">
        <v>2.4</v>
      </c>
      <c r="D51" s="11">
        <v>6</v>
      </c>
      <c r="E51" s="11">
        <v>18</v>
      </c>
      <c r="F51" s="11">
        <v>0</v>
      </c>
      <c r="G51" s="11">
        <v>0</v>
      </c>
      <c r="H51" s="11">
        <v>0</v>
      </c>
      <c r="I51" s="11">
        <v>0</v>
      </c>
      <c r="J51" s="11">
        <v>6.8</v>
      </c>
      <c r="K51" s="11">
        <v>0</v>
      </c>
      <c r="L51" s="11">
        <v>2.4</v>
      </c>
      <c r="M51" s="11">
        <v>2.2000000000000002</v>
      </c>
      <c r="N51" s="11">
        <v>8.6</v>
      </c>
      <c r="O51" s="11">
        <v>0</v>
      </c>
      <c r="P51" s="11">
        <v>0</v>
      </c>
      <c r="Q51" s="11">
        <v>0</v>
      </c>
      <c r="R51" s="11">
        <v>0</v>
      </c>
      <c r="S51" s="11">
        <v>0</v>
      </c>
      <c r="T51" s="11">
        <v>0</v>
      </c>
      <c r="U51" s="11">
        <v>0</v>
      </c>
      <c r="V51" s="11">
        <v>0.8</v>
      </c>
      <c r="W51" s="11">
        <v>32.4</v>
      </c>
      <c r="X51" s="11">
        <v>1.6</v>
      </c>
      <c r="Y51" s="11">
        <v>0</v>
      </c>
      <c r="Z51" s="11">
        <v>0</v>
      </c>
      <c r="AA51" s="11">
        <v>0</v>
      </c>
      <c r="AB51" s="11">
        <v>0</v>
      </c>
      <c r="AC51" s="11">
        <v>0</v>
      </c>
      <c r="AD51" s="11">
        <v>0</v>
      </c>
      <c r="AE51" s="11">
        <v>0</v>
      </c>
      <c r="AF51" s="11">
        <v>0.2</v>
      </c>
      <c r="AG51" s="117">
        <f t="shared" si="9"/>
        <v>88.399999999999991</v>
      </c>
      <c r="AH51" s="119">
        <f t="shared" si="10"/>
        <v>32.4</v>
      </c>
      <c r="AI51" s="56">
        <f t="shared" si="11"/>
        <v>19</v>
      </c>
    </row>
    <row r="52" spans="1:38" s="21" customFormat="1" x14ac:dyDescent="0.2">
      <c r="A52" s="125" t="s">
        <v>233</v>
      </c>
      <c r="B52" s="11">
        <v>2.2000000000000002</v>
      </c>
      <c r="C52" s="11">
        <v>17.2</v>
      </c>
      <c r="D52" s="11">
        <v>4.5999999999999996</v>
      </c>
      <c r="E52" s="11">
        <v>7.4</v>
      </c>
      <c r="F52" s="11">
        <v>0</v>
      </c>
      <c r="G52" s="11">
        <v>0</v>
      </c>
      <c r="H52" s="11">
        <v>0</v>
      </c>
      <c r="I52" s="11">
        <v>0.2</v>
      </c>
      <c r="J52" s="11">
        <v>0</v>
      </c>
      <c r="K52" s="11">
        <v>0.8</v>
      </c>
      <c r="L52" s="11">
        <v>14.2</v>
      </c>
      <c r="M52" s="11">
        <v>2</v>
      </c>
      <c r="N52" s="11">
        <v>4.4000000000000004</v>
      </c>
      <c r="O52" s="11">
        <v>0</v>
      </c>
      <c r="P52" s="11">
        <v>0.8</v>
      </c>
      <c r="Q52" s="11">
        <v>0</v>
      </c>
      <c r="R52" s="11">
        <v>0</v>
      </c>
      <c r="S52" s="11">
        <v>0</v>
      </c>
      <c r="T52" s="11">
        <v>0</v>
      </c>
      <c r="U52" s="11">
        <v>0</v>
      </c>
      <c r="V52" s="11">
        <v>18.600000000000001</v>
      </c>
      <c r="W52" s="11">
        <v>6.6</v>
      </c>
      <c r="X52" s="11">
        <v>3.2</v>
      </c>
      <c r="Y52" s="11">
        <v>0</v>
      </c>
      <c r="Z52" s="11">
        <v>0</v>
      </c>
      <c r="AA52" s="11">
        <v>0</v>
      </c>
      <c r="AB52" s="11">
        <v>0</v>
      </c>
      <c r="AC52" s="11">
        <v>0</v>
      </c>
      <c r="AD52" s="11">
        <v>0</v>
      </c>
      <c r="AE52" s="11">
        <v>0</v>
      </c>
      <c r="AF52" s="11">
        <v>0</v>
      </c>
      <c r="AG52" s="117">
        <f t="shared" si="9"/>
        <v>82.199999999999989</v>
      </c>
      <c r="AH52" s="119">
        <f t="shared" si="10"/>
        <v>18.600000000000001</v>
      </c>
      <c r="AI52" s="56">
        <f t="shared" si="11"/>
        <v>18</v>
      </c>
    </row>
    <row r="53" spans="1:38" s="21" customFormat="1" x14ac:dyDescent="0.2">
      <c r="A53" s="125" t="s">
        <v>234</v>
      </c>
      <c r="B53" s="11">
        <v>9.4</v>
      </c>
      <c r="C53" s="11">
        <v>3.6</v>
      </c>
      <c r="D53" s="11">
        <v>1.2</v>
      </c>
      <c r="E53" s="11">
        <v>10.6</v>
      </c>
      <c r="F53" s="11">
        <v>0</v>
      </c>
      <c r="G53" s="11">
        <v>0</v>
      </c>
      <c r="H53" s="11">
        <v>0</v>
      </c>
      <c r="I53" s="11">
        <v>1.4</v>
      </c>
      <c r="J53" s="11">
        <v>0</v>
      </c>
      <c r="K53" s="11">
        <v>0</v>
      </c>
      <c r="L53" s="11">
        <v>0.8</v>
      </c>
      <c r="M53" s="11">
        <v>1.6</v>
      </c>
      <c r="N53" s="11">
        <v>0</v>
      </c>
      <c r="O53" s="11">
        <v>0</v>
      </c>
      <c r="P53" s="11">
        <v>0</v>
      </c>
      <c r="Q53" s="11">
        <v>0</v>
      </c>
      <c r="R53" s="11">
        <v>0</v>
      </c>
      <c r="S53" s="11">
        <v>0</v>
      </c>
      <c r="T53" s="11">
        <v>0</v>
      </c>
      <c r="U53" s="11">
        <v>0</v>
      </c>
      <c r="V53" s="11">
        <v>11.4</v>
      </c>
      <c r="W53" s="11">
        <v>17.8</v>
      </c>
      <c r="X53" s="11">
        <v>1</v>
      </c>
      <c r="Y53" s="11">
        <v>0</v>
      </c>
      <c r="Z53" s="11">
        <v>0</v>
      </c>
      <c r="AA53" s="11">
        <v>0</v>
      </c>
      <c r="AB53" s="11">
        <v>0</v>
      </c>
      <c r="AC53" s="11">
        <v>0</v>
      </c>
      <c r="AD53" s="11">
        <v>0</v>
      </c>
      <c r="AE53" s="11">
        <v>0</v>
      </c>
      <c r="AF53" s="11">
        <v>0.2</v>
      </c>
      <c r="AG53" s="117">
        <f t="shared" si="9"/>
        <v>59</v>
      </c>
      <c r="AH53" s="119">
        <f t="shared" si="10"/>
        <v>17.8</v>
      </c>
      <c r="AI53" s="56">
        <f t="shared" si="11"/>
        <v>20</v>
      </c>
      <c r="AK53" s="122"/>
    </row>
    <row r="54" spans="1:38" s="21" customFormat="1" x14ac:dyDescent="0.2">
      <c r="A54" s="125" t="s">
        <v>235</v>
      </c>
      <c r="B54" s="11">
        <v>19.2</v>
      </c>
      <c r="C54" s="11">
        <v>0.2</v>
      </c>
      <c r="D54" s="11">
        <v>31.4</v>
      </c>
      <c r="E54" s="11">
        <v>0.2</v>
      </c>
      <c r="F54" s="11">
        <v>0</v>
      </c>
      <c r="G54" s="11">
        <v>0</v>
      </c>
      <c r="H54" s="11">
        <v>0</v>
      </c>
      <c r="I54" s="11">
        <v>0</v>
      </c>
      <c r="J54" s="11">
        <v>0</v>
      </c>
      <c r="K54" s="11">
        <v>0</v>
      </c>
      <c r="L54" s="11">
        <v>0</v>
      </c>
      <c r="M54" s="11">
        <v>9</v>
      </c>
      <c r="N54" s="11">
        <v>22</v>
      </c>
      <c r="O54" s="11">
        <v>0</v>
      </c>
      <c r="P54" s="11">
        <v>0.2</v>
      </c>
      <c r="Q54" s="11">
        <v>0</v>
      </c>
      <c r="R54" s="11">
        <v>0</v>
      </c>
      <c r="S54" s="11">
        <v>0</v>
      </c>
      <c r="T54" s="11">
        <v>18.8</v>
      </c>
      <c r="U54" s="11">
        <v>0.2</v>
      </c>
      <c r="V54" s="11">
        <v>7.8</v>
      </c>
      <c r="W54" s="11">
        <v>3.8</v>
      </c>
      <c r="X54" s="11">
        <v>0</v>
      </c>
      <c r="Y54" s="11">
        <v>0.4</v>
      </c>
      <c r="Z54" s="11">
        <v>0</v>
      </c>
      <c r="AA54" s="11">
        <v>0</v>
      </c>
      <c r="AB54" s="11">
        <v>0</v>
      </c>
      <c r="AC54" s="11">
        <v>0</v>
      </c>
      <c r="AD54" s="11">
        <v>0</v>
      </c>
      <c r="AE54" s="11">
        <v>17.399999999999999</v>
      </c>
      <c r="AF54" s="11">
        <v>1.2</v>
      </c>
      <c r="AG54" s="117">
        <f t="shared" si="9"/>
        <v>131.79999999999998</v>
      </c>
      <c r="AH54" s="119">
        <f t="shared" si="10"/>
        <v>31.4</v>
      </c>
      <c r="AI54" s="56">
        <f t="shared" si="11"/>
        <v>17</v>
      </c>
      <c r="AJ54" s="122"/>
      <c r="AK54" s="122"/>
    </row>
    <row r="55" spans="1:38" s="21" customFormat="1" x14ac:dyDescent="0.2">
      <c r="A55" s="125" t="s">
        <v>236</v>
      </c>
      <c r="B55" s="11">
        <v>0</v>
      </c>
      <c r="C55" s="11">
        <v>84.6</v>
      </c>
      <c r="D55" s="11">
        <v>0.4</v>
      </c>
      <c r="E55" s="11">
        <v>0</v>
      </c>
      <c r="F55" s="11">
        <v>3</v>
      </c>
      <c r="G55" s="11">
        <v>0</v>
      </c>
      <c r="H55" s="11">
        <v>0</v>
      </c>
      <c r="I55" s="11">
        <v>0</v>
      </c>
      <c r="J55" s="11">
        <v>0</v>
      </c>
      <c r="K55" s="11">
        <v>0</v>
      </c>
      <c r="L55" s="11">
        <v>0</v>
      </c>
      <c r="M55" s="11">
        <v>1.4</v>
      </c>
      <c r="N55" s="11">
        <v>7.4</v>
      </c>
      <c r="O55" s="11">
        <v>0</v>
      </c>
      <c r="P55" s="11">
        <v>0</v>
      </c>
      <c r="Q55" s="11">
        <v>0</v>
      </c>
      <c r="R55" s="11">
        <v>0</v>
      </c>
      <c r="S55" s="11">
        <v>0</v>
      </c>
      <c r="T55" s="11">
        <v>0</v>
      </c>
      <c r="U55" s="11">
        <v>0</v>
      </c>
      <c r="V55" s="11">
        <v>0</v>
      </c>
      <c r="W55" s="11">
        <v>100</v>
      </c>
      <c r="X55" s="11">
        <v>5</v>
      </c>
      <c r="Y55" s="11">
        <v>0.2</v>
      </c>
      <c r="Z55" s="11">
        <v>0</v>
      </c>
      <c r="AA55" s="11">
        <v>0</v>
      </c>
      <c r="AB55" s="11">
        <v>0</v>
      </c>
      <c r="AC55" s="11">
        <v>0</v>
      </c>
      <c r="AD55" s="11">
        <v>0</v>
      </c>
      <c r="AE55" s="11">
        <v>0</v>
      </c>
      <c r="AF55" s="11">
        <v>0</v>
      </c>
      <c r="AG55" s="117">
        <f t="shared" si="9"/>
        <v>202</v>
      </c>
      <c r="AH55" s="119">
        <f t="shared" si="10"/>
        <v>100</v>
      </c>
      <c r="AI55" s="56">
        <f t="shared" si="11"/>
        <v>23</v>
      </c>
      <c r="AJ55" s="122"/>
    </row>
    <row r="56" spans="1:38" s="21" customFormat="1" x14ac:dyDescent="0.2">
      <c r="A56" s="125" t="s">
        <v>237</v>
      </c>
      <c r="B56" s="11">
        <v>2.2000000000000002</v>
      </c>
      <c r="C56" s="11">
        <v>162.19999999999999</v>
      </c>
      <c r="D56" s="11">
        <v>0</v>
      </c>
      <c r="E56" s="11">
        <v>4.4000000000000004</v>
      </c>
      <c r="F56" s="11">
        <v>1</v>
      </c>
      <c r="G56" s="11">
        <v>2.4</v>
      </c>
      <c r="H56" s="11">
        <v>0</v>
      </c>
      <c r="I56" s="11">
        <v>0</v>
      </c>
      <c r="J56" s="11">
        <v>0.4</v>
      </c>
      <c r="K56" s="11">
        <v>0.2</v>
      </c>
      <c r="L56" s="11">
        <v>0.4</v>
      </c>
      <c r="M56" s="11">
        <v>1.6</v>
      </c>
      <c r="N56" s="11">
        <v>2.6</v>
      </c>
      <c r="O56" s="11">
        <v>0.6</v>
      </c>
      <c r="P56" s="11">
        <v>0</v>
      </c>
      <c r="Q56" s="11">
        <v>0</v>
      </c>
      <c r="R56" s="11">
        <v>0</v>
      </c>
      <c r="S56" s="11">
        <v>0</v>
      </c>
      <c r="T56" s="11">
        <v>0</v>
      </c>
      <c r="U56" s="11">
        <v>0</v>
      </c>
      <c r="V56" s="11">
        <v>0</v>
      </c>
      <c r="W56" s="11">
        <v>0</v>
      </c>
      <c r="X56" s="11">
        <v>0</v>
      </c>
      <c r="Y56" s="11">
        <v>0</v>
      </c>
      <c r="Z56" s="11">
        <v>8.1999999999999993</v>
      </c>
      <c r="AA56" s="11">
        <v>0</v>
      </c>
      <c r="AB56" s="11">
        <v>0</v>
      </c>
      <c r="AC56" s="11">
        <v>0</v>
      </c>
      <c r="AD56" s="11">
        <v>0.8</v>
      </c>
      <c r="AE56" s="11">
        <v>4.4000000000000004</v>
      </c>
      <c r="AF56" s="11">
        <v>9.1999999999999993</v>
      </c>
      <c r="AG56" s="117">
        <f t="shared" si="9"/>
        <v>200.59999999999997</v>
      </c>
      <c r="AH56" s="119">
        <f t="shared" si="10"/>
        <v>162.19999999999999</v>
      </c>
      <c r="AI56" s="56">
        <f t="shared" si="11"/>
        <v>16</v>
      </c>
    </row>
    <row r="57" spans="1:38" s="21" customFormat="1" x14ac:dyDescent="0.2">
      <c r="A57" s="125" t="s">
        <v>6</v>
      </c>
      <c r="B57" s="11">
        <v>0.4</v>
      </c>
      <c r="C57" s="11">
        <v>0</v>
      </c>
      <c r="D57" s="11">
        <v>0</v>
      </c>
      <c r="E57" s="11">
        <v>1.2</v>
      </c>
      <c r="F57" s="11">
        <v>0.2</v>
      </c>
      <c r="G57" s="11">
        <v>0.2</v>
      </c>
      <c r="H57" s="11">
        <v>0</v>
      </c>
      <c r="I57" s="11">
        <v>0.6</v>
      </c>
      <c r="J57" s="11">
        <v>0</v>
      </c>
      <c r="K57" s="11">
        <v>2.2000000000000002</v>
      </c>
      <c r="L57" s="11">
        <v>27.6</v>
      </c>
      <c r="M57" s="11">
        <v>19.600000000000001</v>
      </c>
      <c r="N57" s="11">
        <v>5.2</v>
      </c>
      <c r="O57" s="11">
        <v>3.4</v>
      </c>
      <c r="P57" s="11">
        <v>29.6</v>
      </c>
      <c r="Q57" s="11">
        <v>2.4</v>
      </c>
      <c r="R57" s="11">
        <v>0.4</v>
      </c>
      <c r="S57" s="11">
        <v>1</v>
      </c>
      <c r="T57" s="11">
        <v>0</v>
      </c>
      <c r="U57" s="11">
        <v>0</v>
      </c>
      <c r="V57" s="11">
        <v>0.2</v>
      </c>
      <c r="W57" s="11">
        <v>20.6</v>
      </c>
      <c r="X57" s="11">
        <v>0.2</v>
      </c>
      <c r="Y57" s="11">
        <v>0</v>
      </c>
      <c r="Z57" s="11">
        <v>0</v>
      </c>
      <c r="AA57" s="11">
        <v>0</v>
      </c>
      <c r="AB57" s="11">
        <v>0</v>
      </c>
      <c r="AC57" s="11">
        <v>0</v>
      </c>
      <c r="AD57" s="11">
        <v>0</v>
      </c>
      <c r="AE57" s="11">
        <v>17.399999999999999</v>
      </c>
      <c r="AF57" s="11">
        <v>0.2</v>
      </c>
      <c r="AG57" s="117">
        <f t="shared" si="9"/>
        <v>132.60000000000002</v>
      </c>
      <c r="AH57" s="119">
        <f t="shared" si="10"/>
        <v>29.6</v>
      </c>
      <c r="AI57" s="56">
        <f t="shared" si="11"/>
        <v>12</v>
      </c>
      <c r="AJ57" s="122"/>
    </row>
    <row r="58" spans="1:38" s="21" customFormat="1" x14ac:dyDescent="0.2">
      <c r="A58" s="125" t="s">
        <v>238</v>
      </c>
      <c r="B58" s="11">
        <v>5.6</v>
      </c>
      <c r="C58" s="11">
        <v>16.8</v>
      </c>
      <c r="D58" s="11">
        <v>3.4</v>
      </c>
      <c r="E58" s="11">
        <v>8</v>
      </c>
      <c r="F58" s="11">
        <v>0</v>
      </c>
      <c r="G58" s="11">
        <v>0</v>
      </c>
      <c r="H58" s="11">
        <v>0</v>
      </c>
      <c r="I58" s="11">
        <v>0</v>
      </c>
      <c r="J58" s="11">
        <v>0</v>
      </c>
      <c r="K58" s="11">
        <v>0</v>
      </c>
      <c r="L58" s="11">
        <v>35.200000000000003</v>
      </c>
      <c r="M58" s="11">
        <v>0.4</v>
      </c>
      <c r="N58" s="11">
        <v>25.8</v>
      </c>
      <c r="O58" s="11">
        <v>0</v>
      </c>
      <c r="P58" s="11">
        <v>0</v>
      </c>
      <c r="Q58" s="11">
        <v>0</v>
      </c>
      <c r="R58" s="11">
        <v>0</v>
      </c>
      <c r="S58" s="11">
        <v>0</v>
      </c>
      <c r="T58" s="11">
        <v>0</v>
      </c>
      <c r="U58" s="11">
        <v>0</v>
      </c>
      <c r="V58" s="11">
        <v>0</v>
      </c>
      <c r="W58" s="11">
        <v>4</v>
      </c>
      <c r="X58" s="11">
        <v>3</v>
      </c>
      <c r="Y58" s="11">
        <v>1</v>
      </c>
      <c r="Z58" s="11">
        <v>0</v>
      </c>
      <c r="AA58" s="11">
        <v>0</v>
      </c>
      <c r="AB58" s="11">
        <v>0</v>
      </c>
      <c r="AC58" s="11">
        <v>0</v>
      </c>
      <c r="AD58" s="11">
        <v>0</v>
      </c>
      <c r="AE58" s="11">
        <v>0</v>
      </c>
      <c r="AF58" s="11">
        <v>1.4</v>
      </c>
      <c r="AG58" s="117">
        <f t="shared" si="9"/>
        <v>104.60000000000001</v>
      </c>
      <c r="AH58" s="119">
        <f t="shared" si="10"/>
        <v>35.200000000000003</v>
      </c>
      <c r="AI58" s="56">
        <f t="shared" si="11"/>
        <v>20</v>
      </c>
      <c r="AJ58" s="122"/>
    </row>
    <row r="59" spans="1:38" s="21" customFormat="1" x14ac:dyDescent="0.2">
      <c r="A59" s="125" t="s">
        <v>7</v>
      </c>
      <c r="B59" s="11">
        <v>4.4000000000000004</v>
      </c>
      <c r="C59" s="11">
        <v>46.6</v>
      </c>
      <c r="D59" s="11">
        <v>0</v>
      </c>
      <c r="E59" s="11">
        <v>0.6</v>
      </c>
      <c r="F59" s="11">
        <v>0.2</v>
      </c>
      <c r="G59" s="11">
        <v>0</v>
      </c>
      <c r="H59" s="11">
        <v>0</v>
      </c>
      <c r="I59" s="11">
        <v>0</v>
      </c>
      <c r="J59" s="11">
        <v>0</v>
      </c>
      <c r="K59" s="11">
        <v>0</v>
      </c>
      <c r="L59" s="11">
        <v>3.4</v>
      </c>
      <c r="M59" s="11">
        <v>0</v>
      </c>
      <c r="N59" s="11">
        <v>0</v>
      </c>
      <c r="O59" s="11">
        <v>0</v>
      </c>
      <c r="P59" s="11">
        <v>28.2</v>
      </c>
      <c r="Q59" s="11">
        <v>0</v>
      </c>
      <c r="R59" s="11">
        <v>0</v>
      </c>
      <c r="S59" s="11">
        <v>0</v>
      </c>
      <c r="T59" s="11">
        <v>0</v>
      </c>
      <c r="U59" s="11">
        <v>11</v>
      </c>
      <c r="V59" s="11">
        <v>2.6</v>
      </c>
      <c r="W59" s="11">
        <v>4.4000000000000004</v>
      </c>
      <c r="X59" s="11">
        <v>0.6</v>
      </c>
      <c r="Y59" s="11">
        <v>0</v>
      </c>
      <c r="Z59" s="11">
        <v>0</v>
      </c>
      <c r="AA59" s="11">
        <v>0</v>
      </c>
      <c r="AB59" s="11">
        <v>0</v>
      </c>
      <c r="AC59" s="11">
        <v>0</v>
      </c>
      <c r="AD59" s="11">
        <v>0</v>
      </c>
      <c r="AE59" s="11">
        <v>0</v>
      </c>
      <c r="AF59" s="11">
        <v>3.6</v>
      </c>
      <c r="AG59" s="117">
        <f t="shared" si="9"/>
        <v>105.6</v>
      </c>
      <c r="AH59" s="119">
        <f t="shared" si="10"/>
        <v>46.6</v>
      </c>
      <c r="AI59" s="56">
        <f t="shared" si="11"/>
        <v>20</v>
      </c>
    </row>
    <row r="60" spans="1:38" s="21" customFormat="1" x14ac:dyDescent="0.2">
      <c r="A60" s="125" t="s">
        <v>239</v>
      </c>
      <c r="B60" s="11">
        <v>0.6</v>
      </c>
      <c r="C60" s="11">
        <v>0</v>
      </c>
      <c r="D60" s="11">
        <v>0</v>
      </c>
      <c r="E60" s="11">
        <v>0</v>
      </c>
      <c r="F60" s="11">
        <v>0</v>
      </c>
      <c r="G60" s="11">
        <v>0</v>
      </c>
      <c r="H60" s="11">
        <v>0</v>
      </c>
      <c r="I60" s="11">
        <v>0</v>
      </c>
      <c r="J60" s="11">
        <v>0</v>
      </c>
      <c r="K60" s="11">
        <v>2.2000000000000002</v>
      </c>
      <c r="L60" s="11">
        <v>0</v>
      </c>
      <c r="M60" s="11">
        <v>0</v>
      </c>
      <c r="N60" s="11">
        <v>0</v>
      </c>
      <c r="O60" s="11">
        <v>0</v>
      </c>
      <c r="P60" s="11">
        <v>6.8</v>
      </c>
      <c r="Q60" s="11">
        <v>2</v>
      </c>
      <c r="R60" s="11">
        <v>1.4</v>
      </c>
      <c r="S60" s="11">
        <v>0</v>
      </c>
      <c r="T60" s="11">
        <v>0.8</v>
      </c>
      <c r="U60" s="11">
        <v>0</v>
      </c>
      <c r="V60" s="11">
        <v>0</v>
      </c>
      <c r="W60" s="11">
        <v>7.6</v>
      </c>
      <c r="X60" s="11">
        <v>0</v>
      </c>
      <c r="Y60" s="11">
        <v>0</v>
      </c>
      <c r="Z60" s="11">
        <v>0</v>
      </c>
      <c r="AA60" s="11">
        <v>0</v>
      </c>
      <c r="AB60" s="11">
        <v>0</v>
      </c>
      <c r="AC60" s="11">
        <v>0</v>
      </c>
      <c r="AD60" s="11">
        <v>0</v>
      </c>
      <c r="AE60" s="11">
        <v>0</v>
      </c>
      <c r="AF60" s="11">
        <v>0</v>
      </c>
      <c r="AG60" s="117">
        <f t="shared" si="9"/>
        <v>21.4</v>
      </c>
      <c r="AH60" s="119">
        <f t="shared" si="10"/>
        <v>7.6</v>
      </c>
      <c r="AI60" s="56">
        <f t="shared" si="11"/>
        <v>24</v>
      </c>
    </row>
    <row r="61" spans="1:38" s="21" customFormat="1" x14ac:dyDescent="0.2">
      <c r="A61" s="125" t="s">
        <v>9</v>
      </c>
      <c r="B61" s="11">
        <v>13</v>
      </c>
      <c r="C61" s="11">
        <v>3.8</v>
      </c>
      <c r="D61" s="11">
        <v>0</v>
      </c>
      <c r="E61" s="11">
        <v>9.1999999999999993</v>
      </c>
      <c r="F61" s="11">
        <v>0</v>
      </c>
      <c r="G61" s="11">
        <v>0</v>
      </c>
      <c r="H61" s="11">
        <v>27.8</v>
      </c>
      <c r="I61" s="11">
        <v>0.2</v>
      </c>
      <c r="J61" s="11">
        <v>0</v>
      </c>
      <c r="K61" s="11">
        <v>17.8</v>
      </c>
      <c r="L61" s="11">
        <v>62.6</v>
      </c>
      <c r="M61" s="11">
        <v>16</v>
      </c>
      <c r="N61" s="11">
        <v>0</v>
      </c>
      <c r="O61" s="11">
        <v>4</v>
      </c>
      <c r="P61" s="11">
        <v>0</v>
      </c>
      <c r="Q61" s="11">
        <v>0.8</v>
      </c>
      <c r="R61" s="11">
        <v>0.6</v>
      </c>
      <c r="S61" s="11">
        <v>0</v>
      </c>
      <c r="T61" s="11">
        <v>0</v>
      </c>
      <c r="U61" s="11">
        <v>8.4</v>
      </c>
      <c r="V61" s="11">
        <v>3.6</v>
      </c>
      <c r="W61" s="11">
        <v>18</v>
      </c>
      <c r="X61" s="11">
        <v>12</v>
      </c>
      <c r="Y61" s="11">
        <v>0</v>
      </c>
      <c r="Z61" s="11">
        <v>0</v>
      </c>
      <c r="AA61" s="11">
        <v>0</v>
      </c>
      <c r="AB61" s="11">
        <v>0</v>
      </c>
      <c r="AC61" s="11">
        <v>0</v>
      </c>
      <c r="AD61" s="11">
        <v>0</v>
      </c>
      <c r="AE61" s="11">
        <v>0</v>
      </c>
      <c r="AF61" s="11">
        <v>3.4</v>
      </c>
      <c r="AG61" s="117">
        <f t="shared" si="9"/>
        <v>201.20000000000002</v>
      </c>
      <c r="AH61" s="119">
        <f t="shared" si="10"/>
        <v>62.6</v>
      </c>
      <c r="AI61" s="56">
        <f t="shared" si="11"/>
        <v>15</v>
      </c>
    </row>
    <row r="62" spans="1:38" s="21" customFormat="1" x14ac:dyDescent="0.2">
      <c r="A62" s="125" t="s">
        <v>11</v>
      </c>
      <c r="B62" s="11">
        <v>0.8</v>
      </c>
      <c r="C62" s="11">
        <v>36.799999999999997</v>
      </c>
      <c r="D62" s="11">
        <v>0.2</v>
      </c>
      <c r="E62" s="11">
        <v>0</v>
      </c>
      <c r="F62" s="11">
        <v>0</v>
      </c>
      <c r="G62" s="11">
        <v>0</v>
      </c>
      <c r="H62" s="11">
        <v>0</v>
      </c>
      <c r="I62" s="11">
        <v>0</v>
      </c>
      <c r="J62" s="11">
        <v>0</v>
      </c>
      <c r="K62" s="11">
        <v>0</v>
      </c>
      <c r="L62" s="11">
        <v>4.8</v>
      </c>
      <c r="M62" s="11">
        <v>0</v>
      </c>
      <c r="N62" s="11">
        <v>0</v>
      </c>
      <c r="O62" s="11">
        <v>0</v>
      </c>
      <c r="P62" s="11">
        <v>1.4</v>
      </c>
      <c r="Q62" s="11">
        <v>0.2</v>
      </c>
      <c r="R62" s="11">
        <v>0</v>
      </c>
      <c r="S62" s="11">
        <v>0</v>
      </c>
      <c r="T62" s="11">
        <v>0</v>
      </c>
      <c r="U62" s="11">
        <v>6.6</v>
      </c>
      <c r="V62" s="11">
        <v>26.8</v>
      </c>
      <c r="W62" s="11">
        <v>0</v>
      </c>
      <c r="X62" s="11">
        <v>2</v>
      </c>
      <c r="Y62" s="11">
        <v>0</v>
      </c>
      <c r="Z62" s="11">
        <v>0</v>
      </c>
      <c r="AA62" s="11">
        <v>0</v>
      </c>
      <c r="AB62" s="11">
        <v>0</v>
      </c>
      <c r="AC62" s="11">
        <v>0</v>
      </c>
      <c r="AD62" s="11">
        <v>0</v>
      </c>
      <c r="AE62" s="11">
        <v>1.6</v>
      </c>
      <c r="AF62" s="11">
        <v>2.4</v>
      </c>
      <c r="AG62" s="117">
        <f t="shared" si="9"/>
        <v>83.6</v>
      </c>
      <c r="AH62" s="119">
        <f t="shared" si="10"/>
        <v>36.799999999999997</v>
      </c>
      <c r="AI62" s="56">
        <f t="shared" si="11"/>
        <v>20</v>
      </c>
    </row>
    <row r="63" spans="1:38" s="21" customFormat="1" x14ac:dyDescent="0.2">
      <c r="A63" s="125" t="s">
        <v>240</v>
      </c>
      <c r="B63" s="11">
        <v>3.2</v>
      </c>
      <c r="C63" s="11">
        <v>0.8</v>
      </c>
      <c r="D63" s="11">
        <v>0</v>
      </c>
      <c r="E63" s="11">
        <v>0</v>
      </c>
      <c r="F63" s="11">
        <v>0</v>
      </c>
      <c r="G63" s="11">
        <v>0</v>
      </c>
      <c r="H63" s="11">
        <v>0</v>
      </c>
      <c r="I63" s="11">
        <v>0</v>
      </c>
      <c r="J63" s="11">
        <v>25.6</v>
      </c>
      <c r="K63" s="11">
        <v>24</v>
      </c>
      <c r="L63" s="11">
        <v>0</v>
      </c>
      <c r="M63" s="11">
        <v>0</v>
      </c>
      <c r="N63" s="11">
        <v>0</v>
      </c>
      <c r="O63" s="11">
        <v>0.2</v>
      </c>
      <c r="P63" s="11">
        <v>16.399999999999999</v>
      </c>
      <c r="Q63" s="11">
        <v>1.6</v>
      </c>
      <c r="R63" s="11">
        <v>2</v>
      </c>
      <c r="S63" s="11">
        <v>0.8</v>
      </c>
      <c r="T63" s="11">
        <v>0</v>
      </c>
      <c r="U63" s="11">
        <v>11.8</v>
      </c>
      <c r="V63" s="11">
        <v>0</v>
      </c>
      <c r="W63" s="11">
        <v>7.6</v>
      </c>
      <c r="X63" s="11">
        <v>0.2</v>
      </c>
      <c r="Y63" s="11">
        <v>0.2</v>
      </c>
      <c r="Z63" s="11">
        <v>0</v>
      </c>
      <c r="AA63" s="11">
        <v>0</v>
      </c>
      <c r="AB63" s="11">
        <v>0</v>
      </c>
      <c r="AC63" s="11">
        <v>0</v>
      </c>
      <c r="AD63" s="11">
        <v>0</v>
      </c>
      <c r="AE63" s="11">
        <v>0</v>
      </c>
      <c r="AF63" s="11">
        <v>0</v>
      </c>
      <c r="AG63" s="117">
        <f t="shared" si="9"/>
        <v>94.399999999999991</v>
      </c>
      <c r="AH63" s="119">
        <f t="shared" si="10"/>
        <v>25.6</v>
      </c>
      <c r="AI63" s="56">
        <f t="shared" si="11"/>
        <v>18</v>
      </c>
      <c r="AJ63" s="122"/>
    </row>
    <row r="64" spans="1:38" s="121" customFormat="1" x14ac:dyDescent="0.2">
      <c r="A64" s="125" t="s">
        <v>15</v>
      </c>
      <c r="B64" s="11">
        <v>45.8</v>
      </c>
      <c r="C64" s="11">
        <v>46.8</v>
      </c>
      <c r="D64" s="11">
        <v>7.8</v>
      </c>
      <c r="E64" s="11">
        <v>0</v>
      </c>
      <c r="F64" s="11">
        <v>0</v>
      </c>
      <c r="G64" s="11">
        <v>0</v>
      </c>
      <c r="H64" s="11">
        <v>0</v>
      </c>
      <c r="I64" s="11">
        <v>0</v>
      </c>
      <c r="J64" s="11">
        <v>0</v>
      </c>
      <c r="K64" s="11">
        <v>0</v>
      </c>
      <c r="L64" s="11">
        <v>26</v>
      </c>
      <c r="M64" s="11">
        <v>32.200000000000003</v>
      </c>
      <c r="N64" s="11">
        <v>0.2</v>
      </c>
      <c r="O64" s="11">
        <v>0</v>
      </c>
      <c r="P64" s="11">
        <v>1</v>
      </c>
      <c r="Q64" s="11">
        <v>0.2</v>
      </c>
      <c r="R64" s="11">
        <v>0</v>
      </c>
      <c r="S64" s="11">
        <v>0.6</v>
      </c>
      <c r="T64" s="11">
        <v>0</v>
      </c>
      <c r="U64" s="11">
        <v>14.4</v>
      </c>
      <c r="V64" s="11">
        <v>7</v>
      </c>
      <c r="W64" s="11">
        <v>6</v>
      </c>
      <c r="X64" s="11">
        <v>0</v>
      </c>
      <c r="Y64" s="11">
        <v>0</v>
      </c>
      <c r="Z64" s="11">
        <v>0</v>
      </c>
      <c r="AA64" s="11">
        <v>0</v>
      </c>
      <c r="AB64" s="11">
        <v>0</v>
      </c>
      <c r="AC64" s="11">
        <v>0</v>
      </c>
      <c r="AD64" s="11">
        <v>0</v>
      </c>
      <c r="AE64" s="11">
        <v>0</v>
      </c>
      <c r="AF64" s="11">
        <v>2</v>
      </c>
      <c r="AG64" s="117">
        <f t="shared" si="9"/>
        <v>189.99999999999997</v>
      </c>
      <c r="AH64" s="119">
        <f t="shared" si="10"/>
        <v>46.8</v>
      </c>
      <c r="AI64" s="56">
        <f t="shared" si="11"/>
        <v>18</v>
      </c>
      <c r="AL64" s="121" t="s">
        <v>35</v>
      </c>
    </row>
    <row r="65" spans="1:81" s="21" customFormat="1" x14ac:dyDescent="0.2">
      <c r="A65" s="125" t="s">
        <v>241</v>
      </c>
      <c r="B65" s="11">
        <v>27.8</v>
      </c>
      <c r="C65" s="11">
        <v>0.2</v>
      </c>
      <c r="D65" s="11">
        <v>0.2</v>
      </c>
      <c r="E65" s="11">
        <v>0.6</v>
      </c>
      <c r="F65" s="11">
        <v>0</v>
      </c>
      <c r="G65" s="11">
        <v>0</v>
      </c>
      <c r="H65" s="11">
        <v>0</v>
      </c>
      <c r="I65" s="11">
        <v>0.2</v>
      </c>
      <c r="J65" s="11">
        <v>0</v>
      </c>
      <c r="K65" s="11">
        <v>0</v>
      </c>
      <c r="L65" s="11">
        <v>21.4</v>
      </c>
      <c r="M65" s="11">
        <v>2.2000000000000002</v>
      </c>
      <c r="N65" s="11">
        <v>0.4</v>
      </c>
      <c r="O65" s="11">
        <v>0</v>
      </c>
      <c r="P65" s="11">
        <v>4</v>
      </c>
      <c r="Q65" s="11">
        <v>10.8</v>
      </c>
      <c r="R65" s="11">
        <v>0</v>
      </c>
      <c r="S65" s="11">
        <v>0</v>
      </c>
      <c r="T65" s="11">
        <v>0</v>
      </c>
      <c r="U65" s="11">
        <v>0</v>
      </c>
      <c r="V65" s="11">
        <v>0.2</v>
      </c>
      <c r="W65" s="11">
        <v>17.2</v>
      </c>
      <c r="X65" s="11">
        <v>0</v>
      </c>
      <c r="Y65" s="11">
        <v>0</v>
      </c>
      <c r="Z65" s="11">
        <v>0</v>
      </c>
      <c r="AA65" s="11">
        <v>0</v>
      </c>
      <c r="AB65" s="11">
        <v>0</v>
      </c>
      <c r="AC65" s="11">
        <v>0</v>
      </c>
      <c r="AD65" s="11">
        <v>0</v>
      </c>
      <c r="AE65" s="11">
        <v>1.4</v>
      </c>
      <c r="AF65" s="11">
        <v>0.4</v>
      </c>
      <c r="AG65" s="117">
        <f t="shared" si="9"/>
        <v>87.000000000000014</v>
      </c>
      <c r="AH65" s="119">
        <f t="shared" si="10"/>
        <v>27.8</v>
      </c>
      <c r="AI65" s="56">
        <f t="shared" si="11"/>
        <v>17</v>
      </c>
      <c r="AL65" s="122" t="s">
        <v>35</v>
      </c>
    </row>
    <row r="66" spans="1:81" s="21" customFormat="1" x14ac:dyDescent="0.2">
      <c r="A66" s="125" t="s">
        <v>242</v>
      </c>
      <c r="B66" s="11">
        <v>12.6</v>
      </c>
      <c r="C66" s="11">
        <v>0</v>
      </c>
      <c r="D66" s="11">
        <v>0</v>
      </c>
      <c r="E66" s="11">
        <v>0.8</v>
      </c>
      <c r="F66" s="11">
        <v>0</v>
      </c>
      <c r="G66" s="11">
        <v>0</v>
      </c>
      <c r="H66" s="11">
        <v>0</v>
      </c>
      <c r="I66" s="11">
        <v>0</v>
      </c>
      <c r="J66" s="11">
        <v>0.2</v>
      </c>
      <c r="K66" s="11">
        <v>0</v>
      </c>
      <c r="L66" s="11">
        <v>7</v>
      </c>
      <c r="M66" s="11">
        <v>2.8</v>
      </c>
      <c r="N66" s="11">
        <v>10</v>
      </c>
      <c r="O66" s="11">
        <v>0</v>
      </c>
      <c r="P66" s="11">
        <v>0.2</v>
      </c>
      <c r="Q66" s="11">
        <v>0</v>
      </c>
      <c r="R66" s="11">
        <v>0</v>
      </c>
      <c r="S66" s="11">
        <v>0</v>
      </c>
      <c r="T66" s="11">
        <v>0</v>
      </c>
      <c r="U66" s="11">
        <v>0</v>
      </c>
      <c r="V66" s="11">
        <v>20</v>
      </c>
      <c r="W66" s="11">
        <v>10.6</v>
      </c>
      <c r="X66" s="11">
        <v>0</v>
      </c>
      <c r="Y66" s="11">
        <v>0.8</v>
      </c>
      <c r="Z66" s="11">
        <v>0</v>
      </c>
      <c r="AA66" s="11">
        <v>0</v>
      </c>
      <c r="AB66" s="11">
        <v>0</v>
      </c>
      <c r="AC66" s="11">
        <v>0</v>
      </c>
      <c r="AD66" s="11">
        <v>0</v>
      </c>
      <c r="AE66" s="11">
        <v>10.4</v>
      </c>
      <c r="AF66" s="11">
        <v>4.4000000000000004</v>
      </c>
      <c r="AG66" s="117">
        <f t="shared" si="9"/>
        <v>79.800000000000011</v>
      </c>
      <c r="AH66" s="119">
        <f t="shared" si="10"/>
        <v>20</v>
      </c>
      <c r="AI66" s="56">
        <f t="shared" si="11"/>
        <v>19</v>
      </c>
      <c r="AK66" s="122" t="s">
        <v>35</v>
      </c>
    </row>
    <row r="67" spans="1:81" s="21" customFormat="1" x14ac:dyDescent="0.2">
      <c r="A67" s="125" t="s">
        <v>18</v>
      </c>
      <c r="B67" s="11">
        <v>6.8</v>
      </c>
      <c r="C67" s="11">
        <v>0.8</v>
      </c>
      <c r="D67" s="11">
        <v>0.4</v>
      </c>
      <c r="E67" s="11">
        <v>31.6</v>
      </c>
      <c r="F67" s="11">
        <v>0</v>
      </c>
      <c r="G67" s="11">
        <v>0</v>
      </c>
      <c r="H67" s="11">
        <v>0</v>
      </c>
      <c r="I67" s="11">
        <v>0</v>
      </c>
      <c r="J67" s="11">
        <v>0</v>
      </c>
      <c r="K67" s="11">
        <v>0</v>
      </c>
      <c r="L67" s="11">
        <v>0</v>
      </c>
      <c r="M67" s="11">
        <v>3.4</v>
      </c>
      <c r="N67" s="11">
        <v>0</v>
      </c>
      <c r="O67" s="11">
        <v>0</v>
      </c>
      <c r="P67" s="11">
        <v>7.6</v>
      </c>
      <c r="Q67" s="11">
        <v>0.4</v>
      </c>
      <c r="R67" s="11">
        <v>0</v>
      </c>
      <c r="S67" s="11">
        <v>0</v>
      </c>
      <c r="T67" s="11">
        <v>0</v>
      </c>
      <c r="U67" s="11">
        <v>0</v>
      </c>
      <c r="V67" s="11">
        <v>17.399999999999999</v>
      </c>
      <c r="W67" s="11">
        <v>53</v>
      </c>
      <c r="X67" s="11">
        <v>0.4</v>
      </c>
      <c r="Y67" s="11">
        <v>2.8</v>
      </c>
      <c r="Z67" s="11">
        <v>0</v>
      </c>
      <c r="AA67" s="11">
        <v>0</v>
      </c>
      <c r="AB67" s="11">
        <v>0</v>
      </c>
      <c r="AC67" s="11">
        <v>0</v>
      </c>
      <c r="AD67" s="11">
        <v>0</v>
      </c>
      <c r="AE67" s="11">
        <v>0</v>
      </c>
      <c r="AF67" s="11">
        <v>0</v>
      </c>
      <c r="AG67" s="117">
        <f t="shared" si="9"/>
        <v>124.60000000000001</v>
      </c>
      <c r="AH67" s="119">
        <f t="shared" si="10"/>
        <v>53</v>
      </c>
      <c r="AI67" s="56">
        <f t="shared" si="11"/>
        <v>20</v>
      </c>
      <c r="AK67" s="122"/>
    </row>
    <row r="68" spans="1:81" s="21" customFormat="1" x14ac:dyDescent="0.2">
      <c r="A68" s="125" t="s">
        <v>243</v>
      </c>
      <c r="B68" s="11" t="s">
        <v>197</v>
      </c>
      <c r="C68" s="11" t="s">
        <v>197</v>
      </c>
      <c r="D68" s="11" t="s">
        <v>197</v>
      </c>
      <c r="E68" s="11" t="s">
        <v>197</v>
      </c>
      <c r="F68" s="11" t="s">
        <v>197</v>
      </c>
      <c r="G68" s="11" t="s">
        <v>197</v>
      </c>
      <c r="H68" s="11" t="s">
        <v>197</v>
      </c>
      <c r="I68" s="11" t="s">
        <v>197</v>
      </c>
      <c r="J68" s="11" t="s">
        <v>197</v>
      </c>
      <c r="K68" s="11" t="s">
        <v>197</v>
      </c>
      <c r="L68" s="11" t="s">
        <v>197</v>
      </c>
      <c r="M68" s="11" t="s">
        <v>197</v>
      </c>
      <c r="N68" s="11" t="s">
        <v>197</v>
      </c>
      <c r="O68" s="11" t="s">
        <v>197</v>
      </c>
      <c r="P68" s="11" t="s">
        <v>197</v>
      </c>
      <c r="Q68" s="11" t="s">
        <v>197</v>
      </c>
      <c r="R68" s="11" t="s">
        <v>197</v>
      </c>
      <c r="S68" s="11" t="s">
        <v>197</v>
      </c>
      <c r="T68" s="11" t="s">
        <v>197</v>
      </c>
      <c r="U68" s="11" t="s">
        <v>197</v>
      </c>
      <c r="V68" s="11" t="s">
        <v>197</v>
      </c>
      <c r="W68" s="11" t="s">
        <v>197</v>
      </c>
      <c r="X68" s="11" t="s">
        <v>197</v>
      </c>
      <c r="Y68" s="11" t="s">
        <v>197</v>
      </c>
      <c r="Z68" s="11" t="s">
        <v>197</v>
      </c>
      <c r="AA68" s="11" t="s">
        <v>197</v>
      </c>
      <c r="AB68" s="11" t="s">
        <v>197</v>
      </c>
      <c r="AC68" s="11" t="s">
        <v>197</v>
      </c>
      <c r="AD68" s="11" t="s">
        <v>197</v>
      </c>
      <c r="AE68" s="11" t="s">
        <v>197</v>
      </c>
      <c r="AF68" s="11" t="s">
        <v>197</v>
      </c>
      <c r="AG68" s="11" t="s">
        <v>197</v>
      </c>
      <c r="AH68" s="11" t="s">
        <v>197</v>
      </c>
      <c r="AI68" s="11" t="s">
        <v>197</v>
      </c>
      <c r="AK68" s="122"/>
    </row>
    <row r="69" spans="1:81" s="21" customFormat="1" x14ac:dyDescent="0.2">
      <c r="A69" s="125" t="s">
        <v>244</v>
      </c>
      <c r="B69" s="11">
        <v>15.2</v>
      </c>
      <c r="C69" s="11">
        <v>0</v>
      </c>
      <c r="D69" s="11">
        <v>0</v>
      </c>
      <c r="E69" s="11">
        <v>0</v>
      </c>
      <c r="F69" s="11">
        <v>0</v>
      </c>
      <c r="G69" s="11">
        <v>0</v>
      </c>
      <c r="H69" s="11">
        <v>0</v>
      </c>
      <c r="I69" s="11">
        <v>0</v>
      </c>
      <c r="J69" s="11">
        <v>0</v>
      </c>
      <c r="K69" s="11">
        <v>16.8</v>
      </c>
      <c r="L69" s="11">
        <v>0</v>
      </c>
      <c r="M69" s="11">
        <v>0.4</v>
      </c>
      <c r="N69" s="11">
        <v>6</v>
      </c>
      <c r="O69" s="11">
        <v>0.2</v>
      </c>
      <c r="P69" s="11">
        <v>0</v>
      </c>
      <c r="Q69" s="11">
        <v>0</v>
      </c>
      <c r="R69" s="11">
        <v>0</v>
      </c>
      <c r="S69" s="11">
        <v>0</v>
      </c>
      <c r="T69" s="11">
        <v>31.8</v>
      </c>
      <c r="U69" s="11">
        <v>12</v>
      </c>
      <c r="V69" s="11">
        <v>28.4</v>
      </c>
      <c r="W69" s="11">
        <v>0</v>
      </c>
      <c r="X69" s="11">
        <v>9.4</v>
      </c>
      <c r="Y69" s="11">
        <v>3.4</v>
      </c>
      <c r="Z69" s="11">
        <v>0</v>
      </c>
      <c r="AA69" s="11">
        <v>0</v>
      </c>
      <c r="AB69" s="11">
        <v>0</v>
      </c>
      <c r="AC69" s="11">
        <v>0</v>
      </c>
      <c r="AD69" s="11">
        <v>0</v>
      </c>
      <c r="AE69" s="11">
        <v>4.8</v>
      </c>
      <c r="AF69" s="11">
        <v>0.2</v>
      </c>
      <c r="AG69" s="117">
        <f t="shared" si="9"/>
        <v>128.60000000000002</v>
      </c>
      <c r="AH69" s="119">
        <f t="shared" si="10"/>
        <v>31.8</v>
      </c>
      <c r="AI69" s="56">
        <f t="shared" si="11"/>
        <v>19</v>
      </c>
      <c r="AK69" s="122"/>
    </row>
    <row r="70" spans="1:81" x14ac:dyDescent="0.2">
      <c r="A70" s="126" t="s">
        <v>245</v>
      </c>
      <c r="B70" s="11">
        <v>56.1</v>
      </c>
      <c r="C70" s="11">
        <v>20.2</v>
      </c>
      <c r="D70" s="11">
        <v>0.1</v>
      </c>
      <c r="E70" s="11">
        <v>0</v>
      </c>
      <c r="F70" s="11">
        <v>0</v>
      </c>
      <c r="G70" s="11">
        <v>0</v>
      </c>
      <c r="H70" s="11">
        <v>0</v>
      </c>
      <c r="I70" s="11">
        <v>0</v>
      </c>
      <c r="J70" s="11">
        <v>0.1</v>
      </c>
      <c r="K70" s="11">
        <v>0.9</v>
      </c>
      <c r="L70" s="11">
        <v>7.8</v>
      </c>
      <c r="M70" s="11">
        <v>0</v>
      </c>
      <c r="N70" s="11">
        <v>0.5</v>
      </c>
      <c r="O70" s="11">
        <v>0.1</v>
      </c>
      <c r="P70" s="11">
        <v>26.9</v>
      </c>
      <c r="Q70" s="11">
        <v>0</v>
      </c>
      <c r="R70" s="11">
        <v>0.6</v>
      </c>
      <c r="S70" s="11">
        <v>0</v>
      </c>
      <c r="T70" s="11">
        <v>0</v>
      </c>
      <c r="U70" s="11">
        <v>7.4</v>
      </c>
      <c r="V70" s="11">
        <v>5.5</v>
      </c>
      <c r="W70" s="11">
        <v>10.7</v>
      </c>
      <c r="X70" s="11">
        <v>0.7</v>
      </c>
      <c r="Y70" s="11">
        <v>0</v>
      </c>
      <c r="Z70" s="11">
        <v>0</v>
      </c>
      <c r="AA70" s="11">
        <v>0</v>
      </c>
      <c r="AB70" s="11">
        <v>0</v>
      </c>
      <c r="AC70" s="11">
        <v>0</v>
      </c>
      <c r="AD70" s="11">
        <v>0</v>
      </c>
      <c r="AE70" s="11">
        <v>0</v>
      </c>
      <c r="AF70" s="11">
        <v>14.8</v>
      </c>
      <c r="AG70" s="117">
        <f t="shared" si="9"/>
        <v>152.39999999999998</v>
      </c>
      <c r="AH70" s="119">
        <f t="shared" si="10"/>
        <v>56.1</v>
      </c>
      <c r="AI70" s="56">
        <f t="shared" si="11"/>
        <v>16</v>
      </c>
      <c r="AJ70" s="21"/>
      <c r="AK70" s="21"/>
      <c r="AL70" s="21"/>
      <c r="AM70" s="21"/>
      <c r="AN70" s="21"/>
      <c r="AO70" s="21"/>
      <c r="AP70" s="21"/>
      <c r="AQ70" s="21"/>
      <c r="AR70" s="21"/>
      <c r="AS70" s="21"/>
      <c r="AT70" s="21"/>
      <c r="AU70" s="21"/>
      <c r="AV70" s="21"/>
      <c r="AW70" s="21"/>
      <c r="AX70" s="21"/>
      <c r="AY70" s="21"/>
      <c r="AZ70" s="21"/>
      <c r="BA70" s="21"/>
      <c r="BB70" s="21"/>
      <c r="BC70" s="21"/>
      <c r="BD70" s="21"/>
      <c r="BE70" s="21"/>
      <c r="BF70" s="21"/>
      <c r="BG70" s="21"/>
      <c r="BH70" s="21"/>
      <c r="BI70" s="21"/>
      <c r="BJ70" s="21"/>
      <c r="BK70" s="21"/>
      <c r="BL70" s="21"/>
      <c r="BM70" s="21"/>
      <c r="BN70" s="21"/>
      <c r="BO70" s="21"/>
      <c r="BP70" s="21"/>
      <c r="BQ70" s="21"/>
      <c r="BR70" s="21"/>
      <c r="BS70" s="21"/>
      <c r="BT70" s="21"/>
      <c r="BU70" s="21"/>
      <c r="BV70" s="21"/>
      <c r="BW70" s="21"/>
      <c r="BX70" s="21"/>
      <c r="BY70" s="21"/>
      <c r="BZ70" s="21"/>
      <c r="CA70" s="21"/>
      <c r="CB70" s="21"/>
      <c r="CC70" s="21"/>
    </row>
    <row r="71" spans="1:81" x14ac:dyDescent="0.2">
      <c r="A71" s="126" t="s">
        <v>246</v>
      </c>
      <c r="B71" s="11">
        <v>20.7</v>
      </c>
      <c r="C71" s="11">
        <v>18.600000000000001</v>
      </c>
      <c r="D71" s="11">
        <v>0</v>
      </c>
      <c r="E71" s="11">
        <v>0</v>
      </c>
      <c r="F71" s="11">
        <v>0</v>
      </c>
      <c r="G71" s="11">
        <v>0</v>
      </c>
      <c r="H71" s="11">
        <v>0</v>
      </c>
      <c r="I71" s="11">
        <v>0</v>
      </c>
      <c r="J71" s="11">
        <v>0</v>
      </c>
      <c r="K71" s="11">
        <v>0</v>
      </c>
      <c r="L71" s="11">
        <v>0</v>
      </c>
      <c r="M71" s="11">
        <v>0</v>
      </c>
      <c r="N71" s="11">
        <v>0</v>
      </c>
      <c r="O71" s="11">
        <v>0</v>
      </c>
      <c r="P71" s="11">
        <v>1.5</v>
      </c>
      <c r="Q71" s="11">
        <v>0</v>
      </c>
      <c r="R71" s="11">
        <v>9.5</v>
      </c>
      <c r="S71" s="11">
        <v>0</v>
      </c>
      <c r="T71" s="11">
        <v>0</v>
      </c>
      <c r="U71" s="11">
        <v>1.6</v>
      </c>
      <c r="V71" s="11">
        <v>0.6</v>
      </c>
      <c r="W71" s="11">
        <v>7</v>
      </c>
      <c r="X71" s="11">
        <v>0</v>
      </c>
      <c r="Y71" s="11">
        <v>0</v>
      </c>
      <c r="Z71" s="11">
        <v>0</v>
      </c>
      <c r="AA71" s="11">
        <v>0</v>
      </c>
      <c r="AB71" s="11">
        <v>0</v>
      </c>
      <c r="AC71" s="11">
        <v>0</v>
      </c>
      <c r="AD71" s="11">
        <v>0</v>
      </c>
      <c r="AE71" s="11">
        <v>1.3</v>
      </c>
      <c r="AF71" s="11">
        <v>6.1</v>
      </c>
      <c r="AG71" s="117">
        <f t="shared" si="9"/>
        <v>66.899999999999991</v>
      </c>
      <c r="AH71" s="119">
        <f t="shared" si="10"/>
        <v>20.7</v>
      </c>
      <c r="AI71" s="56">
        <f t="shared" si="11"/>
        <v>22</v>
      </c>
      <c r="AJ71" s="21"/>
      <c r="AK71" s="21"/>
      <c r="AL71" s="21"/>
      <c r="AM71" s="21"/>
      <c r="AN71" s="21"/>
      <c r="AO71" s="21"/>
      <c r="AP71" s="21"/>
      <c r="AQ71" s="21"/>
      <c r="AR71" s="21"/>
      <c r="AS71" s="21"/>
      <c r="AT71" s="21"/>
      <c r="AU71" s="21"/>
      <c r="AV71" s="21"/>
      <c r="AW71" s="21"/>
      <c r="AX71" s="21"/>
      <c r="AY71" s="21"/>
      <c r="AZ71" s="21"/>
      <c r="BA71" s="21"/>
      <c r="BB71" s="21"/>
      <c r="BC71" s="21"/>
      <c r="BD71" s="21"/>
      <c r="BE71" s="21"/>
      <c r="BF71" s="21"/>
      <c r="BG71" s="21"/>
      <c r="BH71" s="21"/>
      <c r="BI71" s="21"/>
      <c r="BJ71" s="21"/>
      <c r="BK71" s="21"/>
      <c r="BL71" s="21"/>
      <c r="BM71" s="21"/>
      <c r="BN71" s="21"/>
      <c r="BO71" s="21"/>
      <c r="BP71" s="21"/>
      <c r="BQ71" s="21"/>
      <c r="BR71" s="21"/>
      <c r="BS71" s="21"/>
      <c r="BT71" s="21"/>
      <c r="BU71" s="21"/>
      <c r="BV71" s="21"/>
      <c r="BW71" s="21"/>
      <c r="BX71" s="21"/>
      <c r="BY71" s="21"/>
      <c r="BZ71" s="21"/>
      <c r="CA71" s="21"/>
      <c r="CB71" s="21"/>
      <c r="CC71" s="21"/>
    </row>
    <row r="72" spans="1:81" x14ac:dyDescent="0.2">
      <c r="A72" s="126" t="s">
        <v>247</v>
      </c>
      <c r="B72" s="11">
        <v>38.9</v>
      </c>
      <c r="C72" s="11">
        <v>4.0999999999999996</v>
      </c>
      <c r="D72" s="11">
        <v>0</v>
      </c>
      <c r="E72" s="11">
        <v>11.7</v>
      </c>
      <c r="F72" s="11">
        <v>0</v>
      </c>
      <c r="G72" s="11">
        <v>0</v>
      </c>
      <c r="H72" s="11">
        <v>4.8</v>
      </c>
      <c r="I72" s="11">
        <v>0</v>
      </c>
      <c r="J72" s="11">
        <v>18.899999999999999</v>
      </c>
      <c r="K72" s="11">
        <v>0.2</v>
      </c>
      <c r="L72" s="11">
        <v>26.8</v>
      </c>
      <c r="M72" s="11">
        <v>15.2</v>
      </c>
      <c r="N72" s="11">
        <v>0.3</v>
      </c>
      <c r="O72" s="11">
        <v>4.3</v>
      </c>
      <c r="P72" s="11">
        <v>0.5</v>
      </c>
      <c r="Q72" s="11">
        <v>0</v>
      </c>
      <c r="R72" s="11">
        <v>0</v>
      </c>
      <c r="S72" s="11">
        <v>0</v>
      </c>
      <c r="T72" s="11">
        <v>0.1</v>
      </c>
      <c r="U72" s="11">
        <v>18.600000000000001</v>
      </c>
      <c r="V72" s="11">
        <v>0.4</v>
      </c>
      <c r="W72" s="11">
        <v>7.3</v>
      </c>
      <c r="X72" s="11">
        <v>5.7</v>
      </c>
      <c r="Y72" s="11">
        <v>0</v>
      </c>
      <c r="Z72" s="11">
        <v>0</v>
      </c>
      <c r="AA72" s="11">
        <v>0</v>
      </c>
      <c r="AB72" s="11">
        <v>0</v>
      </c>
      <c r="AC72" s="11">
        <v>0</v>
      </c>
      <c r="AD72" s="11">
        <v>0</v>
      </c>
      <c r="AE72" s="11">
        <v>0</v>
      </c>
      <c r="AF72" s="11">
        <v>0.2</v>
      </c>
      <c r="AG72" s="117">
        <f t="shared" si="9"/>
        <v>158</v>
      </c>
      <c r="AH72" s="119">
        <f t="shared" si="10"/>
        <v>38.9</v>
      </c>
      <c r="AI72" s="56">
        <f t="shared" si="11"/>
        <v>14</v>
      </c>
      <c r="AJ72" s="21"/>
      <c r="AK72" s="21"/>
      <c r="AL72" s="21"/>
      <c r="AM72" s="21"/>
      <c r="AN72" s="21"/>
      <c r="AO72" s="21"/>
      <c r="AP72" s="21"/>
      <c r="AQ72" s="21"/>
      <c r="AR72" s="21"/>
      <c r="AS72" s="21"/>
      <c r="AT72" s="21"/>
      <c r="AU72" s="21"/>
      <c r="AV72" s="21"/>
      <c r="AW72" s="21"/>
      <c r="AX72" s="21"/>
      <c r="AY72" s="21"/>
      <c r="AZ72" s="21"/>
      <c r="BA72" s="21"/>
      <c r="BB72" s="21"/>
      <c r="BC72" s="21"/>
      <c r="BD72" s="21"/>
      <c r="BE72" s="21"/>
      <c r="BF72" s="21"/>
      <c r="BG72" s="21"/>
      <c r="BH72" s="21"/>
      <c r="BI72" s="21"/>
      <c r="BJ72" s="21"/>
      <c r="BK72" s="21"/>
      <c r="BL72" s="21"/>
      <c r="BM72" s="21"/>
      <c r="BN72" s="21"/>
      <c r="BO72" s="21"/>
      <c r="BP72" s="21"/>
      <c r="BQ72" s="21"/>
      <c r="BR72" s="21"/>
      <c r="BS72" s="21"/>
      <c r="BT72" s="21"/>
      <c r="BU72" s="21"/>
      <c r="BV72" s="21"/>
      <c r="BW72" s="21"/>
      <c r="BX72" s="21"/>
      <c r="BY72" s="21"/>
      <c r="BZ72" s="21"/>
      <c r="CA72" s="21"/>
      <c r="CB72" s="21"/>
      <c r="CC72" s="21"/>
    </row>
    <row r="73" spans="1:81" x14ac:dyDescent="0.2">
      <c r="A73" s="123" t="s">
        <v>248</v>
      </c>
      <c r="B73" s="11">
        <v>3</v>
      </c>
      <c r="C73" s="11">
        <v>19.899999999999999</v>
      </c>
      <c r="D73" s="11">
        <v>0.1</v>
      </c>
      <c r="E73" s="11">
        <v>1</v>
      </c>
      <c r="F73" s="11">
        <v>0</v>
      </c>
      <c r="G73" s="11">
        <v>0</v>
      </c>
      <c r="H73" s="11">
        <v>51.5</v>
      </c>
      <c r="I73" s="11">
        <v>0.3</v>
      </c>
      <c r="J73" s="11">
        <v>0</v>
      </c>
      <c r="K73" s="11">
        <v>0</v>
      </c>
      <c r="L73" s="11">
        <v>2.8</v>
      </c>
      <c r="M73" s="11">
        <v>6.2</v>
      </c>
      <c r="N73" s="11">
        <v>0.1</v>
      </c>
      <c r="O73" s="11">
        <v>1.7</v>
      </c>
      <c r="P73" s="11">
        <v>5.8</v>
      </c>
      <c r="Q73" s="11">
        <v>0</v>
      </c>
      <c r="R73" s="11">
        <v>7.2</v>
      </c>
      <c r="S73" s="11">
        <v>0</v>
      </c>
      <c r="T73" s="11">
        <v>0</v>
      </c>
      <c r="U73" s="11">
        <v>13.8</v>
      </c>
      <c r="V73" s="11">
        <v>10.5</v>
      </c>
      <c r="W73" s="11">
        <v>0.1</v>
      </c>
      <c r="X73" s="11">
        <v>0</v>
      </c>
      <c r="Y73" s="11">
        <v>0</v>
      </c>
      <c r="Z73" s="11">
        <v>0</v>
      </c>
      <c r="AA73" s="11">
        <v>0</v>
      </c>
      <c r="AB73" s="11">
        <v>0</v>
      </c>
      <c r="AC73" s="11">
        <v>0</v>
      </c>
      <c r="AD73" s="11">
        <v>0</v>
      </c>
      <c r="AE73" s="11">
        <v>0</v>
      </c>
      <c r="AF73" s="11">
        <v>21.1</v>
      </c>
      <c r="AG73" s="117">
        <f t="shared" si="9"/>
        <v>145.1</v>
      </c>
      <c r="AH73" s="119">
        <f t="shared" si="10"/>
        <v>51.5</v>
      </c>
      <c r="AI73" s="56">
        <f t="shared" si="11"/>
        <v>15</v>
      </c>
      <c r="AJ73" s="21"/>
      <c r="AK73" s="21"/>
      <c r="AL73" s="21"/>
      <c r="AM73" s="21"/>
      <c r="AN73" s="21"/>
      <c r="AO73" s="21"/>
      <c r="AP73" s="21"/>
      <c r="AQ73" s="21"/>
      <c r="AR73" s="21"/>
      <c r="AS73" s="21"/>
      <c r="AT73" s="21"/>
      <c r="AU73" s="21"/>
      <c r="AV73" s="21"/>
      <c r="AW73" s="21"/>
      <c r="AX73" s="21"/>
      <c r="AY73" s="21"/>
      <c r="AZ73" s="21"/>
      <c r="BA73" s="21"/>
      <c r="BB73" s="21"/>
      <c r="BC73" s="21"/>
      <c r="BD73" s="21"/>
      <c r="BE73" s="21"/>
      <c r="BF73" s="21"/>
      <c r="BG73" s="21"/>
      <c r="BH73" s="21"/>
      <c r="BI73" s="21"/>
      <c r="BJ73" s="21"/>
      <c r="BK73" s="21"/>
      <c r="BL73" s="21"/>
      <c r="BM73" s="21"/>
      <c r="BN73" s="21"/>
      <c r="BO73" s="21"/>
      <c r="BP73" s="21"/>
      <c r="BQ73" s="21"/>
      <c r="BR73" s="21"/>
      <c r="BS73" s="21"/>
      <c r="BT73" s="21"/>
      <c r="BU73" s="21"/>
      <c r="BV73" s="21"/>
      <c r="BW73" s="21"/>
      <c r="BX73" s="21"/>
      <c r="BY73" s="21"/>
      <c r="BZ73" s="21"/>
      <c r="CA73" s="21"/>
      <c r="CB73" s="21"/>
      <c r="CC73" s="21"/>
    </row>
    <row r="74" spans="1:81" s="5" customFormat="1" ht="17.100000000000001" customHeight="1" x14ac:dyDescent="0.2">
      <c r="A74" s="49" t="s">
        <v>24</v>
      </c>
      <c r="B74" s="113">
        <f>MAX(B5:B73)</f>
        <v>56.1</v>
      </c>
      <c r="C74" s="113">
        <f t="shared" ref="C74:AF74" si="12">MAX(C5:C73)</f>
        <v>162.19999999999999</v>
      </c>
      <c r="D74" s="113">
        <f t="shared" si="12"/>
        <v>31.4</v>
      </c>
      <c r="E74" s="113">
        <f t="shared" si="12"/>
        <v>36.4</v>
      </c>
      <c r="F74" s="113">
        <f t="shared" si="12"/>
        <v>21</v>
      </c>
      <c r="G74" s="113">
        <f t="shared" si="12"/>
        <v>17</v>
      </c>
      <c r="H74" s="113">
        <f t="shared" si="12"/>
        <v>51.5</v>
      </c>
      <c r="I74" s="113">
        <f t="shared" si="12"/>
        <v>20.6</v>
      </c>
      <c r="J74" s="113">
        <f t="shared" si="12"/>
        <v>26</v>
      </c>
      <c r="K74" s="113">
        <f t="shared" si="12"/>
        <v>53</v>
      </c>
      <c r="L74" s="113">
        <f t="shared" si="12"/>
        <v>62.6</v>
      </c>
      <c r="M74" s="113">
        <f t="shared" si="12"/>
        <v>85</v>
      </c>
      <c r="N74" s="113">
        <f t="shared" si="12"/>
        <v>29.6</v>
      </c>
      <c r="O74" s="113">
        <f t="shared" si="12"/>
        <v>32</v>
      </c>
      <c r="P74" s="113">
        <f t="shared" si="12"/>
        <v>68.399999999999991</v>
      </c>
      <c r="Q74" s="113">
        <f t="shared" si="12"/>
        <v>36</v>
      </c>
      <c r="R74" s="113">
        <f t="shared" si="12"/>
        <v>22.8</v>
      </c>
      <c r="S74" s="113">
        <f t="shared" si="12"/>
        <v>7.4</v>
      </c>
      <c r="T74" s="113">
        <f t="shared" si="12"/>
        <v>31.8</v>
      </c>
      <c r="U74" s="113">
        <f t="shared" si="12"/>
        <v>32.799999999999997</v>
      </c>
      <c r="V74" s="113">
        <f t="shared" si="12"/>
        <v>44.20000000000001</v>
      </c>
      <c r="W74" s="113">
        <f t="shared" si="12"/>
        <v>100</v>
      </c>
      <c r="X74" s="113">
        <f t="shared" si="12"/>
        <v>25.6</v>
      </c>
      <c r="Y74" s="113">
        <f t="shared" si="12"/>
        <v>45.600000000000009</v>
      </c>
      <c r="Z74" s="113">
        <f t="shared" si="12"/>
        <v>8.1999999999999993</v>
      </c>
      <c r="AA74" s="113">
        <f t="shared" si="12"/>
        <v>0</v>
      </c>
      <c r="AB74" s="113">
        <f t="shared" si="12"/>
        <v>26</v>
      </c>
      <c r="AC74" s="113">
        <f t="shared" si="12"/>
        <v>24.2</v>
      </c>
      <c r="AD74" s="113">
        <f t="shared" si="12"/>
        <v>6.8</v>
      </c>
      <c r="AE74" s="113">
        <f t="shared" si="12"/>
        <v>23.2</v>
      </c>
      <c r="AF74" s="113">
        <f t="shared" si="12"/>
        <v>36.20000000000001</v>
      </c>
      <c r="AG74" s="120">
        <f>MAX(AG5:AG73)</f>
        <v>266.2</v>
      </c>
      <c r="AH74" s="116">
        <f>MAX(AH5:AH73)</f>
        <v>162.19999999999999</v>
      </c>
      <c r="AI74" s="109"/>
    </row>
    <row r="75" spans="1:81" x14ac:dyDescent="0.2">
      <c r="A75" s="107" t="s">
        <v>229</v>
      </c>
      <c r="B75" s="39"/>
      <c r="C75" s="39"/>
      <c r="D75" s="39"/>
      <c r="E75" s="39"/>
      <c r="F75" s="39"/>
      <c r="G75" s="39"/>
      <c r="H75" s="97"/>
      <c r="I75" s="97"/>
      <c r="J75" s="97"/>
      <c r="K75" s="97"/>
      <c r="L75" s="97"/>
      <c r="M75" s="97"/>
      <c r="N75" s="97"/>
      <c r="O75" s="97"/>
      <c r="P75" s="97"/>
      <c r="Q75" s="97"/>
      <c r="R75" s="97"/>
      <c r="S75" s="97"/>
      <c r="T75" s="97"/>
      <c r="U75" s="97"/>
      <c r="V75" s="97"/>
      <c r="W75" s="97"/>
      <c r="X75" s="97"/>
      <c r="Y75" s="97"/>
      <c r="Z75" s="97"/>
      <c r="AA75" s="97"/>
      <c r="AB75" s="97"/>
      <c r="AC75" s="97"/>
      <c r="AD75" s="45"/>
      <c r="AE75" s="50"/>
      <c r="AF75" s="50"/>
      <c r="AG75" s="43"/>
      <c r="AH75" s="46"/>
      <c r="AI75" s="44"/>
    </row>
    <row r="76" spans="1:81" x14ac:dyDescent="0.2">
      <c r="A76" s="108" t="s">
        <v>230</v>
      </c>
      <c r="B76" s="40"/>
      <c r="C76" s="40"/>
      <c r="D76" s="40"/>
      <c r="E76" s="40"/>
      <c r="F76" s="40"/>
      <c r="G76" s="40"/>
      <c r="H76" s="40"/>
      <c r="I76" s="40"/>
      <c r="J76" s="97"/>
      <c r="K76" s="97"/>
      <c r="L76" s="97"/>
      <c r="M76" s="97"/>
      <c r="N76" s="97"/>
      <c r="O76" s="97"/>
      <c r="P76" s="97"/>
      <c r="Q76" s="97"/>
      <c r="R76" s="97"/>
      <c r="S76" s="97"/>
      <c r="T76" s="99"/>
      <c r="U76" s="99"/>
      <c r="V76" s="99"/>
      <c r="W76" s="99"/>
      <c r="X76" s="99"/>
      <c r="Y76" s="97"/>
      <c r="Z76" s="97"/>
      <c r="AA76" s="97"/>
      <c r="AB76" s="97"/>
      <c r="AC76" s="97"/>
      <c r="AD76" s="97"/>
      <c r="AE76" s="97"/>
      <c r="AF76" s="97"/>
      <c r="AG76" s="43"/>
      <c r="AH76" s="97"/>
      <c r="AI76" s="44"/>
    </row>
    <row r="77" spans="1:81" x14ac:dyDescent="0.2">
      <c r="A77" s="106" t="s">
        <v>227</v>
      </c>
      <c r="B77" s="97"/>
      <c r="C77" s="142" t="s">
        <v>251</v>
      </c>
      <c r="D77" s="142"/>
      <c r="E77" s="142"/>
      <c r="F77" s="142"/>
      <c r="G77" s="142"/>
      <c r="H77" s="142"/>
      <c r="I77" s="142"/>
      <c r="J77" s="98"/>
      <c r="K77" s="98"/>
      <c r="L77" s="98"/>
      <c r="M77" s="98"/>
      <c r="N77" s="98"/>
      <c r="O77" s="98"/>
      <c r="P77" s="98"/>
      <c r="Q77" s="97"/>
      <c r="R77" s="97"/>
      <c r="S77" s="97"/>
      <c r="T77" s="100"/>
      <c r="U77" s="100"/>
      <c r="V77" s="100"/>
      <c r="W77" s="100"/>
      <c r="X77" s="100"/>
      <c r="Y77" s="97"/>
      <c r="Z77" s="97"/>
      <c r="AA77" s="97"/>
      <c r="AB77" s="97"/>
      <c r="AC77" s="97"/>
      <c r="AD77" s="45"/>
      <c r="AE77" s="45"/>
      <c r="AF77" s="45"/>
      <c r="AG77" s="43"/>
      <c r="AH77" s="97"/>
      <c r="AI77" s="42"/>
    </row>
    <row r="78" spans="1:81" x14ac:dyDescent="0.2">
      <c r="A78" s="106" t="s">
        <v>228</v>
      </c>
      <c r="B78" s="39"/>
      <c r="C78" s="142" t="s">
        <v>252</v>
      </c>
      <c r="D78" s="142"/>
      <c r="E78" s="142"/>
      <c r="F78" s="142"/>
      <c r="G78" s="142"/>
      <c r="H78" s="142"/>
      <c r="I78" s="142"/>
      <c r="J78" s="39"/>
      <c r="K78" s="97"/>
      <c r="L78" s="97"/>
      <c r="M78" s="97"/>
      <c r="N78" s="97"/>
      <c r="O78" s="97"/>
      <c r="P78" s="97"/>
      <c r="Q78" s="97"/>
      <c r="R78" s="97"/>
      <c r="S78" s="97"/>
      <c r="T78" s="97"/>
      <c r="U78" s="97"/>
      <c r="V78" s="97"/>
      <c r="W78" s="97"/>
      <c r="X78" s="97"/>
      <c r="Y78" s="97"/>
      <c r="Z78" s="97"/>
      <c r="AA78" s="97"/>
      <c r="AB78" s="97"/>
      <c r="AC78" s="97"/>
      <c r="AD78" s="45"/>
      <c r="AE78" s="45"/>
      <c r="AF78" s="45"/>
      <c r="AG78" s="43"/>
      <c r="AH78" s="98"/>
      <c r="AI78" s="42"/>
    </row>
    <row r="79" spans="1:81" x14ac:dyDescent="0.2">
      <c r="A79" s="41"/>
      <c r="B79" s="97"/>
      <c r="C79" s="97"/>
      <c r="D79" s="97"/>
      <c r="E79" s="97"/>
      <c r="F79" s="97"/>
      <c r="G79" s="97"/>
      <c r="H79" s="97"/>
      <c r="I79" s="97"/>
      <c r="J79" s="97"/>
      <c r="K79" s="97"/>
      <c r="L79" s="97"/>
      <c r="M79" s="97"/>
      <c r="N79" s="97"/>
      <c r="O79" s="97"/>
      <c r="P79" s="97"/>
      <c r="Q79" s="97"/>
      <c r="R79" s="97"/>
      <c r="S79" s="97"/>
      <c r="T79" s="97"/>
      <c r="U79" s="97"/>
      <c r="V79" s="97"/>
      <c r="W79" s="97"/>
      <c r="X79" s="97"/>
      <c r="Y79" s="97"/>
      <c r="Z79" s="97"/>
      <c r="AA79" s="97"/>
      <c r="AB79" s="97"/>
      <c r="AC79" s="97"/>
      <c r="AD79" s="97"/>
      <c r="AE79" s="45"/>
      <c r="AF79" s="45"/>
      <c r="AG79" s="43"/>
      <c r="AH79" s="46"/>
      <c r="AI79" s="54"/>
    </row>
    <row r="80" spans="1:81" x14ac:dyDescent="0.2">
      <c r="A80" s="41"/>
      <c r="B80" s="97"/>
      <c r="C80" s="97"/>
      <c r="D80" s="97"/>
      <c r="E80" s="97"/>
      <c r="F80" s="70"/>
      <c r="G80" s="70"/>
      <c r="H80" s="70"/>
      <c r="I80" s="70"/>
      <c r="J80" s="70"/>
      <c r="K80" s="70"/>
      <c r="L80" s="70"/>
      <c r="M80" s="70"/>
      <c r="N80" s="70"/>
      <c r="O80" s="70"/>
      <c r="P80" s="70"/>
      <c r="Q80" s="70"/>
      <c r="R80" s="70"/>
      <c r="S80" s="70"/>
      <c r="T80" s="70"/>
      <c r="U80" s="70"/>
      <c r="V80" s="70"/>
      <c r="W80" s="70"/>
      <c r="X80" s="70"/>
      <c r="Y80" s="70"/>
      <c r="Z80" s="70"/>
      <c r="AA80" s="70"/>
      <c r="AB80" s="70"/>
      <c r="AC80" s="70"/>
      <c r="AD80" s="70"/>
      <c r="AE80" s="46"/>
      <c r="AF80" s="46"/>
      <c r="AG80" s="43"/>
      <c r="AH80" s="46"/>
      <c r="AI80" s="54"/>
      <c r="AK80" t="s">
        <v>35</v>
      </c>
    </row>
    <row r="81" spans="1:36" ht="13.5" thickBot="1" x14ac:dyDescent="0.25">
      <c r="A81" s="129"/>
      <c r="B81" s="52"/>
      <c r="C81" s="52"/>
      <c r="D81" s="52"/>
      <c r="E81" s="52"/>
      <c r="F81" s="52"/>
      <c r="G81" s="52" t="s">
        <v>35</v>
      </c>
      <c r="H81" s="52"/>
      <c r="I81" s="52"/>
      <c r="J81" s="52"/>
      <c r="K81" s="52"/>
      <c r="L81" s="52" t="s">
        <v>35</v>
      </c>
      <c r="M81" s="52"/>
      <c r="N81" s="52"/>
      <c r="O81" s="52"/>
      <c r="P81" s="52"/>
      <c r="Q81" s="52"/>
      <c r="R81" s="52"/>
      <c r="S81" s="52"/>
      <c r="T81" s="52"/>
      <c r="U81" s="52"/>
      <c r="V81" s="52"/>
      <c r="W81" s="52"/>
      <c r="X81" s="52"/>
      <c r="Y81" s="52"/>
      <c r="Z81" s="52"/>
      <c r="AA81" s="52"/>
      <c r="AB81" s="52"/>
      <c r="AC81" s="52"/>
      <c r="AD81" s="52"/>
      <c r="AE81" s="52"/>
      <c r="AF81" s="52"/>
      <c r="AG81" s="53"/>
      <c r="AH81" s="55"/>
      <c r="AI81" s="47" t="s">
        <v>35</v>
      </c>
    </row>
    <row r="84" spans="1:36" x14ac:dyDescent="0.2">
      <c r="G84" s="2" t="s">
        <v>35</v>
      </c>
    </row>
    <row r="85" spans="1:36" x14ac:dyDescent="0.2">
      <c r="B85" s="131"/>
      <c r="Q85" s="2" t="s">
        <v>35</v>
      </c>
      <c r="T85" s="2" t="s">
        <v>35</v>
      </c>
      <c r="V85" s="2" t="s">
        <v>35</v>
      </c>
      <c r="X85" s="2" t="s">
        <v>35</v>
      </c>
      <c r="Z85" s="2" t="s">
        <v>35</v>
      </c>
      <c r="AJ85" t="s">
        <v>35</v>
      </c>
    </row>
    <row r="86" spans="1:36" x14ac:dyDescent="0.2">
      <c r="B86" s="131"/>
      <c r="J86" s="2" t="s">
        <v>35</v>
      </c>
      <c r="M86" s="2" t="s">
        <v>35</v>
      </c>
      <c r="P86" s="2" t="s">
        <v>35</v>
      </c>
      <c r="Q86" s="2" t="s">
        <v>35</v>
      </c>
      <c r="R86" s="2" t="s">
        <v>35</v>
      </c>
      <c r="S86" s="2" t="s">
        <v>35</v>
      </c>
      <c r="T86" s="2" t="s">
        <v>35</v>
      </c>
      <c r="W86" s="2" t="s">
        <v>35</v>
      </c>
      <c r="X86" s="2" t="s">
        <v>35</v>
      </c>
      <c r="Z86" s="2" t="s">
        <v>35</v>
      </c>
      <c r="AB86" s="2" t="s">
        <v>35</v>
      </c>
    </row>
    <row r="87" spans="1:36" x14ac:dyDescent="0.2">
      <c r="Q87" s="2" t="s">
        <v>35</v>
      </c>
      <c r="S87" s="2" t="s">
        <v>35</v>
      </c>
      <c r="V87" s="2" t="s">
        <v>35</v>
      </c>
      <c r="W87" s="2" t="s">
        <v>35</v>
      </c>
      <c r="AB87" s="2" t="s">
        <v>35</v>
      </c>
      <c r="AC87" s="2" t="s">
        <v>35</v>
      </c>
      <c r="AG87" s="7" t="s">
        <v>35</v>
      </c>
      <c r="AH87" s="1" t="s">
        <v>35</v>
      </c>
    </row>
    <row r="88" spans="1:36" x14ac:dyDescent="0.2">
      <c r="J88" s="2" t="s">
        <v>35</v>
      </c>
      <c r="O88" s="2" t="s">
        <v>200</v>
      </c>
      <c r="P88" s="2" t="s">
        <v>35</v>
      </c>
      <c r="S88" s="2" t="s">
        <v>35</v>
      </c>
      <c r="T88" s="2" t="s">
        <v>35</v>
      </c>
      <c r="U88" s="2" t="s">
        <v>35</v>
      </c>
      <c r="V88" s="2" t="s">
        <v>35</v>
      </c>
      <c r="Z88" s="2" t="s">
        <v>35</v>
      </c>
      <c r="AI88" s="10" t="s">
        <v>35</v>
      </c>
    </row>
    <row r="89" spans="1:36" x14ac:dyDescent="0.2">
      <c r="K89" s="2" t="s">
        <v>35</v>
      </c>
      <c r="L89" s="2" t="s">
        <v>35</v>
      </c>
      <c r="M89" s="2" t="s">
        <v>35</v>
      </c>
      <c r="P89" s="2" t="s">
        <v>35</v>
      </c>
      <c r="Q89" s="2" t="s">
        <v>35</v>
      </c>
      <c r="S89" s="2" t="s">
        <v>35</v>
      </c>
      <c r="W89" s="2" t="s">
        <v>35</v>
      </c>
      <c r="Z89" s="2" t="s">
        <v>35</v>
      </c>
      <c r="AB89" s="2" t="s">
        <v>35</v>
      </c>
    </row>
    <row r="90" spans="1:36" x14ac:dyDescent="0.2">
      <c r="H90" s="2" t="s">
        <v>35</v>
      </c>
      <c r="S90" s="2" t="s">
        <v>35</v>
      </c>
      <c r="W90" s="2" t="s">
        <v>35</v>
      </c>
    </row>
    <row r="91" spans="1:36" x14ac:dyDescent="0.2">
      <c r="Q91" s="2" t="s">
        <v>35</v>
      </c>
      <c r="R91" s="2" t="s">
        <v>35</v>
      </c>
      <c r="AE91" s="2" t="s">
        <v>35</v>
      </c>
    </row>
    <row r="92" spans="1:36" x14ac:dyDescent="0.2">
      <c r="S92" s="2" t="s">
        <v>35</v>
      </c>
      <c r="X92" s="2" t="s">
        <v>35</v>
      </c>
      <c r="AC92" s="2" t="s">
        <v>35</v>
      </c>
      <c r="AI92" s="10" t="s">
        <v>35</v>
      </c>
      <c r="AJ92" s="12" t="s">
        <v>35</v>
      </c>
    </row>
    <row r="93" spans="1:36" x14ac:dyDescent="0.2">
      <c r="Y93" s="2" t="s">
        <v>35</v>
      </c>
    </row>
    <row r="97" spans="19:19" x14ac:dyDescent="0.2">
      <c r="S97" s="2" t="s">
        <v>35</v>
      </c>
    </row>
  </sheetData>
  <sortState ref="A5:AI49">
    <sortCondition ref="A5:A49"/>
  </sortState>
  <mergeCells count="37">
    <mergeCell ref="C77:I77"/>
    <mergeCell ref="C78:I78"/>
    <mergeCell ref="Q3:Q4"/>
    <mergeCell ref="I3:I4"/>
    <mergeCell ref="H3:H4"/>
    <mergeCell ref="P3:P4"/>
    <mergeCell ref="K3:K4"/>
    <mergeCell ref="L3:L4"/>
    <mergeCell ref="O3:O4"/>
    <mergeCell ref="AF3:AF4"/>
    <mergeCell ref="S3:S4"/>
    <mergeCell ref="R3:R4"/>
    <mergeCell ref="V3:V4"/>
    <mergeCell ref="X3:X4"/>
    <mergeCell ref="AB3:AB4"/>
    <mergeCell ref="AC3:AC4"/>
    <mergeCell ref="AD3:AD4"/>
    <mergeCell ref="Y3:Y4"/>
    <mergeCell ref="Z3:Z4"/>
    <mergeCell ref="U3:U4"/>
    <mergeCell ref="T3:T4"/>
    <mergeCell ref="A1:AI1"/>
    <mergeCell ref="B2:AI2"/>
    <mergeCell ref="AI3:AI4"/>
    <mergeCell ref="A2:A4"/>
    <mergeCell ref="B3:B4"/>
    <mergeCell ref="C3:C4"/>
    <mergeCell ref="D3:D4"/>
    <mergeCell ref="W3:W4"/>
    <mergeCell ref="E3:E4"/>
    <mergeCell ref="F3:F4"/>
    <mergeCell ref="G3:G4"/>
    <mergeCell ref="J3:J4"/>
    <mergeCell ref="M3:M4"/>
    <mergeCell ref="N3:N4"/>
    <mergeCell ref="AA3:AA4"/>
    <mergeCell ref="AE3:AE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55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ignoredErrors>
    <ignoredError sqref="X28 AG42" formula="1"/>
  </ignoredError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7"/>
  <sheetViews>
    <sheetView view="pageLayout" zoomScaleNormal="100" workbookViewId="0">
      <selection activeCell="A44" sqref="A44:H44"/>
    </sheetView>
  </sheetViews>
  <sheetFormatPr defaultRowHeight="12.75" x14ac:dyDescent="0.2"/>
  <cols>
    <col min="1" max="1" width="30.28515625" customWidth="1"/>
    <col min="2" max="2" width="11.5703125" style="36" bestFit="1" customWidth="1"/>
    <col min="3" max="3" width="10.28515625" style="37" bestFit="1" customWidth="1"/>
    <col min="4" max="4" width="12.140625" style="36" bestFit="1" customWidth="1"/>
    <col min="5" max="5" width="13.85546875" style="36" bestFit="1" customWidth="1"/>
    <col min="6" max="6" width="8.140625" style="36" bestFit="1" customWidth="1"/>
    <col min="7" max="7" width="11.28515625" bestFit="1" customWidth="1"/>
    <col min="8" max="8" width="10.42578125" bestFit="1" customWidth="1"/>
    <col min="9" max="9" width="94" customWidth="1"/>
    <col min="10" max="10" width="9.140625" customWidth="1"/>
    <col min="255" max="255" width="30.28515625" customWidth="1"/>
    <col min="256" max="258" width="9.5703125" customWidth="1"/>
    <col min="259" max="259" width="9.85546875" customWidth="1"/>
    <col min="260" max="260" width="9.5703125" customWidth="1"/>
    <col min="261" max="261" width="11" customWidth="1"/>
    <col min="262" max="262" width="11.140625" customWidth="1"/>
    <col min="263" max="263" width="11" customWidth="1"/>
    <col min="264" max="264" width="9.7109375" customWidth="1"/>
    <col min="265" max="265" width="54.85546875" customWidth="1"/>
    <col min="511" max="511" width="30.28515625" customWidth="1"/>
    <col min="512" max="514" width="9.5703125" customWidth="1"/>
    <col min="515" max="515" width="9.85546875" customWidth="1"/>
    <col min="516" max="516" width="9.5703125" customWidth="1"/>
    <col min="517" max="517" width="11" customWidth="1"/>
    <col min="518" max="518" width="11.140625" customWidth="1"/>
    <col min="519" max="519" width="11" customWidth="1"/>
    <col min="520" max="520" width="9.7109375" customWidth="1"/>
    <col min="521" max="521" width="54.85546875" customWidth="1"/>
    <col min="767" max="767" width="30.28515625" customWidth="1"/>
    <col min="768" max="770" width="9.5703125" customWidth="1"/>
    <col min="771" max="771" width="9.85546875" customWidth="1"/>
    <col min="772" max="772" width="9.5703125" customWidth="1"/>
    <col min="773" max="773" width="11" customWidth="1"/>
    <col min="774" max="774" width="11.140625" customWidth="1"/>
    <col min="775" max="775" width="11" customWidth="1"/>
    <col min="776" max="776" width="9.7109375" customWidth="1"/>
    <col min="777" max="777" width="54.85546875" customWidth="1"/>
    <col min="1023" max="1023" width="30.28515625" customWidth="1"/>
    <col min="1024" max="1026" width="9.5703125" customWidth="1"/>
    <col min="1027" max="1027" width="9.85546875" customWidth="1"/>
    <col min="1028" max="1028" width="9.5703125" customWidth="1"/>
    <col min="1029" max="1029" width="11" customWidth="1"/>
    <col min="1030" max="1030" width="11.140625" customWidth="1"/>
    <col min="1031" max="1031" width="11" customWidth="1"/>
    <col min="1032" max="1032" width="9.7109375" customWidth="1"/>
    <col min="1033" max="1033" width="54.85546875" customWidth="1"/>
    <col min="1279" max="1279" width="30.28515625" customWidth="1"/>
    <col min="1280" max="1282" width="9.5703125" customWidth="1"/>
    <col min="1283" max="1283" width="9.85546875" customWidth="1"/>
    <col min="1284" max="1284" width="9.5703125" customWidth="1"/>
    <col min="1285" max="1285" width="11" customWidth="1"/>
    <col min="1286" max="1286" width="11.140625" customWidth="1"/>
    <col min="1287" max="1287" width="11" customWidth="1"/>
    <col min="1288" max="1288" width="9.7109375" customWidth="1"/>
    <col min="1289" max="1289" width="54.85546875" customWidth="1"/>
    <col min="1535" max="1535" width="30.28515625" customWidth="1"/>
    <col min="1536" max="1538" width="9.5703125" customWidth="1"/>
    <col min="1539" max="1539" width="9.85546875" customWidth="1"/>
    <col min="1540" max="1540" width="9.5703125" customWidth="1"/>
    <col min="1541" max="1541" width="11" customWidth="1"/>
    <col min="1542" max="1542" width="11.140625" customWidth="1"/>
    <col min="1543" max="1543" width="11" customWidth="1"/>
    <col min="1544" max="1544" width="9.7109375" customWidth="1"/>
    <col min="1545" max="1545" width="54.85546875" customWidth="1"/>
    <col min="1791" max="1791" width="30.28515625" customWidth="1"/>
    <col min="1792" max="1794" width="9.5703125" customWidth="1"/>
    <col min="1795" max="1795" width="9.85546875" customWidth="1"/>
    <col min="1796" max="1796" width="9.5703125" customWidth="1"/>
    <col min="1797" max="1797" width="11" customWidth="1"/>
    <col min="1798" max="1798" width="11.140625" customWidth="1"/>
    <col min="1799" max="1799" width="11" customWidth="1"/>
    <col min="1800" max="1800" width="9.7109375" customWidth="1"/>
    <col min="1801" max="1801" width="54.85546875" customWidth="1"/>
    <col min="2047" max="2047" width="30.28515625" customWidth="1"/>
    <col min="2048" max="2050" width="9.5703125" customWidth="1"/>
    <col min="2051" max="2051" width="9.85546875" customWidth="1"/>
    <col min="2052" max="2052" width="9.5703125" customWidth="1"/>
    <col min="2053" max="2053" width="11" customWidth="1"/>
    <col min="2054" max="2054" width="11.140625" customWidth="1"/>
    <col min="2055" max="2055" width="11" customWidth="1"/>
    <col min="2056" max="2056" width="9.7109375" customWidth="1"/>
    <col min="2057" max="2057" width="54.85546875" customWidth="1"/>
    <col min="2303" max="2303" width="30.28515625" customWidth="1"/>
    <col min="2304" max="2306" width="9.5703125" customWidth="1"/>
    <col min="2307" max="2307" width="9.85546875" customWidth="1"/>
    <col min="2308" max="2308" width="9.5703125" customWidth="1"/>
    <col min="2309" max="2309" width="11" customWidth="1"/>
    <col min="2310" max="2310" width="11.140625" customWidth="1"/>
    <col min="2311" max="2311" width="11" customWidth="1"/>
    <col min="2312" max="2312" width="9.7109375" customWidth="1"/>
    <col min="2313" max="2313" width="54.85546875" customWidth="1"/>
    <col min="2559" max="2559" width="30.28515625" customWidth="1"/>
    <col min="2560" max="2562" width="9.5703125" customWidth="1"/>
    <col min="2563" max="2563" width="9.85546875" customWidth="1"/>
    <col min="2564" max="2564" width="9.5703125" customWidth="1"/>
    <col min="2565" max="2565" width="11" customWidth="1"/>
    <col min="2566" max="2566" width="11.140625" customWidth="1"/>
    <col min="2567" max="2567" width="11" customWidth="1"/>
    <col min="2568" max="2568" width="9.7109375" customWidth="1"/>
    <col min="2569" max="2569" width="54.85546875" customWidth="1"/>
    <col min="2815" max="2815" width="30.28515625" customWidth="1"/>
    <col min="2816" max="2818" width="9.5703125" customWidth="1"/>
    <col min="2819" max="2819" width="9.85546875" customWidth="1"/>
    <col min="2820" max="2820" width="9.5703125" customWidth="1"/>
    <col min="2821" max="2821" width="11" customWidth="1"/>
    <col min="2822" max="2822" width="11.140625" customWidth="1"/>
    <col min="2823" max="2823" width="11" customWidth="1"/>
    <col min="2824" max="2824" width="9.7109375" customWidth="1"/>
    <col min="2825" max="2825" width="54.85546875" customWidth="1"/>
    <col min="3071" max="3071" width="30.28515625" customWidth="1"/>
    <col min="3072" max="3074" width="9.5703125" customWidth="1"/>
    <col min="3075" max="3075" width="9.85546875" customWidth="1"/>
    <col min="3076" max="3076" width="9.5703125" customWidth="1"/>
    <col min="3077" max="3077" width="11" customWidth="1"/>
    <col min="3078" max="3078" width="11.140625" customWidth="1"/>
    <col min="3079" max="3079" width="11" customWidth="1"/>
    <col min="3080" max="3080" width="9.7109375" customWidth="1"/>
    <col min="3081" max="3081" width="54.85546875" customWidth="1"/>
    <col min="3327" max="3327" width="30.28515625" customWidth="1"/>
    <col min="3328" max="3330" width="9.5703125" customWidth="1"/>
    <col min="3331" max="3331" width="9.85546875" customWidth="1"/>
    <col min="3332" max="3332" width="9.5703125" customWidth="1"/>
    <col min="3333" max="3333" width="11" customWidth="1"/>
    <col min="3334" max="3334" width="11.140625" customWidth="1"/>
    <col min="3335" max="3335" width="11" customWidth="1"/>
    <col min="3336" max="3336" width="9.7109375" customWidth="1"/>
    <col min="3337" max="3337" width="54.85546875" customWidth="1"/>
    <col min="3583" max="3583" width="30.28515625" customWidth="1"/>
    <col min="3584" max="3586" width="9.5703125" customWidth="1"/>
    <col min="3587" max="3587" width="9.85546875" customWidth="1"/>
    <col min="3588" max="3588" width="9.5703125" customWidth="1"/>
    <col min="3589" max="3589" width="11" customWidth="1"/>
    <col min="3590" max="3590" width="11.140625" customWidth="1"/>
    <col min="3591" max="3591" width="11" customWidth="1"/>
    <col min="3592" max="3592" width="9.7109375" customWidth="1"/>
    <col min="3593" max="3593" width="54.85546875" customWidth="1"/>
    <col min="3839" max="3839" width="30.28515625" customWidth="1"/>
    <col min="3840" max="3842" width="9.5703125" customWidth="1"/>
    <col min="3843" max="3843" width="9.85546875" customWidth="1"/>
    <col min="3844" max="3844" width="9.5703125" customWidth="1"/>
    <col min="3845" max="3845" width="11" customWidth="1"/>
    <col min="3846" max="3846" width="11.140625" customWidth="1"/>
    <col min="3847" max="3847" width="11" customWidth="1"/>
    <col min="3848" max="3848" width="9.7109375" customWidth="1"/>
    <col min="3849" max="3849" width="54.85546875" customWidth="1"/>
    <col min="4095" max="4095" width="30.28515625" customWidth="1"/>
    <col min="4096" max="4098" width="9.5703125" customWidth="1"/>
    <col min="4099" max="4099" width="9.85546875" customWidth="1"/>
    <col min="4100" max="4100" width="9.5703125" customWidth="1"/>
    <col min="4101" max="4101" width="11" customWidth="1"/>
    <col min="4102" max="4102" width="11.140625" customWidth="1"/>
    <col min="4103" max="4103" width="11" customWidth="1"/>
    <col min="4104" max="4104" width="9.7109375" customWidth="1"/>
    <col min="4105" max="4105" width="54.85546875" customWidth="1"/>
    <col min="4351" max="4351" width="30.28515625" customWidth="1"/>
    <col min="4352" max="4354" width="9.5703125" customWidth="1"/>
    <col min="4355" max="4355" width="9.85546875" customWidth="1"/>
    <col min="4356" max="4356" width="9.5703125" customWidth="1"/>
    <col min="4357" max="4357" width="11" customWidth="1"/>
    <col min="4358" max="4358" width="11.140625" customWidth="1"/>
    <col min="4359" max="4359" width="11" customWidth="1"/>
    <col min="4360" max="4360" width="9.7109375" customWidth="1"/>
    <col min="4361" max="4361" width="54.85546875" customWidth="1"/>
    <col min="4607" max="4607" width="30.28515625" customWidth="1"/>
    <col min="4608" max="4610" width="9.5703125" customWidth="1"/>
    <col min="4611" max="4611" width="9.85546875" customWidth="1"/>
    <col min="4612" max="4612" width="9.5703125" customWidth="1"/>
    <col min="4613" max="4613" width="11" customWidth="1"/>
    <col min="4614" max="4614" width="11.140625" customWidth="1"/>
    <col min="4615" max="4615" width="11" customWidth="1"/>
    <col min="4616" max="4616" width="9.7109375" customWidth="1"/>
    <col min="4617" max="4617" width="54.85546875" customWidth="1"/>
    <col min="4863" max="4863" width="30.28515625" customWidth="1"/>
    <col min="4864" max="4866" width="9.5703125" customWidth="1"/>
    <col min="4867" max="4867" width="9.85546875" customWidth="1"/>
    <col min="4868" max="4868" width="9.5703125" customWidth="1"/>
    <col min="4869" max="4869" width="11" customWidth="1"/>
    <col min="4870" max="4870" width="11.140625" customWidth="1"/>
    <col min="4871" max="4871" width="11" customWidth="1"/>
    <col min="4872" max="4872" width="9.7109375" customWidth="1"/>
    <col min="4873" max="4873" width="54.85546875" customWidth="1"/>
    <col min="5119" max="5119" width="30.28515625" customWidth="1"/>
    <col min="5120" max="5122" width="9.5703125" customWidth="1"/>
    <col min="5123" max="5123" width="9.85546875" customWidth="1"/>
    <col min="5124" max="5124" width="9.5703125" customWidth="1"/>
    <col min="5125" max="5125" width="11" customWidth="1"/>
    <col min="5126" max="5126" width="11.140625" customWidth="1"/>
    <col min="5127" max="5127" width="11" customWidth="1"/>
    <col min="5128" max="5128" width="9.7109375" customWidth="1"/>
    <col min="5129" max="5129" width="54.85546875" customWidth="1"/>
    <col min="5375" max="5375" width="30.28515625" customWidth="1"/>
    <col min="5376" max="5378" width="9.5703125" customWidth="1"/>
    <col min="5379" max="5379" width="9.85546875" customWidth="1"/>
    <col min="5380" max="5380" width="9.5703125" customWidth="1"/>
    <col min="5381" max="5381" width="11" customWidth="1"/>
    <col min="5382" max="5382" width="11.140625" customWidth="1"/>
    <col min="5383" max="5383" width="11" customWidth="1"/>
    <col min="5384" max="5384" width="9.7109375" customWidth="1"/>
    <col min="5385" max="5385" width="54.85546875" customWidth="1"/>
    <col min="5631" max="5631" width="30.28515625" customWidth="1"/>
    <col min="5632" max="5634" width="9.5703125" customWidth="1"/>
    <col min="5635" max="5635" width="9.85546875" customWidth="1"/>
    <col min="5636" max="5636" width="9.5703125" customWidth="1"/>
    <col min="5637" max="5637" width="11" customWidth="1"/>
    <col min="5638" max="5638" width="11.140625" customWidth="1"/>
    <col min="5639" max="5639" width="11" customWidth="1"/>
    <col min="5640" max="5640" width="9.7109375" customWidth="1"/>
    <col min="5641" max="5641" width="54.85546875" customWidth="1"/>
    <col min="5887" max="5887" width="30.28515625" customWidth="1"/>
    <col min="5888" max="5890" width="9.5703125" customWidth="1"/>
    <col min="5891" max="5891" width="9.85546875" customWidth="1"/>
    <col min="5892" max="5892" width="9.5703125" customWidth="1"/>
    <col min="5893" max="5893" width="11" customWidth="1"/>
    <col min="5894" max="5894" width="11.140625" customWidth="1"/>
    <col min="5895" max="5895" width="11" customWidth="1"/>
    <col min="5896" max="5896" width="9.7109375" customWidth="1"/>
    <col min="5897" max="5897" width="54.85546875" customWidth="1"/>
    <col min="6143" max="6143" width="30.28515625" customWidth="1"/>
    <col min="6144" max="6146" width="9.5703125" customWidth="1"/>
    <col min="6147" max="6147" width="9.85546875" customWidth="1"/>
    <col min="6148" max="6148" width="9.5703125" customWidth="1"/>
    <col min="6149" max="6149" width="11" customWidth="1"/>
    <col min="6150" max="6150" width="11.140625" customWidth="1"/>
    <col min="6151" max="6151" width="11" customWidth="1"/>
    <col min="6152" max="6152" width="9.7109375" customWidth="1"/>
    <col min="6153" max="6153" width="54.85546875" customWidth="1"/>
    <col min="6399" max="6399" width="30.28515625" customWidth="1"/>
    <col min="6400" max="6402" width="9.5703125" customWidth="1"/>
    <col min="6403" max="6403" width="9.85546875" customWidth="1"/>
    <col min="6404" max="6404" width="9.5703125" customWidth="1"/>
    <col min="6405" max="6405" width="11" customWidth="1"/>
    <col min="6406" max="6406" width="11.140625" customWidth="1"/>
    <col min="6407" max="6407" width="11" customWidth="1"/>
    <col min="6408" max="6408" width="9.7109375" customWidth="1"/>
    <col min="6409" max="6409" width="54.85546875" customWidth="1"/>
    <col min="6655" max="6655" width="30.28515625" customWidth="1"/>
    <col min="6656" max="6658" width="9.5703125" customWidth="1"/>
    <col min="6659" max="6659" width="9.85546875" customWidth="1"/>
    <col min="6660" max="6660" width="9.5703125" customWidth="1"/>
    <col min="6661" max="6661" width="11" customWidth="1"/>
    <col min="6662" max="6662" width="11.140625" customWidth="1"/>
    <col min="6663" max="6663" width="11" customWidth="1"/>
    <col min="6664" max="6664" width="9.7109375" customWidth="1"/>
    <col min="6665" max="6665" width="54.85546875" customWidth="1"/>
    <col min="6911" max="6911" width="30.28515625" customWidth="1"/>
    <col min="6912" max="6914" width="9.5703125" customWidth="1"/>
    <col min="6915" max="6915" width="9.85546875" customWidth="1"/>
    <col min="6916" max="6916" width="9.5703125" customWidth="1"/>
    <col min="6917" max="6917" width="11" customWidth="1"/>
    <col min="6918" max="6918" width="11.140625" customWidth="1"/>
    <col min="6919" max="6919" width="11" customWidth="1"/>
    <col min="6920" max="6920" width="9.7109375" customWidth="1"/>
    <col min="6921" max="6921" width="54.85546875" customWidth="1"/>
    <col min="7167" max="7167" width="30.28515625" customWidth="1"/>
    <col min="7168" max="7170" width="9.5703125" customWidth="1"/>
    <col min="7171" max="7171" width="9.85546875" customWidth="1"/>
    <col min="7172" max="7172" width="9.5703125" customWidth="1"/>
    <col min="7173" max="7173" width="11" customWidth="1"/>
    <col min="7174" max="7174" width="11.140625" customWidth="1"/>
    <col min="7175" max="7175" width="11" customWidth="1"/>
    <col min="7176" max="7176" width="9.7109375" customWidth="1"/>
    <col min="7177" max="7177" width="54.85546875" customWidth="1"/>
    <col min="7423" max="7423" width="30.28515625" customWidth="1"/>
    <col min="7424" max="7426" width="9.5703125" customWidth="1"/>
    <col min="7427" max="7427" width="9.85546875" customWidth="1"/>
    <col min="7428" max="7428" width="9.5703125" customWidth="1"/>
    <col min="7429" max="7429" width="11" customWidth="1"/>
    <col min="7430" max="7430" width="11.140625" customWidth="1"/>
    <col min="7431" max="7431" width="11" customWidth="1"/>
    <col min="7432" max="7432" width="9.7109375" customWidth="1"/>
    <col min="7433" max="7433" width="54.85546875" customWidth="1"/>
    <col min="7679" max="7679" width="30.28515625" customWidth="1"/>
    <col min="7680" max="7682" width="9.5703125" customWidth="1"/>
    <col min="7683" max="7683" width="9.85546875" customWidth="1"/>
    <col min="7684" max="7684" width="9.5703125" customWidth="1"/>
    <col min="7685" max="7685" width="11" customWidth="1"/>
    <col min="7686" max="7686" width="11.140625" customWidth="1"/>
    <col min="7687" max="7687" width="11" customWidth="1"/>
    <col min="7688" max="7688" width="9.7109375" customWidth="1"/>
    <col min="7689" max="7689" width="54.85546875" customWidth="1"/>
    <col min="7935" max="7935" width="30.28515625" customWidth="1"/>
    <col min="7936" max="7938" width="9.5703125" customWidth="1"/>
    <col min="7939" max="7939" width="9.85546875" customWidth="1"/>
    <col min="7940" max="7940" width="9.5703125" customWidth="1"/>
    <col min="7941" max="7941" width="11" customWidth="1"/>
    <col min="7942" max="7942" width="11.140625" customWidth="1"/>
    <col min="7943" max="7943" width="11" customWidth="1"/>
    <col min="7944" max="7944" width="9.7109375" customWidth="1"/>
    <col min="7945" max="7945" width="54.85546875" customWidth="1"/>
    <col min="8191" max="8191" width="30.28515625" customWidth="1"/>
    <col min="8192" max="8194" width="9.5703125" customWidth="1"/>
    <col min="8195" max="8195" width="9.85546875" customWidth="1"/>
    <col min="8196" max="8196" width="9.5703125" customWidth="1"/>
    <col min="8197" max="8197" width="11" customWidth="1"/>
    <col min="8198" max="8198" width="11.140625" customWidth="1"/>
    <col min="8199" max="8199" width="11" customWidth="1"/>
    <col min="8200" max="8200" width="9.7109375" customWidth="1"/>
    <col min="8201" max="8201" width="54.85546875" customWidth="1"/>
    <col min="8447" max="8447" width="30.28515625" customWidth="1"/>
    <col min="8448" max="8450" width="9.5703125" customWidth="1"/>
    <col min="8451" max="8451" width="9.85546875" customWidth="1"/>
    <col min="8452" max="8452" width="9.5703125" customWidth="1"/>
    <col min="8453" max="8453" width="11" customWidth="1"/>
    <col min="8454" max="8454" width="11.140625" customWidth="1"/>
    <col min="8455" max="8455" width="11" customWidth="1"/>
    <col min="8456" max="8456" width="9.7109375" customWidth="1"/>
    <col min="8457" max="8457" width="54.85546875" customWidth="1"/>
    <col min="8703" max="8703" width="30.28515625" customWidth="1"/>
    <col min="8704" max="8706" width="9.5703125" customWidth="1"/>
    <col min="8707" max="8707" width="9.85546875" customWidth="1"/>
    <col min="8708" max="8708" width="9.5703125" customWidth="1"/>
    <col min="8709" max="8709" width="11" customWidth="1"/>
    <col min="8710" max="8710" width="11.140625" customWidth="1"/>
    <col min="8711" max="8711" width="11" customWidth="1"/>
    <col min="8712" max="8712" width="9.7109375" customWidth="1"/>
    <col min="8713" max="8713" width="54.85546875" customWidth="1"/>
    <col min="8959" max="8959" width="30.28515625" customWidth="1"/>
    <col min="8960" max="8962" width="9.5703125" customWidth="1"/>
    <col min="8963" max="8963" width="9.85546875" customWidth="1"/>
    <col min="8964" max="8964" width="9.5703125" customWidth="1"/>
    <col min="8965" max="8965" width="11" customWidth="1"/>
    <col min="8966" max="8966" width="11.140625" customWidth="1"/>
    <col min="8967" max="8967" width="11" customWidth="1"/>
    <col min="8968" max="8968" width="9.7109375" customWidth="1"/>
    <col min="8969" max="8969" width="54.85546875" customWidth="1"/>
    <col min="9215" max="9215" width="30.28515625" customWidth="1"/>
    <col min="9216" max="9218" width="9.5703125" customWidth="1"/>
    <col min="9219" max="9219" width="9.85546875" customWidth="1"/>
    <col min="9220" max="9220" width="9.5703125" customWidth="1"/>
    <col min="9221" max="9221" width="11" customWidth="1"/>
    <col min="9222" max="9222" width="11.140625" customWidth="1"/>
    <col min="9223" max="9223" width="11" customWidth="1"/>
    <col min="9224" max="9224" width="9.7109375" customWidth="1"/>
    <col min="9225" max="9225" width="54.85546875" customWidth="1"/>
    <col min="9471" max="9471" width="30.28515625" customWidth="1"/>
    <col min="9472" max="9474" width="9.5703125" customWidth="1"/>
    <col min="9475" max="9475" width="9.85546875" customWidth="1"/>
    <col min="9476" max="9476" width="9.5703125" customWidth="1"/>
    <col min="9477" max="9477" width="11" customWidth="1"/>
    <col min="9478" max="9478" width="11.140625" customWidth="1"/>
    <col min="9479" max="9479" width="11" customWidth="1"/>
    <col min="9480" max="9480" width="9.7109375" customWidth="1"/>
    <col min="9481" max="9481" width="54.85546875" customWidth="1"/>
    <col min="9727" max="9727" width="30.28515625" customWidth="1"/>
    <col min="9728" max="9730" width="9.5703125" customWidth="1"/>
    <col min="9731" max="9731" width="9.85546875" customWidth="1"/>
    <col min="9732" max="9732" width="9.5703125" customWidth="1"/>
    <col min="9733" max="9733" width="11" customWidth="1"/>
    <col min="9734" max="9734" width="11.140625" customWidth="1"/>
    <col min="9735" max="9735" width="11" customWidth="1"/>
    <col min="9736" max="9736" width="9.7109375" customWidth="1"/>
    <col min="9737" max="9737" width="54.85546875" customWidth="1"/>
    <col min="9983" max="9983" width="30.28515625" customWidth="1"/>
    <col min="9984" max="9986" width="9.5703125" customWidth="1"/>
    <col min="9987" max="9987" width="9.85546875" customWidth="1"/>
    <col min="9988" max="9988" width="9.5703125" customWidth="1"/>
    <col min="9989" max="9989" width="11" customWidth="1"/>
    <col min="9990" max="9990" width="11.140625" customWidth="1"/>
    <col min="9991" max="9991" width="11" customWidth="1"/>
    <col min="9992" max="9992" width="9.7109375" customWidth="1"/>
    <col min="9993" max="9993" width="54.85546875" customWidth="1"/>
    <col min="10239" max="10239" width="30.28515625" customWidth="1"/>
    <col min="10240" max="10242" width="9.5703125" customWidth="1"/>
    <col min="10243" max="10243" width="9.85546875" customWidth="1"/>
    <col min="10244" max="10244" width="9.5703125" customWidth="1"/>
    <col min="10245" max="10245" width="11" customWidth="1"/>
    <col min="10246" max="10246" width="11.140625" customWidth="1"/>
    <col min="10247" max="10247" width="11" customWidth="1"/>
    <col min="10248" max="10248" width="9.7109375" customWidth="1"/>
    <col min="10249" max="10249" width="54.85546875" customWidth="1"/>
    <col min="10495" max="10495" width="30.28515625" customWidth="1"/>
    <col min="10496" max="10498" width="9.5703125" customWidth="1"/>
    <col min="10499" max="10499" width="9.85546875" customWidth="1"/>
    <col min="10500" max="10500" width="9.5703125" customWidth="1"/>
    <col min="10501" max="10501" width="11" customWidth="1"/>
    <col min="10502" max="10502" width="11.140625" customWidth="1"/>
    <col min="10503" max="10503" width="11" customWidth="1"/>
    <col min="10504" max="10504" width="9.7109375" customWidth="1"/>
    <col min="10505" max="10505" width="54.85546875" customWidth="1"/>
    <col min="10751" max="10751" width="30.28515625" customWidth="1"/>
    <col min="10752" max="10754" width="9.5703125" customWidth="1"/>
    <col min="10755" max="10755" width="9.85546875" customWidth="1"/>
    <col min="10756" max="10756" width="9.5703125" customWidth="1"/>
    <col min="10757" max="10757" width="11" customWidth="1"/>
    <col min="10758" max="10758" width="11.140625" customWidth="1"/>
    <col min="10759" max="10759" width="11" customWidth="1"/>
    <col min="10760" max="10760" width="9.7109375" customWidth="1"/>
    <col min="10761" max="10761" width="54.85546875" customWidth="1"/>
    <col min="11007" max="11007" width="30.28515625" customWidth="1"/>
    <col min="11008" max="11010" width="9.5703125" customWidth="1"/>
    <col min="11011" max="11011" width="9.85546875" customWidth="1"/>
    <col min="11012" max="11012" width="9.5703125" customWidth="1"/>
    <col min="11013" max="11013" width="11" customWidth="1"/>
    <col min="11014" max="11014" width="11.140625" customWidth="1"/>
    <col min="11015" max="11015" width="11" customWidth="1"/>
    <col min="11016" max="11016" width="9.7109375" customWidth="1"/>
    <col min="11017" max="11017" width="54.85546875" customWidth="1"/>
    <col min="11263" max="11263" width="30.28515625" customWidth="1"/>
    <col min="11264" max="11266" width="9.5703125" customWidth="1"/>
    <col min="11267" max="11267" width="9.85546875" customWidth="1"/>
    <col min="11268" max="11268" width="9.5703125" customWidth="1"/>
    <col min="11269" max="11269" width="11" customWidth="1"/>
    <col min="11270" max="11270" width="11.140625" customWidth="1"/>
    <col min="11271" max="11271" width="11" customWidth="1"/>
    <col min="11272" max="11272" width="9.7109375" customWidth="1"/>
    <col min="11273" max="11273" width="54.85546875" customWidth="1"/>
    <col min="11519" max="11519" width="30.28515625" customWidth="1"/>
    <col min="11520" max="11522" width="9.5703125" customWidth="1"/>
    <col min="11523" max="11523" width="9.85546875" customWidth="1"/>
    <col min="11524" max="11524" width="9.5703125" customWidth="1"/>
    <col min="11525" max="11525" width="11" customWidth="1"/>
    <col min="11526" max="11526" width="11.140625" customWidth="1"/>
    <col min="11527" max="11527" width="11" customWidth="1"/>
    <col min="11528" max="11528" width="9.7109375" customWidth="1"/>
    <col min="11529" max="11529" width="54.85546875" customWidth="1"/>
    <col min="11775" max="11775" width="30.28515625" customWidth="1"/>
    <col min="11776" max="11778" width="9.5703125" customWidth="1"/>
    <col min="11779" max="11779" width="9.85546875" customWidth="1"/>
    <col min="11780" max="11780" width="9.5703125" customWidth="1"/>
    <col min="11781" max="11781" width="11" customWidth="1"/>
    <col min="11782" max="11782" width="11.140625" customWidth="1"/>
    <col min="11783" max="11783" width="11" customWidth="1"/>
    <col min="11784" max="11784" width="9.7109375" customWidth="1"/>
    <col min="11785" max="11785" width="54.85546875" customWidth="1"/>
    <col min="12031" max="12031" width="30.28515625" customWidth="1"/>
    <col min="12032" max="12034" width="9.5703125" customWidth="1"/>
    <col min="12035" max="12035" width="9.85546875" customWidth="1"/>
    <col min="12036" max="12036" width="9.5703125" customWidth="1"/>
    <col min="12037" max="12037" width="11" customWidth="1"/>
    <col min="12038" max="12038" width="11.140625" customWidth="1"/>
    <col min="12039" max="12039" width="11" customWidth="1"/>
    <col min="12040" max="12040" width="9.7109375" customWidth="1"/>
    <col min="12041" max="12041" width="54.85546875" customWidth="1"/>
    <col min="12287" max="12287" width="30.28515625" customWidth="1"/>
    <col min="12288" max="12290" width="9.5703125" customWidth="1"/>
    <col min="12291" max="12291" width="9.85546875" customWidth="1"/>
    <col min="12292" max="12292" width="9.5703125" customWidth="1"/>
    <col min="12293" max="12293" width="11" customWidth="1"/>
    <col min="12294" max="12294" width="11.140625" customWidth="1"/>
    <col min="12295" max="12295" width="11" customWidth="1"/>
    <col min="12296" max="12296" width="9.7109375" customWidth="1"/>
    <col min="12297" max="12297" width="54.85546875" customWidth="1"/>
    <col min="12543" max="12543" width="30.28515625" customWidth="1"/>
    <col min="12544" max="12546" width="9.5703125" customWidth="1"/>
    <col min="12547" max="12547" width="9.85546875" customWidth="1"/>
    <col min="12548" max="12548" width="9.5703125" customWidth="1"/>
    <col min="12549" max="12549" width="11" customWidth="1"/>
    <col min="12550" max="12550" width="11.140625" customWidth="1"/>
    <col min="12551" max="12551" width="11" customWidth="1"/>
    <col min="12552" max="12552" width="9.7109375" customWidth="1"/>
    <col min="12553" max="12553" width="54.85546875" customWidth="1"/>
    <col min="12799" max="12799" width="30.28515625" customWidth="1"/>
    <col min="12800" max="12802" width="9.5703125" customWidth="1"/>
    <col min="12803" max="12803" width="9.85546875" customWidth="1"/>
    <col min="12804" max="12804" width="9.5703125" customWidth="1"/>
    <col min="12805" max="12805" width="11" customWidth="1"/>
    <col min="12806" max="12806" width="11.140625" customWidth="1"/>
    <col min="12807" max="12807" width="11" customWidth="1"/>
    <col min="12808" max="12808" width="9.7109375" customWidth="1"/>
    <col min="12809" max="12809" width="54.85546875" customWidth="1"/>
    <col min="13055" max="13055" width="30.28515625" customWidth="1"/>
    <col min="13056" max="13058" width="9.5703125" customWidth="1"/>
    <col min="13059" max="13059" width="9.85546875" customWidth="1"/>
    <col min="13060" max="13060" width="9.5703125" customWidth="1"/>
    <col min="13061" max="13061" width="11" customWidth="1"/>
    <col min="13062" max="13062" width="11.140625" customWidth="1"/>
    <col min="13063" max="13063" width="11" customWidth="1"/>
    <col min="13064" max="13064" width="9.7109375" customWidth="1"/>
    <col min="13065" max="13065" width="54.85546875" customWidth="1"/>
    <col min="13311" max="13311" width="30.28515625" customWidth="1"/>
    <col min="13312" max="13314" width="9.5703125" customWidth="1"/>
    <col min="13315" max="13315" width="9.85546875" customWidth="1"/>
    <col min="13316" max="13316" width="9.5703125" customWidth="1"/>
    <col min="13317" max="13317" width="11" customWidth="1"/>
    <col min="13318" max="13318" width="11.140625" customWidth="1"/>
    <col min="13319" max="13319" width="11" customWidth="1"/>
    <col min="13320" max="13320" width="9.7109375" customWidth="1"/>
    <col min="13321" max="13321" width="54.85546875" customWidth="1"/>
    <col min="13567" max="13567" width="30.28515625" customWidth="1"/>
    <col min="13568" max="13570" width="9.5703125" customWidth="1"/>
    <col min="13571" max="13571" width="9.85546875" customWidth="1"/>
    <col min="13572" max="13572" width="9.5703125" customWidth="1"/>
    <col min="13573" max="13573" width="11" customWidth="1"/>
    <col min="13574" max="13574" width="11.140625" customWidth="1"/>
    <col min="13575" max="13575" width="11" customWidth="1"/>
    <col min="13576" max="13576" width="9.7109375" customWidth="1"/>
    <col min="13577" max="13577" width="54.85546875" customWidth="1"/>
    <col min="13823" max="13823" width="30.28515625" customWidth="1"/>
    <col min="13824" max="13826" width="9.5703125" customWidth="1"/>
    <col min="13827" max="13827" width="9.85546875" customWidth="1"/>
    <col min="13828" max="13828" width="9.5703125" customWidth="1"/>
    <col min="13829" max="13829" width="11" customWidth="1"/>
    <col min="13830" max="13830" width="11.140625" customWidth="1"/>
    <col min="13831" max="13831" width="11" customWidth="1"/>
    <col min="13832" max="13832" width="9.7109375" customWidth="1"/>
    <col min="13833" max="13833" width="54.85546875" customWidth="1"/>
    <col min="14079" max="14079" width="30.28515625" customWidth="1"/>
    <col min="14080" max="14082" width="9.5703125" customWidth="1"/>
    <col min="14083" max="14083" width="9.85546875" customWidth="1"/>
    <col min="14084" max="14084" width="9.5703125" customWidth="1"/>
    <col min="14085" max="14085" width="11" customWidth="1"/>
    <col min="14086" max="14086" width="11.140625" customWidth="1"/>
    <col min="14087" max="14087" width="11" customWidth="1"/>
    <col min="14088" max="14088" width="9.7109375" customWidth="1"/>
    <col min="14089" max="14089" width="54.85546875" customWidth="1"/>
    <col min="14335" max="14335" width="30.28515625" customWidth="1"/>
    <col min="14336" max="14338" width="9.5703125" customWidth="1"/>
    <col min="14339" max="14339" width="9.85546875" customWidth="1"/>
    <col min="14340" max="14340" width="9.5703125" customWidth="1"/>
    <col min="14341" max="14341" width="11" customWidth="1"/>
    <col min="14342" max="14342" width="11.140625" customWidth="1"/>
    <col min="14343" max="14343" width="11" customWidth="1"/>
    <col min="14344" max="14344" width="9.7109375" customWidth="1"/>
    <col min="14345" max="14345" width="54.85546875" customWidth="1"/>
    <col min="14591" max="14591" width="30.28515625" customWidth="1"/>
    <col min="14592" max="14594" width="9.5703125" customWidth="1"/>
    <col min="14595" max="14595" width="9.85546875" customWidth="1"/>
    <col min="14596" max="14596" width="9.5703125" customWidth="1"/>
    <col min="14597" max="14597" width="11" customWidth="1"/>
    <col min="14598" max="14598" width="11.140625" customWidth="1"/>
    <col min="14599" max="14599" width="11" customWidth="1"/>
    <col min="14600" max="14600" width="9.7109375" customWidth="1"/>
    <col min="14601" max="14601" width="54.85546875" customWidth="1"/>
    <col min="14847" max="14847" width="30.28515625" customWidth="1"/>
    <col min="14848" max="14850" width="9.5703125" customWidth="1"/>
    <col min="14851" max="14851" width="9.85546875" customWidth="1"/>
    <col min="14852" max="14852" width="9.5703125" customWidth="1"/>
    <col min="14853" max="14853" width="11" customWidth="1"/>
    <col min="14854" max="14854" width="11.140625" customWidth="1"/>
    <col min="14855" max="14855" width="11" customWidth="1"/>
    <col min="14856" max="14856" width="9.7109375" customWidth="1"/>
    <col min="14857" max="14857" width="54.85546875" customWidth="1"/>
    <col min="15103" max="15103" width="30.28515625" customWidth="1"/>
    <col min="15104" max="15106" width="9.5703125" customWidth="1"/>
    <col min="15107" max="15107" width="9.85546875" customWidth="1"/>
    <col min="15108" max="15108" width="9.5703125" customWidth="1"/>
    <col min="15109" max="15109" width="11" customWidth="1"/>
    <col min="15110" max="15110" width="11.140625" customWidth="1"/>
    <col min="15111" max="15111" width="11" customWidth="1"/>
    <col min="15112" max="15112" width="9.7109375" customWidth="1"/>
    <col min="15113" max="15113" width="54.85546875" customWidth="1"/>
    <col min="15359" max="15359" width="30.28515625" customWidth="1"/>
    <col min="15360" max="15362" width="9.5703125" customWidth="1"/>
    <col min="15363" max="15363" width="9.85546875" customWidth="1"/>
    <col min="15364" max="15364" width="9.5703125" customWidth="1"/>
    <col min="15365" max="15365" width="11" customWidth="1"/>
    <col min="15366" max="15366" width="11.140625" customWidth="1"/>
    <col min="15367" max="15367" width="11" customWidth="1"/>
    <col min="15368" max="15368" width="9.7109375" customWidth="1"/>
    <col min="15369" max="15369" width="54.85546875" customWidth="1"/>
    <col min="15615" max="15615" width="30.28515625" customWidth="1"/>
    <col min="15616" max="15618" width="9.5703125" customWidth="1"/>
    <col min="15619" max="15619" width="9.85546875" customWidth="1"/>
    <col min="15620" max="15620" width="9.5703125" customWidth="1"/>
    <col min="15621" max="15621" width="11" customWidth="1"/>
    <col min="15622" max="15622" width="11.140625" customWidth="1"/>
    <col min="15623" max="15623" width="11" customWidth="1"/>
    <col min="15624" max="15624" width="9.7109375" customWidth="1"/>
    <col min="15625" max="15625" width="54.85546875" customWidth="1"/>
    <col min="15871" max="15871" width="30.28515625" customWidth="1"/>
    <col min="15872" max="15874" width="9.5703125" customWidth="1"/>
    <col min="15875" max="15875" width="9.85546875" customWidth="1"/>
    <col min="15876" max="15876" width="9.5703125" customWidth="1"/>
    <col min="15877" max="15877" width="11" customWidth="1"/>
    <col min="15878" max="15878" width="11.140625" customWidth="1"/>
    <col min="15879" max="15879" width="11" customWidth="1"/>
    <col min="15880" max="15880" width="9.7109375" customWidth="1"/>
    <col min="15881" max="15881" width="54.85546875" customWidth="1"/>
    <col min="16127" max="16127" width="30.28515625" customWidth="1"/>
    <col min="16128" max="16130" width="9.5703125" customWidth="1"/>
    <col min="16131" max="16131" width="9.85546875" customWidth="1"/>
    <col min="16132" max="16132" width="9.5703125" customWidth="1"/>
    <col min="16133" max="16133" width="11" customWidth="1"/>
    <col min="16134" max="16134" width="11.140625" customWidth="1"/>
    <col min="16135" max="16135" width="11" customWidth="1"/>
    <col min="16136" max="16136" width="9.7109375" customWidth="1"/>
    <col min="16137" max="16137" width="54.85546875" customWidth="1"/>
  </cols>
  <sheetData>
    <row r="1" spans="1:13" s="1" customFormat="1" ht="42.75" customHeight="1" x14ac:dyDescent="0.2">
      <c r="A1" s="13" t="s">
        <v>192</v>
      </c>
      <c r="B1" s="13" t="s">
        <v>36</v>
      </c>
      <c r="C1" s="13" t="s">
        <v>37</v>
      </c>
      <c r="D1" s="13" t="s">
        <v>214</v>
      </c>
      <c r="E1" s="13" t="s">
        <v>215</v>
      </c>
      <c r="F1" s="13" t="s">
        <v>38</v>
      </c>
      <c r="G1" s="13" t="s">
        <v>39</v>
      </c>
      <c r="H1" s="13" t="s">
        <v>84</v>
      </c>
      <c r="I1" s="13" t="s">
        <v>40</v>
      </c>
      <c r="J1" s="104"/>
      <c r="K1" s="104"/>
      <c r="L1" s="104"/>
      <c r="M1" s="104"/>
    </row>
    <row r="2" spans="1:13" s="19" customFormat="1" x14ac:dyDescent="0.2">
      <c r="A2" s="15" t="s">
        <v>155</v>
      </c>
      <c r="B2" s="15" t="s">
        <v>41</v>
      </c>
      <c r="C2" s="16" t="s">
        <v>42</v>
      </c>
      <c r="D2" s="16">
        <v>-20.444199999999999</v>
      </c>
      <c r="E2" s="16">
        <v>-52.875599999999999</v>
      </c>
      <c r="F2" s="16">
        <v>388</v>
      </c>
      <c r="G2" s="17">
        <v>40405</v>
      </c>
      <c r="H2" s="18">
        <v>1</v>
      </c>
      <c r="I2" s="16" t="s">
        <v>43</v>
      </c>
      <c r="J2" s="14"/>
      <c r="K2" s="14"/>
      <c r="L2" s="14"/>
      <c r="M2" s="14"/>
    </row>
    <row r="3" spans="1:13" ht="12.75" customHeight="1" x14ac:dyDescent="0.2">
      <c r="A3" s="15" t="s">
        <v>156</v>
      </c>
      <c r="B3" s="15" t="s">
        <v>41</v>
      </c>
      <c r="C3" s="16" t="s">
        <v>44</v>
      </c>
      <c r="D3" s="18">
        <v>-23.002500000000001</v>
      </c>
      <c r="E3" s="18">
        <v>-55.3294</v>
      </c>
      <c r="F3" s="18">
        <v>431</v>
      </c>
      <c r="G3" s="20">
        <v>39611</v>
      </c>
      <c r="H3" s="18">
        <v>1</v>
      </c>
      <c r="I3" s="16" t="s">
        <v>45</v>
      </c>
      <c r="J3" s="21"/>
      <c r="K3" s="21"/>
      <c r="L3" s="21"/>
      <c r="M3" s="21"/>
    </row>
    <row r="4" spans="1:13" x14ac:dyDescent="0.2">
      <c r="A4" s="15" t="s">
        <v>211</v>
      </c>
      <c r="B4" s="15" t="s">
        <v>41</v>
      </c>
      <c r="C4" s="16" t="s">
        <v>218</v>
      </c>
      <c r="D4" s="22">
        <v>-20.4756</v>
      </c>
      <c r="E4" s="22">
        <v>-55.783900000000003</v>
      </c>
      <c r="F4" s="22">
        <v>155</v>
      </c>
      <c r="G4" s="20">
        <v>39022</v>
      </c>
      <c r="H4" s="18">
        <v>1</v>
      </c>
      <c r="I4" s="16" t="s">
        <v>46</v>
      </c>
      <c r="J4" s="21"/>
      <c r="K4" s="21"/>
      <c r="L4" s="21"/>
      <c r="M4" s="21"/>
    </row>
    <row r="5" spans="1:13" ht="14.25" customHeight="1" x14ac:dyDescent="0.2">
      <c r="A5" s="15" t="s">
        <v>212</v>
      </c>
      <c r="B5" s="15" t="s">
        <v>217</v>
      </c>
      <c r="C5" s="16" t="s">
        <v>86</v>
      </c>
      <c r="D5" s="57">
        <v>-11148083</v>
      </c>
      <c r="E5" s="58">
        <v>-53763736</v>
      </c>
      <c r="F5" s="22">
        <v>347</v>
      </c>
      <c r="G5" s="20">
        <v>43199</v>
      </c>
      <c r="H5" s="18">
        <v>1</v>
      </c>
      <c r="I5" s="16" t="s">
        <v>87</v>
      </c>
      <c r="J5" s="21"/>
      <c r="K5" s="21"/>
      <c r="L5" s="21"/>
      <c r="M5" s="21"/>
    </row>
    <row r="6" spans="1:13" ht="14.25" customHeight="1" x14ac:dyDescent="0.2">
      <c r="A6" s="15" t="s">
        <v>213</v>
      </c>
      <c r="B6" s="15" t="s">
        <v>217</v>
      </c>
      <c r="C6" s="16" t="s">
        <v>88</v>
      </c>
      <c r="D6" s="58">
        <v>-22955028</v>
      </c>
      <c r="E6" s="58">
        <v>-55626001</v>
      </c>
      <c r="F6" s="22">
        <v>605</v>
      </c>
      <c r="G6" s="20">
        <v>43203</v>
      </c>
      <c r="H6" s="18">
        <v>1</v>
      </c>
      <c r="I6" s="16" t="s">
        <v>89</v>
      </c>
      <c r="J6" s="21"/>
      <c r="K6" s="21"/>
      <c r="L6" s="21"/>
      <c r="M6" s="21"/>
    </row>
    <row r="7" spans="1:13" s="24" customFormat="1" x14ac:dyDescent="0.2">
      <c r="A7" s="15" t="s">
        <v>157</v>
      </c>
      <c r="B7" s="15" t="s">
        <v>41</v>
      </c>
      <c r="C7" s="16" t="s">
        <v>47</v>
      </c>
      <c r="D7" s="22">
        <v>-22.1008</v>
      </c>
      <c r="E7" s="22">
        <v>-56.54</v>
      </c>
      <c r="F7" s="22">
        <v>208</v>
      </c>
      <c r="G7" s="20">
        <v>40764</v>
      </c>
      <c r="H7" s="18">
        <v>0</v>
      </c>
      <c r="I7" s="23" t="s">
        <v>48</v>
      </c>
      <c r="J7" s="21"/>
      <c r="K7" s="21"/>
      <c r="L7" s="21"/>
      <c r="M7" s="21"/>
    </row>
    <row r="8" spans="1:13" s="24" customFormat="1" x14ac:dyDescent="0.2">
      <c r="A8" s="15" t="s">
        <v>158</v>
      </c>
      <c r="B8" s="15" t="s">
        <v>41</v>
      </c>
      <c r="C8" s="16" t="s">
        <v>50</v>
      </c>
      <c r="D8" s="22">
        <v>-21.7514</v>
      </c>
      <c r="E8" s="22">
        <v>-52.470599999999997</v>
      </c>
      <c r="F8" s="22">
        <v>387</v>
      </c>
      <c r="G8" s="20">
        <v>41354</v>
      </c>
      <c r="H8" s="18">
        <v>1</v>
      </c>
      <c r="I8" s="23" t="s">
        <v>90</v>
      </c>
      <c r="J8" s="21"/>
      <c r="K8" s="21"/>
      <c r="L8" s="21"/>
      <c r="M8" s="21"/>
    </row>
    <row r="9" spans="1:13" s="24" customFormat="1" x14ac:dyDescent="0.2">
      <c r="A9" s="15" t="s">
        <v>159</v>
      </c>
      <c r="B9" s="15" t="s">
        <v>217</v>
      </c>
      <c r="C9" s="16" t="s">
        <v>92</v>
      </c>
      <c r="D9" s="58">
        <v>-19945539</v>
      </c>
      <c r="E9" s="58">
        <v>-54368533</v>
      </c>
      <c r="F9" s="22">
        <v>624</v>
      </c>
      <c r="G9" s="20">
        <v>43129</v>
      </c>
      <c r="H9" s="18">
        <v>1</v>
      </c>
      <c r="I9" s="23" t="s">
        <v>93</v>
      </c>
      <c r="J9" s="21"/>
      <c r="K9" s="21"/>
      <c r="L9" s="21"/>
      <c r="M9" s="21"/>
    </row>
    <row r="10" spans="1:13" s="24" customFormat="1" x14ac:dyDescent="0.2">
      <c r="A10" s="15" t="s">
        <v>160</v>
      </c>
      <c r="B10" s="15" t="s">
        <v>217</v>
      </c>
      <c r="C10" s="16" t="s">
        <v>95</v>
      </c>
      <c r="D10" s="58">
        <v>-21246756</v>
      </c>
      <c r="E10" s="58">
        <v>-564560442</v>
      </c>
      <c r="F10" s="22">
        <v>329</v>
      </c>
      <c r="G10" s="20" t="s">
        <v>96</v>
      </c>
      <c r="H10" s="18">
        <v>1</v>
      </c>
      <c r="I10" s="23" t="s">
        <v>97</v>
      </c>
      <c r="J10" s="21"/>
      <c r="K10" s="21"/>
      <c r="L10" s="21"/>
      <c r="M10" s="21"/>
    </row>
    <row r="11" spans="1:13" s="24" customFormat="1" x14ac:dyDescent="0.2">
      <c r="A11" s="15" t="s">
        <v>161</v>
      </c>
      <c r="B11" s="15" t="s">
        <v>217</v>
      </c>
      <c r="C11" s="16" t="s">
        <v>99</v>
      </c>
      <c r="D11" s="58">
        <v>-21298278</v>
      </c>
      <c r="E11" s="58">
        <v>-52068917</v>
      </c>
      <c r="F11" s="22">
        <v>345</v>
      </c>
      <c r="G11" s="20">
        <v>43196</v>
      </c>
      <c r="H11" s="18">
        <v>0</v>
      </c>
      <c r="I11" s="23" t="s">
        <v>100</v>
      </c>
      <c r="J11" s="21"/>
      <c r="K11" s="21"/>
      <c r="L11" s="21"/>
      <c r="M11" s="21"/>
    </row>
    <row r="12" spans="1:13" s="24" customFormat="1" x14ac:dyDescent="0.2">
      <c r="A12" s="15" t="s">
        <v>162</v>
      </c>
      <c r="B12" s="15" t="s">
        <v>217</v>
      </c>
      <c r="C12" s="16" t="s">
        <v>102</v>
      </c>
      <c r="D12" s="58">
        <v>-22657056</v>
      </c>
      <c r="E12" s="58">
        <v>-54819306</v>
      </c>
      <c r="F12" s="22">
        <v>456</v>
      </c>
      <c r="G12" s="20">
        <v>43165</v>
      </c>
      <c r="H12" s="18">
        <v>1</v>
      </c>
      <c r="I12" s="23" t="s">
        <v>103</v>
      </c>
      <c r="J12" s="21"/>
      <c r="K12" s="21"/>
      <c r="L12" s="21"/>
      <c r="M12" s="21"/>
    </row>
    <row r="13" spans="1:13" s="67" customFormat="1" ht="15" x14ac:dyDescent="0.25">
      <c r="A13" s="59" t="s">
        <v>163</v>
      </c>
      <c r="B13" s="15" t="s">
        <v>217</v>
      </c>
      <c r="C13" s="60" t="s">
        <v>104</v>
      </c>
      <c r="D13" s="61">
        <v>-19587528</v>
      </c>
      <c r="E13" s="61">
        <v>-54030083</v>
      </c>
      <c r="F13" s="62">
        <v>540</v>
      </c>
      <c r="G13" s="63">
        <v>43206</v>
      </c>
      <c r="H13" s="64">
        <v>1</v>
      </c>
      <c r="I13" s="65" t="s">
        <v>105</v>
      </c>
      <c r="J13" s="66"/>
      <c r="K13" s="66"/>
      <c r="L13" s="66"/>
      <c r="M13" s="66"/>
    </row>
    <row r="14" spans="1:13" x14ac:dyDescent="0.2">
      <c r="A14" s="15" t="s">
        <v>164</v>
      </c>
      <c r="B14" s="15" t="s">
        <v>41</v>
      </c>
      <c r="C14" s="16" t="s">
        <v>106</v>
      </c>
      <c r="D14" s="22">
        <v>-20.45</v>
      </c>
      <c r="E14" s="22">
        <v>-54.616599999999998</v>
      </c>
      <c r="F14" s="22">
        <v>530</v>
      </c>
      <c r="G14" s="20">
        <v>37145</v>
      </c>
      <c r="H14" s="18">
        <v>1</v>
      </c>
      <c r="I14" s="16" t="s">
        <v>51</v>
      </c>
      <c r="J14" s="21"/>
      <c r="K14" s="21"/>
      <c r="L14" s="21"/>
      <c r="M14" s="21"/>
    </row>
    <row r="15" spans="1:13" x14ac:dyDescent="0.2">
      <c r="A15" s="15" t="s">
        <v>165</v>
      </c>
      <c r="B15" s="15" t="s">
        <v>41</v>
      </c>
      <c r="C15" s="16" t="s">
        <v>107</v>
      </c>
      <c r="D15" s="18">
        <v>-19.122499999999999</v>
      </c>
      <c r="E15" s="18">
        <v>-51.720799999999997</v>
      </c>
      <c r="F15" s="22">
        <v>516</v>
      </c>
      <c r="G15" s="20">
        <v>39515</v>
      </c>
      <c r="H15" s="18">
        <v>1</v>
      </c>
      <c r="I15" s="16" t="s">
        <v>52</v>
      </c>
      <c r="J15" s="21"/>
      <c r="K15" s="21"/>
      <c r="L15" s="21" t="s">
        <v>35</v>
      </c>
      <c r="M15" s="21"/>
    </row>
    <row r="16" spans="1:13" x14ac:dyDescent="0.2">
      <c r="A16" s="15" t="s">
        <v>166</v>
      </c>
      <c r="B16" s="15" t="s">
        <v>41</v>
      </c>
      <c r="C16" s="16" t="s">
        <v>219</v>
      </c>
      <c r="D16" s="22">
        <v>-18.802199999999999</v>
      </c>
      <c r="E16" s="22">
        <v>-52.602800000000002</v>
      </c>
      <c r="F16" s="22">
        <v>818</v>
      </c>
      <c r="G16" s="20">
        <v>39070</v>
      </c>
      <c r="H16" s="18">
        <v>1</v>
      </c>
      <c r="I16" s="16" t="s">
        <v>82</v>
      </c>
      <c r="J16" s="21"/>
      <c r="K16" s="21"/>
      <c r="L16" s="21"/>
      <c r="M16" s="21"/>
    </row>
    <row r="17" spans="1:13" ht="13.5" customHeight="1" x14ac:dyDescent="0.2">
      <c r="A17" s="15" t="s">
        <v>167</v>
      </c>
      <c r="B17" s="15" t="s">
        <v>41</v>
      </c>
      <c r="C17" s="16" t="s">
        <v>108</v>
      </c>
      <c r="D17" s="22">
        <v>-18.996700000000001</v>
      </c>
      <c r="E17" s="22">
        <v>-57.637500000000003</v>
      </c>
      <c r="F17" s="22">
        <v>126</v>
      </c>
      <c r="G17" s="20">
        <v>39017</v>
      </c>
      <c r="H17" s="18">
        <v>1</v>
      </c>
      <c r="I17" s="16" t="s">
        <v>53</v>
      </c>
      <c r="J17" s="21"/>
      <c r="K17" s="21"/>
      <c r="L17" s="21"/>
      <c r="M17" s="21"/>
    </row>
    <row r="18" spans="1:13" ht="13.5" customHeight="1" x14ac:dyDescent="0.2">
      <c r="A18" s="15" t="s">
        <v>168</v>
      </c>
      <c r="B18" s="15" t="s">
        <v>41</v>
      </c>
      <c r="C18" s="16" t="s">
        <v>109</v>
      </c>
      <c r="D18" s="22">
        <v>-18.4922</v>
      </c>
      <c r="E18" s="22">
        <v>-53.167200000000001</v>
      </c>
      <c r="F18" s="22">
        <v>730</v>
      </c>
      <c r="G18" s="20">
        <v>41247</v>
      </c>
      <c r="H18" s="18">
        <v>1</v>
      </c>
      <c r="I18" s="23" t="s">
        <v>54</v>
      </c>
      <c r="J18" s="21"/>
      <c r="K18" s="21"/>
      <c r="L18" s="21" t="s">
        <v>35</v>
      </c>
      <c r="M18" s="21"/>
    </row>
    <row r="19" spans="1:13" x14ac:dyDescent="0.2">
      <c r="A19" s="15" t="s">
        <v>169</v>
      </c>
      <c r="B19" s="15" t="s">
        <v>41</v>
      </c>
      <c r="C19" s="16" t="s">
        <v>110</v>
      </c>
      <c r="D19" s="22">
        <v>-18.304400000000001</v>
      </c>
      <c r="E19" s="22">
        <v>-54.440899999999999</v>
      </c>
      <c r="F19" s="22">
        <v>252</v>
      </c>
      <c r="G19" s="20">
        <v>39028</v>
      </c>
      <c r="H19" s="18">
        <v>1</v>
      </c>
      <c r="I19" s="16" t="s">
        <v>55</v>
      </c>
      <c r="J19" s="21"/>
      <c r="K19" s="21"/>
      <c r="L19" s="21" t="s">
        <v>35</v>
      </c>
      <c r="M19" s="21"/>
    </row>
    <row r="20" spans="1:13" x14ac:dyDescent="0.2">
      <c r="A20" s="15" t="s">
        <v>170</v>
      </c>
      <c r="B20" s="15" t="s">
        <v>41</v>
      </c>
      <c r="C20" s="16" t="s">
        <v>111</v>
      </c>
      <c r="D20" s="22">
        <v>-22.193899999999999</v>
      </c>
      <c r="E20" s="25">
        <v>-54.9114</v>
      </c>
      <c r="F20" s="22">
        <v>469</v>
      </c>
      <c r="G20" s="20">
        <v>39011</v>
      </c>
      <c r="H20" s="18">
        <v>1</v>
      </c>
      <c r="I20" s="16" t="s">
        <v>56</v>
      </c>
      <c r="J20" s="21"/>
      <c r="K20" s="21"/>
      <c r="L20" s="21"/>
      <c r="M20" s="21"/>
    </row>
    <row r="21" spans="1:13" x14ac:dyDescent="0.2">
      <c r="A21" s="15" t="s">
        <v>171</v>
      </c>
      <c r="B21" s="15" t="s">
        <v>217</v>
      </c>
      <c r="C21" s="16" t="s">
        <v>112</v>
      </c>
      <c r="D21" s="58">
        <v>-22308694</v>
      </c>
      <c r="E21" s="68">
        <v>-54325833</v>
      </c>
      <c r="F21" s="22">
        <v>340</v>
      </c>
      <c r="G21" s="20">
        <v>43159</v>
      </c>
      <c r="H21" s="18">
        <v>1</v>
      </c>
      <c r="I21" s="16" t="s">
        <v>113</v>
      </c>
      <c r="J21" s="21"/>
      <c r="K21" s="21"/>
      <c r="L21" s="21"/>
      <c r="M21" s="21" t="s">
        <v>35</v>
      </c>
    </row>
    <row r="22" spans="1:13" x14ac:dyDescent="0.2">
      <c r="A22" s="15" t="s">
        <v>172</v>
      </c>
      <c r="B22" s="15" t="s">
        <v>217</v>
      </c>
      <c r="C22" s="16" t="s">
        <v>114</v>
      </c>
      <c r="D22" s="58">
        <v>-23644881</v>
      </c>
      <c r="E22" s="68">
        <v>-54570289</v>
      </c>
      <c r="F22" s="22">
        <v>319</v>
      </c>
      <c r="G22" s="20">
        <v>43204</v>
      </c>
      <c r="H22" s="18">
        <v>1</v>
      </c>
      <c r="I22" s="16" t="s">
        <v>115</v>
      </c>
      <c r="J22" s="21"/>
      <c r="K22" s="21"/>
      <c r="L22" s="21"/>
      <c r="M22" s="21"/>
    </row>
    <row r="23" spans="1:13" x14ac:dyDescent="0.2">
      <c r="A23" s="15" t="s">
        <v>173</v>
      </c>
      <c r="B23" s="15" t="s">
        <v>217</v>
      </c>
      <c r="C23" s="16" t="s">
        <v>116</v>
      </c>
      <c r="D23" s="58">
        <v>-22092833</v>
      </c>
      <c r="E23" s="68">
        <v>-54798833</v>
      </c>
      <c r="F23" s="22">
        <v>360</v>
      </c>
      <c r="G23" s="20">
        <v>43157</v>
      </c>
      <c r="H23" s="18">
        <v>1</v>
      </c>
      <c r="I23" s="16" t="s">
        <v>117</v>
      </c>
      <c r="J23" s="21"/>
      <c r="K23" s="21"/>
      <c r="L23" s="21"/>
      <c r="M23" s="21"/>
    </row>
    <row r="24" spans="1:13" x14ac:dyDescent="0.2">
      <c r="A24" s="15" t="s">
        <v>174</v>
      </c>
      <c r="B24" s="15" t="s">
        <v>41</v>
      </c>
      <c r="C24" s="16" t="s">
        <v>57</v>
      </c>
      <c r="D24" s="18">
        <v>-23.449400000000001</v>
      </c>
      <c r="E24" s="18">
        <v>-54.181699999999999</v>
      </c>
      <c r="F24" s="18">
        <v>336</v>
      </c>
      <c r="G24" s="20">
        <v>39598</v>
      </c>
      <c r="H24" s="18">
        <v>1</v>
      </c>
      <c r="I24" s="16" t="s">
        <v>58</v>
      </c>
      <c r="J24" s="21"/>
      <c r="K24" s="21"/>
      <c r="L24" s="21" t="s">
        <v>35</v>
      </c>
      <c r="M24" s="21" t="s">
        <v>35</v>
      </c>
    </row>
    <row r="25" spans="1:13" x14ac:dyDescent="0.2">
      <c r="A25" s="15" t="s">
        <v>175</v>
      </c>
      <c r="B25" s="15" t="s">
        <v>41</v>
      </c>
      <c r="C25" s="16" t="s">
        <v>59</v>
      </c>
      <c r="D25" s="22">
        <v>-22.3</v>
      </c>
      <c r="E25" s="22">
        <v>-53.816600000000001</v>
      </c>
      <c r="F25" s="22">
        <v>373</v>
      </c>
      <c r="G25" s="20">
        <v>37662</v>
      </c>
      <c r="H25" s="18">
        <v>1</v>
      </c>
      <c r="I25" s="16" t="s">
        <v>60</v>
      </c>
      <c r="J25" s="21"/>
      <c r="K25" s="21"/>
      <c r="L25" s="21" t="s">
        <v>35</v>
      </c>
      <c r="M25" s="21"/>
    </row>
    <row r="26" spans="1:13" s="24" customFormat="1" x14ac:dyDescent="0.2">
      <c r="A26" s="15" t="s">
        <v>176</v>
      </c>
      <c r="B26" s="15" t="s">
        <v>41</v>
      </c>
      <c r="C26" s="16" t="s">
        <v>61</v>
      </c>
      <c r="D26" s="22">
        <v>-21.478200000000001</v>
      </c>
      <c r="E26" s="22">
        <v>-56.136899999999997</v>
      </c>
      <c r="F26" s="22">
        <v>249</v>
      </c>
      <c r="G26" s="20">
        <v>40759</v>
      </c>
      <c r="H26" s="18">
        <v>1</v>
      </c>
      <c r="I26" s="23" t="s">
        <v>62</v>
      </c>
      <c r="J26" s="21"/>
      <c r="K26" s="21"/>
      <c r="L26" s="21"/>
      <c r="M26" s="21"/>
    </row>
    <row r="27" spans="1:13" x14ac:dyDescent="0.2">
      <c r="A27" s="15" t="s">
        <v>177</v>
      </c>
      <c r="B27" s="15" t="s">
        <v>41</v>
      </c>
      <c r="C27" s="16" t="s">
        <v>63</v>
      </c>
      <c r="D27" s="18">
        <v>-22.857199999999999</v>
      </c>
      <c r="E27" s="18">
        <v>-54.605600000000003</v>
      </c>
      <c r="F27" s="18">
        <v>379</v>
      </c>
      <c r="G27" s="20">
        <v>39617</v>
      </c>
      <c r="H27" s="18">
        <v>1</v>
      </c>
      <c r="I27" s="16" t="s">
        <v>64</v>
      </c>
      <c r="J27" s="21"/>
      <c r="K27" s="21"/>
      <c r="L27" s="21"/>
      <c r="M27" s="21"/>
    </row>
    <row r="28" spans="1:13" x14ac:dyDescent="0.2">
      <c r="A28" s="15" t="s">
        <v>178</v>
      </c>
      <c r="B28" s="15" t="s">
        <v>217</v>
      </c>
      <c r="C28" s="16" t="s">
        <v>118</v>
      </c>
      <c r="D28" s="58">
        <v>-22575389</v>
      </c>
      <c r="E28" s="58">
        <v>-55160833</v>
      </c>
      <c r="F28" s="18">
        <v>499</v>
      </c>
      <c r="G28" s="20">
        <v>43166</v>
      </c>
      <c r="H28" s="18">
        <v>1</v>
      </c>
      <c r="I28" s="16" t="s">
        <v>119</v>
      </c>
      <c r="J28" s="21"/>
      <c r="K28" s="21"/>
      <c r="L28" s="21"/>
      <c r="M28" s="21"/>
    </row>
    <row r="29" spans="1:13" ht="12.75" customHeight="1" x14ac:dyDescent="0.2">
      <c r="A29" s="15" t="s">
        <v>179</v>
      </c>
      <c r="B29" s="15" t="s">
        <v>41</v>
      </c>
      <c r="C29" s="16" t="s">
        <v>120</v>
      </c>
      <c r="D29" s="22">
        <v>-21.609200000000001</v>
      </c>
      <c r="E29" s="22">
        <v>-55.177799999999998</v>
      </c>
      <c r="F29" s="22">
        <v>401</v>
      </c>
      <c r="G29" s="20">
        <v>39065</v>
      </c>
      <c r="H29" s="18">
        <v>1</v>
      </c>
      <c r="I29" s="16" t="s">
        <v>65</v>
      </c>
      <c r="J29" s="21"/>
      <c r="K29" s="21"/>
      <c r="L29" s="21"/>
      <c r="M29" s="21"/>
    </row>
    <row r="30" spans="1:13" ht="12.75" customHeight="1" x14ac:dyDescent="0.2">
      <c r="A30" s="15" t="s">
        <v>180</v>
      </c>
      <c r="B30" s="15" t="s">
        <v>217</v>
      </c>
      <c r="C30" s="16" t="s">
        <v>121</v>
      </c>
      <c r="D30" s="58">
        <v>-21450972</v>
      </c>
      <c r="E30" s="58">
        <v>-54341972</v>
      </c>
      <c r="F30" s="22">
        <v>500</v>
      </c>
      <c r="G30" s="20">
        <v>43153</v>
      </c>
      <c r="H30" s="18">
        <v>1</v>
      </c>
      <c r="I30" s="16" t="s">
        <v>122</v>
      </c>
      <c r="J30" s="21"/>
      <c r="K30" s="21"/>
      <c r="L30" s="21"/>
      <c r="M30" s="21"/>
    </row>
    <row r="31" spans="1:13" ht="12.75" customHeight="1" x14ac:dyDescent="0.2">
      <c r="A31" s="15" t="s">
        <v>181</v>
      </c>
      <c r="B31" s="15" t="s">
        <v>217</v>
      </c>
      <c r="C31" s="16" t="s">
        <v>124</v>
      </c>
      <c r="D31" s="58">
        <v>-22078528</v>
      </c>
      <c r="E31" s="58">
        <v>-53465889</v>
      </c>
      <c r="F31" s="22">
        <v>372</v>
      </c>
      <c r="G31" s="20">
        <v>43199</v>
      </c>
      <c r="H31" s="18">
        <v>1</v>
      </c>
      <c r="I31" s="16" t="s">
        <v>125</v>
      </c>
      <c r="J31" s="21"/>
      <c r="K31" s="21"/>
      <c r="L31" s="21"/>
      <c r="M31" s="21"/>
    </row>
    <row r="32" spans="1:13" s="24" customFormat="1" x14ac:dyDescent="0.2">
      <c r="A32" s="15" t="s">
        <v>182</v>
      </c>
      <c r="B32" s="15" t="s">
        <v>41</v>
      </c>
      <c r="C32" s="16" t="s">
        <v>126</v>
      </c>
      <c r="D32" s="22">
        <v>-20.395600000000002</v>
      </c>
      <c r="E32" s="22">
        <v>-56.431699999999999</v>
      </c>
      <c r="F32" s="22">
        <v>140</v>
      </c>
      <c r="G32" s="20">
        <v>39023</v>
      </c>
      <c r="H32" s="18">
        <v>1</v>
      </c>
      <c r="I32" s="16" t="s">
        <v>66</v>
      </c>
      <c r="J32" s="21"/>
      <c r="K32" s="21"/>
      <c r="L32" s="21"/>
      <c r="M32" s="21" t="s">
        <v>35</v>
      </c>
    </row>
    <row r="33" spans="1:13" x14ac:dyDescent="0.2">
      <c r="A33" s="15" t="s">
        <v>183</v>
      </c>
      <c r="B33" s="15" t="s">
        <v>41</v>
      </c>
      <c r="C33" s="16" t="s">
        <v>127</v>
      </c>
      <c r="D33" s="22">
        <v>-18.988900000000001</v>
      </c>
      <c r="E33" s="22">
        <v>-56.623100000000001</v>
      </c>
      <c r="F33" s="22">
        <v>104</v>
      </c>
      <c r="G33" s="20">
        <v>38932</v>
      </c>
      <c r="H33" s="18">
        <v>1</v>
      </c>
      <c r="I33" s="16" t="s">
        <v>67</v>
      </c>
      <c r="J33" s="21"/>
      <c r="K33" s="21"/>
      <c r="L33" s="21"/>
      <c r="M33" s="21"/>
    </row>
    <row r="34" spans="1:13" s="24" customFormat="1" x14ac:dyDescent="0.2">
      <c r="A34" s="15" t="s">
        <v>222</v>
      </c>
      <c r="B34" s="15" t="s">
        <v>41</v>
      </c>
      <c r="C34" s="16" t="s">
        <v>128</v>
      </c>
      <c r="D34" s="22">
        <v>-19.414300000000001</v>
      </c>
      <c r="E34" s="22">
        <v>-51.1053</v>
      </c>
      <c r="F34" s="22">
        <v>424</v>
      </c>
      <c r="G34" s="20" t="s">
        <v>68</v>
      </c>
      <c r="H34" s="18">
        <v>1</v>
      </c>
      <c r="I34" s="16" t="s">
        <v>69</v>
      </c>
      <c r="J34" s="21"/>
      <c r="K34" s="21"/>
      <c r="L34" s="21"/>
      <c r="M34" s="21"/>
    </row>
    <row r="35" spans="1:13" s="24" customFormat="1" x14ac:dyDescent="0.2">
      <c r="A35" s="15" t="s">
        <v>223</v>
      </c>
      <c r="B35" s="15" t="s">
        <v>217</v>
      </c>
      <c r="C35" s="16" t="s">
        <v>129</v>
      </c>
      <c r="D35" s="58">
        <v>-18072711</v>
      </c>
      <c r="E35" s="58">
        <v>-54548811</v>
      </c>
      <c r="F35" s="22">
        <v>251</v>
      </c>
      <c r="G35" s="20">
        <v>43133</v>
      </c>
      <c r="H35" s="18">
        <v>1</v>
      </c>
      <c r="I35" s="16" t="s">
        <v>130</v>
      </c>
      <c r="J35" s="21"/>
      <c r="K35" s="21"/>
      <c r="L35" s="21"/>
      <c r="M35" s="21" t="s">
        <v>35</v>
      </c>
    </row>
    <row r="36" spans="1:13" x14ac:dyDescent="0.2">
      <c r="A36" s="15" t="s">
        <v>224</v>
      </c>
      <c r="B36" s="15" t="s">
        <v>41</v>
      </c>
      <c r="C36" s="16" t="s">
        <v>131</v>
      </c>
      <c r="D36" s="22">
        <v>-22.533300000000001</v>
      </c>
      <c r="E36" s="22">
        <v>-55.533299999999997</v>
      </c>
      <c r="F36" s="22">
        <v>650</v>
      </c>
      <c r="G36" s="20">
        <v>37140</v>
      </c>
      <c r="H36" s="18">
        <v>1</v>
      </c>
      <c r="I36" s="16" t="s">
        <v>70</v>
      </c>
      <c r="J36" s="21"/>
      <c r="K36" s="21"/>
      <c r="L36" s="21"/>
      <c r="M36" s="21"/>
    </row>
    <row r="37" spans="1:13" x14ac:dyDescent="0.2">
      <c r="A37" s="15" t="s">
        <v>225</v>
      </c>
      <c r="B37" s="15" t="s">
        <v>41</v>
      </c>
      <c r="C37" s="16" t="s">
        <v>132</v>
      </c>
      <c r="D37" s="22">
        <v>-21.7058</v>
      </c>
      <c r="E37" s="22">
        <v>-57.5533</v>
      </c>
      <c r="F37" s="22">
        <v>85</v>
      </c>
      <c r="G37" s="20">
        <v>39014</v>
      </c>
      <c r="H37" s="18">
        <v>1</v>
      </c>
      <c r="I37" s="16" t="s">
        <v>71</v>
      </c>
      <c r="J37" s="21"/>
      <c r="K37" s="21"/>
      <c r="L37" s="21"/>
      <c r="M37" s="21"/>
    </row>
    <row r="38" spans="1:13" s="24" customFormat="1" x14ac:dyDescent="0.2">
      <c r="A38" s="15" t="s">
        <v>226</v>
      </c>
      <c r="B38" s="15" t="s">
        <v>41</v>
      </c>
      <c r="C38" s="16" t="s">
        <v>133</v>
      </c>
      <c r="D38" s="22">
        <v>-19.420100000000001</v>
      </c>
      <c r="E38" s="22">
        <v>-54.553100000000001</v>
      </c>
      <c r="F38" s="22">
        <v>647</v>
      </c>
      <c r="G38" s="20">
        <v>39067</v>
      </c>
      <c r="H38" s="18">
        <v>1</v>
      </c>
      <c r="I38" s="16" t="s">
        <v>83</v>
      </c>
      <c r="J38" s="21"/>
      <c r="K38" s="21"/>
      <c r="L38" s="21"/>
      <c r="M38" s="21"/>
    </row>
    <row r="39" spans="1:13" s="24" customFormat="1" x14ac:dyDescent="0.2">
      <c r="A39" s="15" t="s">
        <v>184</v>
      </c>
      <c r="B39" s="15" t="s">
        <v>217</v>
      </c>
      <c r="C39" s="16" t="s">
        <v>134</v>
      </c>
      <c r="D39" s="58">
        <v>-20466094</v>
      </c>
      <c r="E39" s="58">
        <v>-53763028</v>
      </c>
      <c r="F39" s="22">
        <v>442</v>
      </c>
      <c r="G39" s="20">
        <v>43118</v>
      </c>
      <c r="H39" s="18">
        <v>1</v>
      </c>
      <c r="I39" s="16"/>
      <c r="J39" s="21"/>
      <c r="K39" s="21"/>
      <c r="L39" s="21"/>
      <c r="M39" s="21"/>
    </row>
    <row r="40" spans="1:13" x14ac:dyDescent="0.2">
      <c r="A40" s="15" t="s">
        <v>185</v>
      </c>
      <c r="B40" s="15" t="s">
        <v>41</v>
      </c>
      <c r="C40" s="16" t="s">
        <v>135</v>
      </c>
      <c r="D40" s="18">
        <v>-21.774999999999999</v>
      </c>
      <c r="E40" s="18">
        <v>-54.528100000000002</v>
      </c>
      <c r="F40" s="18">
        <v>329</v>
      </c>
      <c r="G40" s="20">
        <v>39625</v>
      </c>
      <c r="H40" s="18">
        <v>1</v>
      </c>
      <c r="I40" s="16" t="s">
        <v>72</v>
      </c>
      <c r="J40" s="21"/>
      <c r="K40" s="21"/>
      <c r="L40" s="21"/>
      <c r="M40" s="21" t="s">
        <v>35</v>
      </c>
    </row>
    <row r="41" spans="1:13" s="29" customFormat="1" ht="15" customHeight="1" x14ac:dyDescent="0.2">
      <c r="A41" s="26" t="s">
        <v>186</v>
      </c>
      <c r="B41" s="15" t="s">
        <v>217</v>
      </c>
      <c r="C41" s="16" t="s">
        <v>137</v>
      </c>
      <c r="D41" s="69">
        <v>-21305889</v>
      </c>
      <c r="E41" s="69">
        <v>-52820375</v>
      </c>
      <c r="F41" s="27">
        <v>383</v>
      </c>
      <c r="G41" s="17">
        <v>43209</v>
      </c>
      <c r="H41" s="16">
        <v>1</v>
      </c>
      <c r="I41" s="26" t="s">
        <v>138</v>
      </c>
      <c r="J41" s="28"/>
      <c r="K41" s="28"/>
      <c r="L41" s="28"/>
      <c r="M41" s="28"/>
    </row>
    <row r="42" spans="1:13" s="29" customFormat="1" ht="15" customHeight="1" x14ac:dyDescent="0.2">
      <c r="A42" s="26" t="s">
        <v>187</v>
      </c>
      <c r="B42" s="26" t="s">
        <v>41</v>
      </c>
      <c r="C42" s="16" t="s">
        <v>139</v>
      </c>
      <c r="D42" s="69">
        <v>-20981633</v>
      </c>
      <c r="E42" s="27">
        <v>-54.971899999999998</v>
      </c>
      <c r="F42" s="27">
        <v>464</v>
      </c>
      <c r="G42" s="17" t="s">
        <v>73</v>
      </c>
      <c r="H42" s="16">
        <v>1</v>
      </c>
      <c r="I42" s="26" t="s">
        <v>74</v>
      </c>
      <c r="J42" s="28"/>
      <c r="K42" s="28"/>
      <c r="L42" s="28"/>
      <c r="M42" s="28"/>
    </row>
    <row r="43" spans="1:13" s="24" customFormat="1" x14ac:dyDescent="0.2">
      <c r="A43" s="15" t="s">
        <v>188</v>
      </c>
      <c r="B43" s="15" t="s">
        <v>41</v>
      </c>
      <c r="C43" s="16" t="s">
        <v>140</v>
      </c>
      <c r="D43" s="18">
        <v>-23.966899999999999</v>
      </c>
      <c r="E43" s="18">
        <v>-55.0242</v>
      </c>
      <c r="F43" s="18">
        <v>402</v>
      </c>
      <c r="G43" s="20">
        <v>39605</v>
      </c>
      <c r="H43" s="18">
        <v>1</v>
      </c>
      <c r="I43" s="16" t="s">
        <v>75</v>
      </c>
      <c r="J43" s="21"/>
      <c r="K43" s="21"/>
      <c r="L43" s="21"/>
      <c r="M43" s="21"/>
    </row>
    <row r="44" spans="1:13" s="24" customFormat="1" x14ac:dyDescent="0.2">
      <c r="A44" s="15" t="s">
        <v>189</v>
      </c>
      <c r="B44" s="15" t="s">
        <v>217</v>
      </c>
      <c r="C44" s="16" t="s">
        <v>142</v>
      </c>
      <c r="D44" s="58">
        <v>-20351444</v>
      </c>
      <c r="E44" s="58">
        <v>-51430222</v>
      </c>
      <c r="F44" s="18">
        <v>374</v>
      </c>
      <c r="G44" s="20">
        <v>43196</v>
      </c>
      <c r="H44" s="18">
        <v>0</v>
      </c>
      <c r="I44" s="16" t="s">
        <v>143</v>
      </c>
      <c r="J44" s="21"/>
      <c r="K44" s="21"/>
      <c r="L44" s="21"/>
      <c r="M44" s="21"/>
    </row>
    <row r="45" spans="1:13" s="31" customFormat="1" x14ac:dyDescent="0.2">
      <c r="A45" s="26" t="s">
        <v>190</v>
      </c>
      <c r="B45" s="26" t="s">
        <v>41</v>
      </c>
      <c r="C45" s="16" t="s">
        <v>144</v>
      </c>
      <c r="D45" s="16">
        <v>-17.634699999999999</v>
      </c>
      <c r="E45" s="16">
        <v>-54.760100000000001</v>
      </c>
      <c r="F45" s="16">
        <v>486</v>
      </c>
      <c r="G45" s="17" t="s">
        <v>76</v>
      </c>
      <c r="H45" s="16">
        <v>1</v>
      </c>
      <c r="I45" s="18" t="s">
        <v>77</v>
      </c>
      <c r="J45" s="30"/>
      <c r="K45" s="30"/>
      <c r="L45" s="30"/>
      <c r="M45" s="30"/>
    </row>
    <row r="46" spans="1:13" x14ac:dyDescent="0.2">
      <c r="A46" s="15" t="s">
        <v>191</v>
      </c>
      <c r="B46" s="15" t="s">
        <v>41</v>
      </c>
      <c r="C46" s="16" t="s">
        <v>145</v>
      </c>
      <c r="D46" s="18">
        <v>-20.783300000000001</v>
      </c>
      <c r="E46" s="18">
        <v>-51.7</v>
      </c>
      <c r="F46" s="18">
        <v>313</v>
      </c>
      <c r="G46" s="20">
        <v>37137</v>
      </c>
      <c r="H46" s="18">
        <v>1</v>
      </c>
      <c r="I46" s="16" t="s">
        <v>78</v>
      </c>
      <c r="J46" s="21"/>
      <c r="K46" s="21"/>
      <c r="L46" s="21"/>
      <c r="M46" s="21"/>
    </row>
    <row r="47" spans="1:13" ht="18" customHeight="1" x14ac:dyDescent="0.2">
      <c r="A47" s="174" t="s">
        <v>79</v>
      </c>
      <c r="B47" s="174"/>
      <c r="C47" s="174"/>
      <c r="D47" s="174"/>
      <c r="E47" s="174"/>
      <c r="F47" s="174"/>
      <c r="G47" s="175"/>
      <c r="H47" s="105">
        <f>SUM(H2:H46)</f>
        <v>42</v>
      </c>
      <c r="I47" s="21"/>
      <c r="J47" s="21"/>
      <c r="K47" s="21"/>
      <c r="L47" s="21"/>
      <c r="M47" s="21"/>
    </row>
    <row r="48" spans="1:13" x14ac:dyDescent="0.2">
      <c r="A48" s="21" t="s">
        <v>80</v>
      </c>
      <c r="B48" s="32"/>
      <c r="C48" s="32"/>
      <c r="D48" s="32"/>
      <c r="E48" s="32"/>
      <c r="F48" s="32"/>
      <c r="G48" s="21"/>
      <c r="H48" s="33"/>
      <c r="I48" s="21"/>
      <c r="J48" s="21"/>
      <c r="K48" s="21"/>
      <c r="L48" s="21"/>
      <c r="M48" s="21"/>
    </row>
    <row r="49" spans="1:15" x14ac:dyDescent="0.2">
      <c r="A49" s="34" t="s">
        <v>81</v>
      </c>
      <c r="B49" s="35"/>
      <c r="C49" s="35"/>
      <c r="D49" s="35"/>
      <c r="E49" s="35"/>
      <c r="F49" s="35"/>
      <c r="G49" s="21"/>
      <c r="H49" s="21"/>
      <c r="I49" s="21"/>
      <c r="J49" s="21"/>
      <c r="K49" s="21"/>
      <c r="L49" s="21"/>
      <c r="M49" s="21"/>
    </row>
    <row r="50" spans="1:15" x14ac:dyDescent="0.2">
      <c r="A50" s="21" t="s">
        <v>216</v>
      </c>
      <c r="B50" s="35"/>
      <c r="C50" s="35"/>
      <c r="D50" s="35"/>
      <c r="E50" s="35"/>
      <c r="F50" s="35"/>
      <c r="G50" s="21"/>
      <c r="H50" s="21"/>
      <c r="I50" s="21"/>
      <c r="J50" s="21"/>
      <c r="K50" s="21"/>
      <c r="L50" s="21"/>
      <c r="M50" s="21"/>
    </row>
    <row r="51" spans="1:15" x14ac:dyDescent="0.2">
      <c r="A51" s="21" t="s">
        <v>220</v>
      </c>
      <c r="B51" s="35"/>
      <c r="C51" s="35"/>
      <c r="D51" s="35"/>
      <c r="E51" s="35"/>
      <c r="F51" s="35"/>
      <c r="G51" s="21"/>
      <c r="H51" s="21"/>
      <c r="I51" s="21"/>
      <c r="J51" s="21"/>
      <c r="K51" s="21"/>
      <c r="L51" s="21"/>
      <c r="M51" s="21"/>
    </row>
    <row r="52" spans="1:15" x14ac:dyDescent="0.2">
      <c r="A52" s="21" t="s">
        <v>221</v>
      </c>
      <c r="B52" s="35"/>
      <c r="C52" s="35"/>
      <c r="D52" s="35"/>
      <c r="E52" s="35"/>
      <c r="F52" s="35"/>
      <c r="G52" s="21"/>
      <c r="H52" s="21"/>
      <c r="I52" s="21"/>
      <c r="J52" s="21"/>
      <c r="K52" s="21"/>
      <c r="L52" s="21"/>
      <c r="M52" s="21"/>
    </row>
    <row r="53" spans="1:15" x14ac:dyDescent="0.2">
      <c r="A53" s="21"/>
      <c r="B53" s="35"/>
      <c r="C53" s="35"/>
      <c r="D53" s="35"/>
      <c r="E53" s="35"/>
      <c r="F53" s="35"/>
      <c r="G53" s="21"/>
      <c r="H53" s="21"/>
      <c r="I53" s="21"/>
      <c r="J53" s="21"/>
      <c r="K53" s="21"/>
      <c r="L53" s="21"/>
      <c r="M53" s="21"/>
    </row>
    <row r="54" spans="1:15" x14ac:dyDescent="0.2">
      <c r="A54" s="21"/>
      <c r="B54" s="35"/>
      <c r="C54" s="35"/>
      <c r="D54" s="35"/>
      <c r="E54" s="35"/>
      <c r="F54" s="35"/>
      <c r="G54" s="21"/>
      <c r="H54" s="21"/>
      <c r="I54" s="21"/>
      <c r="J54" s="21"/>
      <c r="K54" s="21"/>
      <c r="L54" s="21"/>
      <c r="M54" s="21"/>
    </row>
    <row r="55" spans="1:15" x14ac:dyDescent="0.2">
      <c r="A55" s="21"/>
      <c r="B55" s="35"/>
      <c r="C55" s="35"/>
      <c r="D55" s="35"/>
      <c r="E55" s="35"/>
      <c r="F55" s="35"/>
      <c r="G55" s="21"/>
      <c r="H55" s="21"/>
      <c r="I55" s="21"/>
      <c r="J55" s="21"/>
      <c r="K55" s="21"/>
      <c r="L55" s="21"/>
      <c r="M55" s="21"/>
    </row>
    <row r="56" spans="1:15" x14ac:dyDescent="0.2">
      <c r="A56" s="21"/>
      <c r="B56" s="35"/>
      <c r="C56" s="35"/>
      <c r="D56" s="35"/>
      <c r="E56" s="35"/>
      <c r="F56" s="35"/>
      <c r="G56" s="21"/>
      <c r="H56" s="21"/>
      <c r="I56" s="21"/>
      <c r="J56" s="21"/>
      <c r="K56" s="21"/>
      <c r="L56" s="21"/>
      <c r="M56" s="21"/>
    </row>
    <row r="57" spans="1:15" x14ac:dyDescent="0.2">
      <c r="A57" s="21"/>
      <c r="B57" s="35"/>
      <c r="C57" s="35"/>
      <c r="D57" s="35"/>
      <c r="E57" s="35"/>
      <c r="F57" s="35"/>
      <c r="G57" s="21"/>
      <c r="H57" s="21"/>
      <c r="I57" s="21"/>
      <c r="J57" s="21"/>
      <c r="K57" s="21"/>
      <c r="L57" s="21"/>
      <c r="M57" s="21"/>
    </row>
    <row r="58" spans="1:15" x14ac:dyDescent="0.2">
      <c r="A58" s="21"/>
      <c r="B58" s="35"/>
      <c r="C58" s="35"/>
      <c r="D58" s="35"/>
      <c r="E58" s="35"/>
      <c r="F58" s="35"/>
      <c r="G58" s="21"/>
      <c r="H58" s="21"/>
      <c r="I58" s="21"/>
      <c r="J58" s="21"/>
      <c r="K58" s="21"/>
      <c r="L58" s="21"/>
      <c r="M58" s="21"/>
    </row>
    <row r="59" spans="1:15" x14ac:dyDescent="0.2">
      <c r="A59" s="21"/>
      <c r="B59" s="35"/>
      <c r="C59" s="35"/>
      <c r="D59" s="35"/>
      <c r="E59" s="35"/>
      <c r="F59" s="35" t="s">
        <v>35</v>
      </c>
      <c r="G59" s="21"/>
      <c r="H59" s="21"/>
      <c r="I59" s="21"/>
      <c r="J59" s="21"/>
      <c r="K59" s="21"/>
      <c r="L59" s="21"/>
      <c r="M59" s="21"/>
    </row>
    <row r="60" spans="1:15" x14ac:dyDescent="0.2">
      <c r="A60" s="21"/>
      <c r="B60" s="35"/>
      <c r="C60" s="35"/>
      <c r="D60" s="35"/>
      <c r="E60" s="35"/>
      <c r="F60" s="35"/>
      <c r="G60" s="21"/>
      <c r="H60" s="21"/>
      <c r="I60" s="21"/>
      <c r="J60" s="21"/>
      <c r="K60" s="21"/>
      <c r="L60" s="21"/>
      <c r="M60" s="21"/>
    </row>
    <row r="61" spans="1:15" x14ac:dyDescent="0.2">
      <c r="A61" s="21"/>
      <c r="B61" s="35"/>
      <c r="C61" s="35"/>
      <c r="D61" s="35"/>
      <c r="E61" s="35"/>
      <c r="F61" s="35"/>
      <c r="G61" s="21"/>
      <c r="H61" s="21"/>
      <c r="I61" s="21"/>
      <c r="J61" s="21"/>
      <c r="K61" s="21"/>
      <c r="L61" s="21"/>
      <c r="M61" s="21"/>
    </row>
    <row r="62" spans="1:15" x14ac:dyDescent="0.2">
      <c r="A62" s="21"/>
      <c r="B62" s="35"/>
      <c r="C62" s="35"/>
      <c r="D62" s="35"/>
      <c r="E62" s="35"/>
      <c r="F62" s="35"/>
      <c r="G62" s="21"/>
      <c r="H62" s="21"/>
      <c r="I62" s="21"/>
      <c r="J62" s="21"/>
      <c r="K62" s="21"/>
      <c r="L62" s="21"/>
      <c r="M62" s="21"/>
    </row>
    <row r="63" spans="1:15" x14ac:dyDescent="0.2">
      <c r="A63" s="21"/>
      <c r="B63" s="21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</row>
    <row r="64" spans="1:15" x14ac:dyDescent="0.2">
      <c r="A64" s="21"/>
      <c r="B64" s="21"/>
      <c r="C64" s="21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</row>
    <row r="65" spans="1:15" x14ac:dyDescent="0.2">
      <c r="A65" s="21"/>
      <c r="B65" s="21"/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</row>
    <row r="66" spans="1:15" x14ac:dyDescent="0.2">
      <c r="A66" s="21"/>
      <c r="B66" s="21"/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</row>
    <row r="67" spans="1:15" x14ac:dyDescent="0.2">
      <c r="A67" s="21"/>
      <c r="B67" s="21"/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</row>
    <row r="68" spans="1:15" x14ac:dyDescent="0.2">
      <c r="A68" s="21"/>
      <c r="B68" s="21"/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</row>
    <row r="69" spans="1:15" x14ac:dyDescent="0.2">
      <c r="A69" s="21"/>
      <c r="B69" s="21"/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</row>
    <row r="70" spans="1:15" x14ac:dyDescent="0.2">
      <c r="A70" s="21"/>
      <c r="B70" s="21"/>
      <c r="C70" s="21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</row>
    <row r="71" spans="1:15" x14ac:dyDescent="0.2">
      <c r="A71" s="21"/>
      <c r="B71" s="21"/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</row>
    <row r="72" spans="1:15" x14ac:dyDescent="0.2">
      <c r="A72" s="21"/>
      <c r="B72" s="21"/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</row>
    <row r="73" spans="1:15" x14ac:dyDescent="0.2">
      <c r="A73" s="21"/>
      <c r="B73" s="21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</row>
    <row r="74" spans="1:15" x14ac:dyDescent="0.2">
      <c r="A74" s="21"/>
      <c r="B74" s="21"/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</row>
    <row r="75" spans="1:15" x14ac:dyDescent="0.2">
      <c r="A75" s="21"/>
      <c r="B75" s="21"/>
      <c r="C75" s="21"/>
      <c r="D75" s="21"/>
      <c r="E75" s="21"/>
      <c r="F75" s="21"/>
      <c r="G75" s="21"/>
      <c r="H75" s="21"/>
      <c r="I75" s="21"/>
      <c r="J75" s="21"/>
      <c r="K75" s="21"/>
      <c r="L75" s="21"/>
      <c r="M75" s="21"/>
      <c r="N75" s="21"/>
      <c r="O75" s="21"/>
    </row>
    <row r="76" spans="1:15" x14ac:dyDescent="0.2">
      <c r="A76" s="21"/>
      <c r="B76" s="21"/>
      <c r="C76" s="21"/>
      <c r="D76" s="21"/>
      <c r="E76" s="21"/>
      <c r="F76" s="21"/>
      <c r="G76" s="21"/>
      <c r="H76" s="21"/>
      <c r="I76" s="21"/>
      <c r="J76" s="21"/>
      <c r="K76" s="21"/>
      <c r="L76" s="21"/>
      <c r="M76" s="21"/>
      <c r="N76" s="21"/>
      <c r="O76" s="21"/>
    </row>
    <row r="77" spans="1:15" x14ac:dyDescent="0.2">
      <c r="A77" s="21"/>
      <c r="B77" s="21"/>
      <c r="C77" s="21"/>
      <c r="D77" s="21"/>
      <c r="E77" s="21"/>
      <c r="F77" s="21"/>
      <c r="G77" s="21"/>
      <c r="H77" s="21"/>
      <c r="I77" s="21"/>
      <c r="J77" s="21"/>
      <c r="K77" s="21"/>
      <c r="L77" s="21"/>
      <c r="M77" s="21"/>
      <c r="N77" s="21"/>
      <c r="O77" s="21"/>
    </row>
    <row r="78" spans="1:15" x14ac:dyDescent="0.2">
      <c r="A78" s="21"/>
      <c r="B78" s="21"/>
      <c r="C78" s="21"/>
      <c r="D78" s="21"/>
      <c r="E78" s="21"/>
      <c r="F78" s="21"/>
      <c r="G78" s="21"/>
      <c r="H78" s="21"/>
      <c r="I78" s="21"/>
      <c r="J78" s="21"/>
      <c r="K78" s="21"/>
      <c r="L78" s="21"/>
      <c r="M78" s="21"/>
      <c r="N78" s="21"/>
      <c r="O78" s="21"/>
    </row>
    <row r="79" spans="1:15" x14ac:dyDescent="0.2">
      <c r="A79" s="21"/>
      <c r="B79" s="21"/>
      <c r="C79" s="21"/>
      <c r="D79" s="21"/>
      <c r="E79" s="21"/>
      <c r="F79" s="21"/>
      <c r="G79" s="21"/>
      <c r="H79" s="21"/>
      <c r="I79" s="21"/>
      <c r="J79" s="21"/>
      <c r="K79" s="21"/>
      <c r="L79" s="21"/>
      <c r="M79" s="21"/>
      <c r="N79" s="21"/>
      <c r="O79" s="21"/>
    </row>
    <row r="80" spans="1:15" x14ac:dyDescent="0.2">
      <c r="A80" s="21"/>
      <c r="B80" s="21"/>
      <c r="C80" s="21"/>
      <c r="D80" s="21"/>
      <c r="E80" s="21"/>
      <c r="F80" s="21"/>
      <c r="G80" s="21"/>
      <c r="H80" s="21"/>
      <c r="I80" s="21"/>
      <c r="J80" s="21"/>
      <c r="K80" s="21"/>
      <c r="L80" s="21"/>
      <c r="M80" s="21"/>
      <c r="N80" s="21"/>
      <c r="O80" s="21"/>
    </row>
    <row r="81" spans="1:15" x14ac:dyDescent="0.2">
      <c r="A81" s="21"/>
      <c r="B81" s="21"/>
      <c r="C81" s="21"/>
      <c r="D81" s="21"/>
      <c r="E81" s="21"/>
      <c r="F81" s="21"/>
      <c r="G81" s="21"/>
      <c r="H81" s="21"/>
      <c r="I81" s="21"/>
      <c r="J81" s="21"/>
      <c r="K81" s="21"/>
      <c r="L81" s="21"/>
      <c r="M81" s="21"/>
      <c r="N81" s="21"/>
      <c r="O81" s="21"/>
    </row>
    <row r="82" spans="1:15" x14ac:dyDescent="0.2">
      <c r="A82" s="21"/>
      <c r="B82" s="21"/>
      <c r="C82" s="21"/>
      <c r="D82" s="21"/>
      <c r="E82" s="21"/>
      <c r="F82" s="21"/>
      <c r="G82" s="21"/>
      <c r="H82" s="21"/>
      <c r="I82" s="21"/>
      <c r="J82" s="21"/>
      <c r="K82" s="21"/>
      <c r="L82" s="21"/>
      <c r="M82" s="21"/>
      <c r="N82" s="21"/>
      <c r="O82" s="21"/>
    </row>
    <row r="83" spans="1:15" x14ac:dyDescent="0.2">
      <c r="A83" s="21"/>
      <c r="B83" s="21"/>
      <c r="C83" s="21"/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/>
      <c r="O83" s="21"/>
    </row>
    <row r="84" spans="1:15" x14ac:dyDescent="0.2">
      <c r="A84" s="21"/>
      <c r="B84" s="21"/>
      <c r="C84" s="21"/>
      <c r="D84" s="21"/>
      <c r="E84" s="21"/>
      <c r="F84" s="21"/>
      <c r="G84" s="21"/>
      <c r="H84" s="21"/>
      <c r="I84" s="21"/>
      <c r="J84" s="21"/>
      <c r="K84" s="21"/>
      <c r="L84" s="21"/>
      <c r="M84" s="21"/>
      <c r="N84" s="21"/>
      <c r="O84" s="21"/>
    </row>
    <row r="85" spans="1:15" x14ac:dyDescent="0.2">
      <c r="A85" s="21"/>
      <c r="B85" s="21"/>
      <c r="C85" s="21"/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1"/>
    </row>
    <row r="86" spans="1:15" x14ac:dyDescent="0.2">
      <c r="A86" s="21"/>
      <c r="B86" s="21"/>
      <c r="C86" s="21"/>
      <c r="D86" s="21"/>
      <c r="E86" s="21"/>
      <c r="F86" s="21"/>
      <c r="G86" s="21"/>
      <c r="H86" s="21"/>
      <c r="I86" s="21"/>
      <c r="J86" s="21"/>
      <c r="K86" s="21"/>
      <c r="L86" s="21"/>
      <c r="M86" s="21"/>
      <c r="N86" s="21"/>
      <c r="O86" s="21"/>
    </row>
    <row r="87" spans="1:15" x14ac:dyDescent="0.2">
      <c r="A87" s="21"/>
      <c r="B87" s="21"/>
      <c r="C87" s="21"/>
      <c r="D87" s="21"/>
      <c r="E87" s="21"/>
      <c r="F87" s="21"/>
      <c r="G87" s="21"/>
      <c r="H87" s="21"/>
      <c r="I87" s="21"/>
      <c r="J87" s="21"/>
      <c r="K87" s="21"/>
      <c r="L87" s="21"/>
      <c r="M87" s="21"/>
      <c r="N87" s="21"/>
      <c r="O87" s="21"/>
    </row>
    <row r="88" spans="1:15" x14ac:dyDescent="0.2">
      <c r="A88" s="21"/>
      <c r="B88" s="21"/>
      <c r="C88" s="21"/>
      <c r="D88" s="21"/>
      <c r="E88" s="21"/>
      <c r="F88" s="21"/>
      <c r="G88" s="21"/>
      <c r="H88" s="21"/>
      <c r="I88" s="21"/>
      <c r="J88" s="21"/>
      <c r="K88" s="21"/>
      <c r="L88" s="21"/>
      <c r="M88" s="21"/>
      <c r="N88" s="21"/>
      <c r="O88" s="21"/>
    </row>
    <row r="89" spans="1:15" x14ac:dyDescent="0.2">
      <c r="A89" s="21"/>
      <c r="B89" s="21"/>
      <c r="C89" s="21"/>
      <c r="D89" s="21"/>
      <c r="E89" s="21"/>
      <c r="F89" s="21"/>
      <c r="G89" s="21"/>
      <c r="H89" s="21"/>
      <c r="I89" s="21"/>
      <c r="J89" s="21"/>
      <c r="K89" s="21"/>
      <c r="L89" s="21"/>
      <c r="M89" s="21"/>
      <c r="N89" s="21"/>
      <c r="O89" s="21"/>
    </row>
    <row r="90" spans="1:15" x14ac:dyDescent="0.2">
      <c r="A90" s="21"/>
      <c r="B90" s="21"/>
      <c r="C90" s="21"/>
      <c r="D90" s="21"/>
      <c r="E90" s="21"/>
      <c r="F90" s="21"/>
      <c r="G90" s="21"/>
      <c r="H90" s="21"/>
      <c r="I90" s="21"/>
      <c r="J90" s="21"/>
      <c r="K90" s="21"/>
      <c r="L90" s="21"/>
      <c r="M90" s="21"/>
      <c r="N90" s="21"/>
      <c r="O90" s="21"/>
    </row>
    <row r="91" spans="1:15" x14ac:dyDescent="0.2">
      <c r="A91" s="21"/>
      <c r="B91" s="21"/>
      <c r="C91" s="21"/>
      <c r="D91" s="21"/>
      <c r="E91" s="21"/>
      <c r="F91" s="21"/>
      <c r="G91" s="21"/>
      <c r="H91" s="21"/>
      <c r="I91" s="21"/>
      <c r="J91" s="21"/>
      <c r="K91" s="21"/>
      <c r="L91" s="21"/>
      <c r="M91" s="21"/>
      <c r="N91" s="21"/>
      <c r="O91" s="21"/>
    </row>
    <row r="92" spans="1:15" x14ac:dyDescent="0.2">
      <c r="A92" s="21"/>
      <c r="B92" s="21"/>
      <c r="C92" s="21"/>
      <c r="D92" s="21"/>
      <c r="E92" s="21"/>
      <c r="F92" s="21"/>
      <c r="G92" s="21"/>
      <c r="H92" s="21"/>
      <c r="I92" s="21"/>
      <c r="J92" s="21"/>
      <c r="K92" s="21"/>
      <c r="L92" s="21"/>
      <c r="M92" s="21"/>
      <c r="N92" s="21"/>
      <c r="O92" s="21"/>
    </row>
    <row r="93" spans="1:15" x14ac:dyDescent="0.2">
      <c r="A93" s="21"/>
      <c r="B93" s="21"/>
      <c r="C93" s="21"/>
      <c r="D93" s="21"/>
      <c r="E93" s="21"/>
      <c r="F93" s="21"/>
      <c r="G93" s="21"/>
      <c r="H93" s="21"/>
      <c r="I93" s="21"/>
      <c r="J93" s="21"/>
      <c r="K93" s="21"/>
      <c r="L93" s="21"/>
      <c r="M93" s="21"/>
      <c r="N93" s="21"/>
      <c r="O93" s="21"/>
    </row>
    <row r="94" spans="1:15" x14ac:dyDescent="0.2">
      <c r="A94" s="21"/>
      <c r="B94" s="21"/>
      <c r="C94" s="21"/>
      <c r="D94" s="21"/>
      <c r="E94" s="21"/>
      <c r="F94" s="21"/>
      <c r="G94" s="21"/>
      <c r="H94" s="21"/>
      <c r="I94" s="21"/>
      <c r="J94" s="21"/>
      <c r="K94" s="21"/>
      <c r="L94" s="21"/>
      <c r="M94" s="21"/>
      <c r="N94" s="21"/>
      <c r="O94" s="21"/>
    </row>
    <row r="95" spans="1:15" x14ac:dyDescent="0.2">
      <c r="A95" s="21"/>
      <c r="B95" s="21"/>
      <c r="C95" s="21"/>
      <c r="D95" s="21"/>
      <c r="E95" s="21"/>
      <c r="F95" s="21"/>
      <c r="G95" s="21"/>
      <c r="H95" s="21"/>
      <c r="I95" s="21"/>
      <c r="J95" s="21"/>
      <c r="K95" s="21"/>
      <c r="L95" s="21"/>
      <c r="M95" s="21"/>
      <c r="N95" s="21"/>
      <c r="O95" s="21"/>
    </row>
    <row r="96" spans="1:15" x14ac:dyDescent="0.2">
      <c r="A96" s="21"/>
      <c r="B96" s="21"/>
      <c r="C96" s="21"/>
      <c r="D96" s="21"/>
      <c r="E96" s="21"/>
      <c r="F96" s="21"/>
      <c r="G96" s="21"/>
      <c r="H96" s="21"/>
      <c r="I96" s="21"/>
      <c r="J96" s="21"/>
      <c r="K96" s="21"/>
      <c r="L96" s="21"/>
      <c r="M96" s="21"/>
      <c r="N96" s="21"/>
      <c r="O96" s="21"/>
    </row>
    <row r="97" spans="1:15" x14ac:dyDescent="0.2">
      <c r="A97" s="21"/>
      <c r="B97" s="21"/>
      <c r="C97" s="21"/>
      <c r="D97" s="21"/>
      <c r="E97" s="21"/>
      <c r="F97" s="21"/>
      <c r="G97" s="21"/>
      <c r="H97" s="21"/>
      <c r="I97" s="21"/>
      <c r="J97" s="21"/>
      <c r="K97" s="21"/>
      <c r="L97" s="21"/>
      <c r="M97" s="21"/>
      <c r="N97" s="21"/>
      <c r="O97" s="21"/>
    </row>
    <row r="98" spans="1:15" x14ac:dyDescent="0.2">
      <c r="A98" s="21"/>
      <c r="B98" s="21"/>
      <c r="C98" s="21"/>
      <c r="D98" s="21"/>
      <c r="E98" s="21"/>
      <c r="F98" s="21"/>
      <c r="G98" s="21"/>
      <c r="H98" s="21"/>
      <c r="I98" s="21"/>
      <c r="J98" s="21"/>
      <c r="K98" s="21"/>
      <c r="L98" s="21"/>
      <c r="M98" s="21"/>
      <c r="N98" s="21"/>
      <c r="O98" s="21"/>
    </row>
    <row r="99" spans="1:15" x14ac:dyDescent="0.2">
      <c r="A99" s="21"/>
      <c r="B99" s="21"/>
      <c r="C99" s="21"/>
      <c r="D99" s="21"/>
      <c r="E99" s="21"/>
      <c r="F99" s="21"/>
      <c r="G99" s="21"/>
      <c r="H99" s="21"/>
      <c r="I99" s="21"/>
      <c r="J99" s="21"/>
      <c r="K99" s="21"/>
      <c r="L99" s="21"/>
      <c r="M99" s="21"/>
      <c r="N99" s="21"/>
      <c r="O99" s="21"/>
    </row>
    <row r="100" spans="1:15" x14ac:dyDescent="0.2">
      <c r="A100" s="21"/>
      <c r="B100" s="21"/>
      <c r="C100" s="21"/>
      <c r="D100" s="21"/>
      <c r="E100" s="21"/>
      <c r="F100" s="21"/>
      <c r="G100" s="21"/>
      <c r="H100" s="21"/>
      <c r="I100" s="21"/>
      <c r="J100" s="21"/>
      <c r="K100" s="21"/>
      <c r="L100" s="21"/>
      <c r="M100" s="21"/>
      <c r="N100" s="21"/>
      <c r="O100" s="21"/>
    </row>
    <row r="101" spans="1:15" x14ac:dyDescent="0.2">
      <c r="A101" s="21"/>
      <c r="B101" s="21"/>
      <c r="C101" s="21"/>
      <c r="D101" s="21"/>
      <c r="E101" s="21"/>
      <c r="F101" s="21"/>
      <c r="G101" s="21"/>
      <c r="H101" s="21"/>
      <c r="I101" s="21"/>
      <c r="J101" s="21"/>
      <c r="K101" s="21"/>
      <c r="L101" s="21"/>
      <c r="M101" s="21"/>
      <c r="N101" s="21"/>
      <c r="O101" s="21"/>
    </row>
    <row r="102" spans="1:15" x14ac:dyDescent="0.2">
      <c r="A102" s="21"/>
      <c r="B102" s="21"/>
      <c r="C102" s="21"/>
      <c r="D102" s="21"/>
      <c r="E102" s="21"/>
      <c r="F102" s="21"/>
      <c r="G102" s="21"/>
      <c r="H102" s="21"/>
      <c r="I102" s="21"/>
      <c r="J102" s="21"/>
      <c r="K102" s="21"/>
      <c r="L102" s="21"/>
      <c r="M102" s="21"/>
      <c r="N102" s="21"/>
      <c r="O102" s="21"/>
    </row>
    <row r="103" spans="1:15" x14ac:dyDescent="0.2">
      <c r="A103" s="21"/>
      <c r="B103" s="21"/>
      <c r="C103" s="21"/>
      <c r="D103" s="21"/>
      <c r="E103" s="21"/>
      <c r="F103" s="21"/>
      <c r="G103" s="21"/>
      <c r="H103" s="21"/>
      <c r="I103" s="21"/>
      <c r="J103" s="21"/>
      <c r="K103" s="21"/>
      <c r="L103" s="21"/>
      <c r="M103" s="21"/>
      <c r="N103" s="21"/>
      <c r="O103" s="21"/>
    </row>
    <row r="104" spans="1:15" x14ac:dyDescent="0.2">
      <c r="A104" s="21"/>
      <c r="B104" s="21"/>
      <c r="C104" s="21"/>
      <c r="D104" s="21"/>
      <c r="E104" s="21"/>
      <c r="F104" s="21"/>
      <c r="G104" s="21"/>
      <c r="H104" s="21"/>
      <c r="I104" s="21"/>
      <c r="J104" s="21"/>
      <c r="K104" s="21"/>
      <c r="L104" s="21"/>
      <c r="M104" s="21"/>
      <c r="N104" s="21"/>
      <c r="O104" s="21"/>
    </row>
    <row r="105" spans="1:15" x14ac:dyDescent="0.2">
      <c r="A105" s="21"/>
      <c r="B105" s="21"/>
      <c r="C105" s="21"/>
      <c r="D105" s="21"/>
      <c r="E105" s="21"/>
      <c r="F105" s="21"/>
      <c r="G105" s="21"/>
      <c r="H105" s="21"/>
      <c r="I105" s="21"/>
      <c r="J105" s="21"/>
      <c r="K105" s="21"/>
      <c r="L105" s="21"/>
      <c r="M105" s="21"/>
      <c r="N105" s="21"/>
      <c r="O105" s="21"/>
    </row>
    <row r="106" spans="1:15" x14ac:dyDescent="0.2">
      <c r="A106" s="21"/>
      <c r="B106" s="21"/>
      <c r="C106" s="21"/>
      <c r="D106" s="21"/>
      <c r="E106" s="21"/>
      <c r="F106" s="21"/>
      <c r="G106" s="21"/>
      <c r="H106" s="21"/>
      <c r="I106" s="21"/>
      <c r="J106" s="21"/>
      <c r="K106" s="21"/>
      <c r="L106" s="21"/>
      <c r="M106" s="21"/>
      <c r="N106" s="21"/>
      <c r="O106" s="21"/>
    </row>
    <row r="107" spans="1:15" x14ac:dyDescent="0.2">
      <c r="A107" s="21"/>
      <c r="B107" s="21"/>
      <c r="C107" s="21"/>
      <c r="D107" s="21"/>
      <c r="E107" s="21"/>
      <c r="F107" s="21"/>
      <c r="G107" s="21"/>
      <c r="H107" s="21"/>
      <c r="I107" s="21"/>
      <c r="J107" s="21"/>
      <c r="K107" s="21"/>
      <c r="L107" s="21"/>
      <c r="M107" s="21"/>
      <c r="N107" s="21"/>
      <c r="O107" s="21"/>
    </row>
    <row r="108" spans="1:15" x14ac:dyDescent="0.2">
      <c r="A108" s="21"/>
      <c r="B108" s="21"/>
      <c r="C108" s="21"/>
      <c r="D108" s="21"/>
      <c r="E108" s="21"/>
      <c r="F108" s="21"/>
      <c r="G108" s="21"/>
      <c r="H108" s="21"/>
      <c r="I108" s="21"/>
      <c r="J108" s="21"/>
      <c r="K108" s="21"/>
      <c r="L108" s="21"/>
      <c r="M108" s="21"/>
      <c r="N108" s="21"/>
      <c r="O108" s="21"/>
    </row>
    <row r="109" spans="1:15" x14ac:dyDescent="0.2">
      <c r="A109" s="21"/>
      <c r="B109" s="21"/>
      <c r="C109" s="21"/>
      <c r="D109" s="21"/>
      <c r="E109" s="21"/>
      <c r="F109" s="21"/>
      <c r="G109" s="21"/>
      <c r="H109" s="21"/>
      <c r="I109" s="21"/>
      <c r="J109" s="21"/>
      <c r="K109" s="21"/>
      <c r="L109" s="21"/>
      <c r="M109" s="21"/>
      <c r="N109" s="21"/>
      <c r="O109" s="21"/>
    </row>
    <row r="110" spans="1:15" x14ac:dyDescent="0.2">
      <c r="A110" s="21"/>
      <c r="B110" s="21"/>
      <c r="C110" s="21"/>
      <c r="D110" s="21"/>
      <c r="E110" s="21"/>
      <c r="F110" s="21"/>
      <c r="G110" s="21"/>
      <c r="H110" s="21"/>
      <c r="I110" s="21"/>
      <c r="J110" s="21"/>
      <c r="K110" s="21"/>
      <c r="L110" s="21"/>
      <c r="M110" s="21"/>
      <c r="N110" s="21"/>
      <c r="O110" s="21"/>
    </row>
    <row r="111" spans="1:15" x14ac:dyDescent="0.2">
      <c r="A111" s="21"/>
      <c r="B111" s="21"/>
      <c r="C111" s="21"/>
      <c r="D111" s="21"/>
      <c r="E111" s="21"/>
      <c r="F111" s="21"/>
      <c r="G111" s="21"/>
      <c r="H111" s="21"/>
      <c r="I111" s="21"/>
      <c r="J111" s="21"/>
      <c r="K111" s="21"/>
      <c r="L111" s="21"/>
      <c r="M111" s="21"/>
      <c r="N111" s="21"/>
      <c r="O111" s="21"/>
    </row>
    <row r="112" spans="1:15" x14ac:dyDescent="0.2">
      <c r="A112" s="21"/>
      <c r="B112" s="21"/>
      <c r="C112" s="21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1"/>
    </row>
    <row r="113" spans="1:15" x14ac:dyDescent="0.2">
      <c r="A113" s="21"/>
      <c r="B113" s="21"/>
      <c r="C113" s="21"/>
      <c r="D113" s="21"/>
      <c r="E113" s="21"/>
      <c r="F113" s="21"/>
      <c r="G113" s="21"/>
      <c r="H113" s="21"/>
      <c r="I113" s="21"/>
      <c r="J113" s="21"/>
      <c r="K113" s="21"/>
      <c r="L113" s="21"/>
      <c r="M113" s="21"/>
      <c r="N113" s="21"/>
      <c r="O113" s="21"/>
    </row>
    <row r="114" spans="1:15" x14ac:dyDescent="0.2">
      <c r="A114" s="21"/>
      <c r="B114" s="21"/>
      <c r="C114" s="21"/>
      <c r="D114" s="21"/>
      <c r="E114" s="21"/>
      <c r="F114" s="21"/>
      <c r="G114" s="21"/>
      <c r="H114" s="21"/>
      <c r="I114" s="21"/>
      <c r="J114" s="21"/>
      <c r="K114" s="21"/>
      <c r="L114" s="21"/>
      <c r="M114" s="21"/>
      <c r="N114" s="21"/>
      <c r="O114" s="21"/>
    </row>
    <row r="115" spans="1:15" x14ac:dyDescent="0.2">
      <c r="A115" s="21"/>
      <c r="B115" s="21"/>
      <c r="C115" s="21"/>
      <c r="D115" s="21"/>
      <c r="E115" s="21"/>
      <c r="F115" s="21"/>
      <c r="G115" s="21"/>
      <c r="H115" s="21"/>
      <c r="I115" s="21"/>
      <c r="J115" s="21"/>
      <c r="K115" s="21"/>
      <c r="L115" s="21"/>
      <c r="M115" s="21"/>
      <c r="N115" s="21"/>
      <c r="O115" s="21"/>
    </row>
    <row r="116" spans="1:15" x14ac:dyDescent="0.2">
      <c r="A116" s="21"/>
      <c r="B116" s="21"/>
      <c r="C116" s="21"/>
      <c r="D116" s="21"/>
      <c r="E116" s="21"/>
      <c r="F116" s="21"/>
      <c r="G116" s="21"/>
      <c r="H116" s="21"/>
      <c r="I116" s="21"/>
      <c r="J116" s="21"/>
      <c r="K116" s="21"/>
      <c r="L116" s="21"/>
      <c r="M116" s="21"/>
      <c r="N116" s="21"/>
      <c r="O116" s="21"/>
    </row>
    <row r="117" spans="1:15" x14ac:dyDescent="0.2">
      <c r="A117" s="21"/>
      <c r="B117" s="21"/>
      <c r="C117" s="21"/>
      <c r="D117" s="21"/>
      <c r="E117" s="21"/>
      <c r="F117" s="21"/>
      <c r="G117" s="21"/>
      <c r="H117" s="21"/>
      <c r="I117" s="21"/>
      <c r="J117" s="21"/>
      <c r="K117" s="21"/>
      <c r="L117" s="21"/>
      <c r="M117" s="21"/>
      <c r="N117" s="21"/>
      <c r="O117" s="21"/>
    </row>
    <row r="118" spans="1:15" x14ac:dyDescent="0.2">
      <c r="A118" s="21"/>
      <c r="B118" s="21"/>
      <c r="C118" s="21"/>
      <c r="D118" s="21"/>
      <c r="E118" s="21"/>
      <c r="F118" s="21"/>
      <c r="G118" s="21"/>
      <c r="H118" s="21"/>
      <c r="I118" s="21"/>
      <c r="J118" s="21"/>
      <c r="K118" s="21"/>
      <c r="L118" s="21"/>
      <c r="M118" s="21"/>
      <c r="N118" s="21"/>
      <c r="O118" s="21"/>
    </row>
    <row r="119" spans="1:15" x14ac:dyDescent="0.2">
      <c r="A119" s="21"/>
      <c r="B119" s="21"/>
      <c r="C119" s="21"/>
      <c r="D119" s="21"/>
      <c r="E119" s="21"/>
      <c r="F119" s="21"/>
      <c r="G119" s="21"/>
      <c r="H119" s="21"/>
      <c r="I119" s="21"/>
      <c r="J119" s="21"/>
      <c r="K119" s="21"/>
      <c r="L119" s="21"/>
      <c r="M119" s="21"/>
      <c r="N119" s="21"/>
      <c r="O119" s="21"/>
    </row>
    <row r="120" spans="1:15" x14ac:dyDescent="0.2">
      <c r="A120" s="21"/>
      <c r="B120" s="21"/>
      <c r="C120" s="21"/>
      <c r="D120" s="21"/>
      <c r="E120" s="21"/>
      <c r="F120" s="21"/>
      <c r="G120" s="21"/>
      <c r="H120" s="21"/>
      <c r="I120" s="21"/>
      <c r="J120" s="21"/>
      <c r="K120" s="21"/>
      <c r="L120" s="21"/>
      <c r="M120" s="21"/>
      <c r="N120" s="21"/>
      <c r="O120" s="21"/>
    </row>
    <row r="121" spans="1:15" x14ac:dyDescent="0.2">
      <c r="A121" s="21"/>
      <c r="B121" s="21"/>
      <c r="C121" s="21"/>
      <c r="D121" s="21"/>
      <c r="E121" s="21"/>
      <c r="F121" s="21"/>
      <c r="G121" s="21"/>
      <c r="H121" s="21"/>
      <c r="I121" s="21"/>
      <c r="J121" s="21"/>
      <c r="K121" s="21"/>
      <c r="L121" s="21"/>
      <c r="M121" s="21"/>
      <c r="N121" s="21"/>
      <c r="O121" s="21"/>
    </row>
    <row r="122" spans="1:15" x14ac:dyDescent="0.2">
      <c r="A122" s="21"/>
      <c r="B122" s="21"/>
      <c r="C122" s="21"/>
      <c r="D122" s="21"/>
      <c r="E122" s="21"/>
      <c r="F122" s="21"/>
      <c r="G122" s="21"/>
      <c r="H122" s="21"/>
      <c r="I122" s="21"/>
      <c r="J122" s="21"/>
      <c r="K122" s="21"/>
      <c r="L122" s="21"/>
      <c r="M122" s="21"/>
      <c r="N122" s="21"/>
      <c r="O122" s="21"/>
    </row>
    <row r="123" spans="1:15" x14ac:dyDescent="0.2">
      <c r="A123" s="21"/>
      <c r="B123" s="21"/>
      <c r="C123" s="21"/>
      <c r="D123" s="21"/>
      <c r="E123" s="21"/>
      <c r="F123" s="21"/>
      <c r="G123" s="21"/>
      <c r="H123" s="21"/>
      <c r="I123" s="21"/>
      <c r="J123" s="21"/>
      <c r="K123" s="21"/>
      <c r="L123" s="21"/>
      <c r="M123" s="21"/>
      <c r="N123" s="21"/>
      <c r="O123" s="21"/>
    </row>
    <row r="124" spans="1:15" x14ac:dyDescent="0.2">
      <c r="A124" s="21"/>
      <c r="B124" s="21"/>
      <c r="C124" s="21"/>
      <c r="D124" s="21"/>
      <c r="E124" s="21"/>
      <c r="F124" s="21"/>
      <c r="G124" s="21"/>
      <c r="H124" s="21"/>
      <c r="I124" s="21"/>
      <c r="J124" s="21"/>
      <c r="K124" s="21"/>
      <c r="L124" s="21"/>
      <c r="M124" s="21"/>
      <c r="N124" s="21"/>
      <c r="O124" s="21"/>
    </row>
    <row r="125" spans="1:15" x14ac:dyDescent="0.2">
      <c r="A125" s="21"/>
      <c r="B125" s="21"/>
      <c r="C125" s="21"/>
      <c r="D125" s="21"/>
      <c r="E125" s="21"/>
      <c r="F125" s="21"/>
      <c r="G125" s="21"/>
      <c r="H125" s="21"/>
      <c r="I125" s="21"/>
      <c r="J125" s="21"/>
      <c r="K125" s="21"/>
      <c r="L125" s="21"/>
      <c r="M125" s="21"/>
      <c r="N125" s="21"/>
      <c r="O125" s="21"/>
    </row>
    <row r="126" spans="1:15" x14ac:dyDescent="0.2">
      <c r="A126" s="21"/>
      <c r="B126" s="21"/>
      <c r="C126" s="21"/>
      <c r="D126" s="21"/>
      <c r="E126" s="21"/>
      <c r="F126" s="21"/>
      <c r="G126" s="21"/>
      <c r="H126" s="21"/>
      <c r="I126" s="21"/>
      <c r="J126" s="21"/>
      <c r="K126" s="21"/>
      <c r="L126" s="21"/>
      <c r="M126" s="21"/>
      <c r="N126" s="21"/>
      <c r="O126" s="21"/>
    </row>
    <row r="127" spans="1:15" x14ac:dyDescent="0.2">
      <c r="A127" s="21"/>
      <c r="B127" s="21"/>
      <c r="C127" s="21"/>
      <c r="D127" s="21"/>
      <c r="E127" s="21"/>
      <c r="F127" s="21"/>
      <c r="G127" s="21"/>
      <c r="H127" s="21"/>
      <c r="I127" s="21"/>
      <c r="J127" s="21"/>
      <c r="K127" s="21"/>
      <c r="L127" s="21"/>
      <c r="M127" s="21"/>
      <c r="N127" s="21"/>
      <c r="O127" s="21"/>
    </row>
    <row r="128" spans="1:15" x14ac:dyDescent="0.2">
      <c r="A128" s="21"/>
      <c r="B128" s="21"/>
      <c r="C128" s="21"/>
      <c r="D128" s="21"/>
      <c r="E128" s="21"/>
      <c r="F128" s="21"/>
      <c r="G128" s="21"/>
      <c r="H128" s="21"/>
      <c r="I128" s="21"/>
      <c r="J128" s="21"/>
      <c r="K128" s="21"/>
      <c r="L128" s="21"/>
      <c r="M128" s="21"/>
      <c r="N128" s="21"/>
      <c r="O128" s="21"/>
    </row>
    <row r="129" spans="1:15" x14ac:dyDescent="0.2">
      <c r="A129" s="21"/>
      <c r="B129" s="21"/>
      <c r="C129" s="21"/>
      <c r="D129" s="21"/>
      <c r="E129" s="21"/>
      <c r="F129" s="21"/>
      <c r="G129" s="21"/>
      <c r="H129" s="21"/>
      <c r="I129" s="21"/>
      <c r="J129" s="21"/>
      <c r="K129" s="21"/>
      <c r="L129" s="21"/>
      <c r="M129" s="21"/>
      <c r="N129" s="21"/>
      <c r="O129" s="21"/>
    </row>
    <row r="130" spans="1:15" x14ac:dyDescent="0.2">
      <c r="A130" s="21"/>
      <c r="B130" s="21"/>
      <c r="C130" s="21"/>
      <c r="D130" s="21"/>
      <c r="E130" s="21"/>
      <c r="F130" s="21"/>
      <c r="G130" s="21"/>
      <c r="H130" s="21"/>
      <c r="I130" s="21"/>
      <c r="J130" s="21"/>
      <c r="K130" s="21"/>
      <c r="L130" s="21"/>
      <c r="M130" s="21"/>
      <c r="N130" s="21"/>
      <c r="O130" s="21"/>
    </row>
    <row r="131" spans="1:15" x14ac:dyDescent="0.2">
      <c r="A131" s="21"/>
      <c r="B131" s="21"/>
      <c r="C131" s="21"/>
      <c r="D131" s="21"/>
      <c r="E131" s="21"/>
      <c r="F131" s="21"/>
      <c r="G131" s="21"/>
      <c r="H131" s="21"/>
      <c r="I131" s="21"/>
      <c r="J131" s="21"/>
      <c r="K131" s="21"/>
      <c r="L131" s="21"/>
      <c r="M131" s="21"/>
      <c r="N131" s="21"/>
      <c r="O131" s="21"/>
    </row>
    <row r="132" spans="1:15" x14ac:dyDescent="0.2">
      <c r="A132" s="21"/>
      <c r="B132" s="21"/>
      <c r="C132" s="21"/>
      <c r="D132" s="21"/>
      <c r="E132" s="21"/>
      <c r="F132" s="21"/>
      <c r="G132" s="21"/>
      <c r="H132" s="21"/>
      <c r="I132" s="21"/>
      <c r="J132" s="21"/>
      <c r="K132" s="21"/>
      <c r="L132" s="21"/>
      <c r="M132" s="21"/>
      <c r="N132" s="21"/>
      <c r="O132" s="21"/>
    </row>
    <row r="133" spans="1:15" x14ac:dyDescent="0.2">
      <c r="A133" s="21"/>
      <c r="B133" s="21"/>
      <c r="C133" s="21"/>
      <c r="D133" s="21"/>
      <c r="E133" s="21"/>
      <c r="F133" s="21"/>
      <c r="G133" s="21"/>
      <c r="H133" s="21"/>
      <c r="I133" s="21"/>
      <c r="J133" s="21"/>
      <c r="K133" s="21"/>
      <c r="L133" s="21"/>
      <c r="M133" s="21"/>
      <c r="N133" s="21"/>
      <c r="O133" s="21"/>
    </row>
    <row r="134" spans="1:15" x14ac:dyDescent="0.2">
      <c r="A134" s="21"/>
      <c r="B134" s="21"/>
      <c r="C134" s="21"/>
      <c r="D134" s="21"/>
      <c r="E134" s="21"/>
      <c r="F134" s="21"/>
      <c r="G134" s="21"/>
      <c r="H134" s="21"/>
      <c r="I134" s="21"/>
      <c r="J134" s="21"/>
      <c r="K134" s="21"/>
      <c r="L134" s="21"/>
      <c r="M134" s="21"/>
      <c r="N134" s="21"/>
      <c r="O134" s="21"/>
    </row>
    <row r="135" spans="1:15" x14ac:dyDescent="0.2">
      <c r="A135" s="21"/>
      <c r="B135" s="21"/>
      <c r="C135" s="21"/>
      <c r="D135" s="21"/>
      <c r="E135" s="21"/>
      <c r="F135" s="21"/>
      <c r="G135" s="21"/>
      <c r="H135" s="21"/>
      <c r="I135" s="21"/>
      <c r="J135" s="21"/>
      <c r="K135" s="21"/>
      <c r="L135" s="21"/>
      <c r="M135" s="21"/>
      <c r="N135" s="21"/>
      <c r="O135" s="21"/>
    </row>
    <row r="136" spans="1:15" x14ac:dyDescent="0.2">
      <c r="A136" s="21"/>
      <c r="B136" s="21"/>
      <c r="C136" s="21"/>
      <c r="D136" s="21"/>
      <c r="E136" s="21"/>
      <c r="F136" s="21"/>
      <c r="G136" s="21"/>
      <c r="H136" s="21"/>
      <c r="I136" s="21"/>
      <c r="J136" s="21"/>
      <c r="K136" s="21"/>
      <c r="L136" s="21"/>
      <c r="M136" s="21"/>
      <c r="N136" s="21"/>
      <c r="O136" s="21"/>
    </row>
    <row r="137" spans="1:15" x14ac:dyDescent="0.2">
      <c r="A137" s="21"/>
      <c r="B137" s="21"/>
      <c r="C137" s="21"/>
      <c r="D137" s="21"/>
      <c r="E137" s="21"/>
      <c r="F137" s="21"/>
      <c r="G137" s="21"/>
      <c r="H137" s="21"/>
      <c r="I137" s="21"/>
      <c r="J137" s="21"/>
      <c r="K137" s="21"/>
      <c r="L137" s="21"/>
      <c r="M137" s="21"/>
      <c r="N137" s="21"/>
      <c r="O137" s="21"/>
    </row>
    <row r="138" spans="1:15" x14ac:dyDescent="0.2">
      <c r="A138" s="21"/>
      <c r="B138" s="21"/>
      <c r="C138" s="21"/>
      <c r="D138" s="21"/>
      <c r="E138" s="21"/>
      <c r="F138" s="21"/>
      <c r="G138" s="21"/>
      <c r="H138" s="21"/>
      <c r="I138" s="21"/>
      <c r="J138" s="21"/>
      <c r="K138" s="21"/>
      <c r="L138" s="21"/>
      <c r="M138" s="21"/>
      <c r="N138" s="21"/>
      <c r="O138" s="21"/>
    </row>
    <row r="139" spans="1:15" x14ac:dyDescent="0.2">
      <c r="A139" s="21"/>
      <c r="B139" s="21"/>
      <c r="C139" s="21"/>
      <c r="D139" s="21"/>
      <c r="E139" s="21"/>
      <c r="F139" s="21"/>
      <c r="G139" s="21"/>
      <c r="H139" s="21"/>
      <c r="I139" s="21"/>
      <c r="J139" s="21"/>
      <c r="K139" s="21"/>
      <c r="L139" s="21"/>
      <c r="M139" s="21"/>
      <c r="N139" s="21"/>
      <c r="O139" s="21"/>
    </row>
    <row r="140" spans="1:15" x14ac:dyDescent="0.2">
      <c r="A140" s="21"/>
      <c r="B140" s="21"/>
      <c r="C140" s="21"/>
      <c r="D140" s="21"/>
      <c r="E140" s="21"/>
      <c r="F140" s="21"/>
      <c r="G140" s="21"/>
      <c r="H140" s="21"/>
      <c r="I140" s="21"/>
      <c r="J140" s="21"/>
      <c r="K140" s="21"/>
      <c r="L140" s="21"/>
      <c r="M140" s="21"/>
      <c r="N140" s="21"/>
      <c r="O140" s="21"/>
    </row>
    <row r="141" spans="1:15" x14ac:dyDescent="0.2">
      <c r="A141" s="21"/>
      <c r="B141" s="21"/>
      <c r="C141" s="21"/>
      <c r="D141" s="21"/>
      <c r="E141" s="21"/>
      <c r="F141" s="21"/>
      <c r="G141" s="21"/>
      <c r="H141" s="21"/>
      <c r="I141" s="21"/>
      <c r="J141" s="21"/>
      <c r="K141" s="21"/>
      <c r="L141" s="21"/>
      <c r="M141" s="21"/>
      <c r="N141" s="21"/>
      <c r="O141" s="21"/>
    </row>
    <row r="142" spans="1:15" x14ac:dyDescent="0.2">
      <c r="A142" s="21"/>
      <c r="B142" s="21"/>
      <c r="C142" s="21"/>
      <c r="D142" s="21"/>
      <c r="E142" s="21"/>
      <c r="F142" s="21"/>
      <c r="G142" s="21"/>
      <c r="H142" s="21"/>
      <c r="I142" s="21"/>
      <c r="J142" s="21"/>
      <c r="K142" s="21"/>
      <c r="L142" s="21"/>
      <c r="M142" s="21"/>
      <c r="N142" s="21"/>
      <c r="O142" s="21"/>
    </row>
    <row r="143" spans="1:15" x14ac:dyDescent="0.2">
      <c r="A143" s="21"/>
      <c r="B143" s="21"/>
      <c r="C143" s="21"/>
      <c r="D143" s="21"/>
      <c r="E143" s="21"/>
      <c r="F143" s="21"/>
      <c r="G143" s="21"/>
      <c r="H143" s="21"/>
      <c r="I143" s="21"/>
      <c r="J143" s="21"/>
      <c r="K143" s="21"/>
      <c r="L143" s="21"/>
      <c r="M143" s="21"/>
      <c r="N143" s="21"/>
      <c r="O143" s="21"/>
    </row>
    <row r="144" spans="1:15" x14ac:dyDescent="0.2">
      <c r="A144" s="21"/>
      <c r="B144" s="21"/>
      <c r="C144" s="21"/>
      <c r="D144" s="21"/>
      <c r="E144" s="21"/>
      <c r="F144" s="21"/>
      <c r="G144" s="21"/>
      <c r="H144" s="21"/>
      <c r="I144" s="21"/>
      <c r="J144" s="21"/>
      <c r="K144" s="21"/>
      <c r="L144" s="21"/>
      <c r="M144" s="21"/>
      <c r="N144" s="21"/>
      <c r="O144" s="21"/>
    </row>
    <row r="145" spans="1:15" x14ac:dyDescent="0.2">
      <c r="A145" s="21"/>
      <c r="B145" s="21"/>
      <c r="C145" s="21"/>
      <c r="D145" s="21"/>
      <c r="E145" s="21"/>
      <c r="F145" s="21"/>
      <c r="G145" s="21"/>
      <c r="H145" s="21"/>
      <c r="I145" s="21"/>
      <c r="J145" s="21"/>
      <c r="K145" s="21"/>
      <c r="L145" s="21"/>
      <c r="M145" s="21"/>
      <c r="N145" s="21"/>
      <c r="O145" s="21"/>
    </row>
    <row r="146" spans="1:15" x14ac:dyDescent="0.2">
      <c r="A146" s="21"/>
      <c r="B146" s="21"/>
      <c r="C146" s="21"/>
      <c r="D146" s="21"/>
      <c r="E146" s="21"/>
      <c r="F146" s="21"/>
      <c r="G146" s="21"/>
      <c r="H146" s="21"/>
      <c r="I146" s="21"/>
      <c r="J146" s="21"/>
      <c r="K146" s="21"/>
      <c r="L146" s="21"/>
      <c r="M146" s="21"/>
      <c r="N146" s="21"/>
      <c r="O146" s="21"/>
    </row>
    <row r="147" spans="1:15" x14ac:dyDescent="0.2">
      <c r="A147" s="21"/>
      <c r="B147" s="21"/>
      <c r="C147" s="21"/>
      <c r="D147" s="21"/>
      <c r="E147" s="21"/>
      <c r="F147" s="21"/>
      <c r="G147" s="21"/>
      <c r="H147" s="21"/>
      <c r="I147" s="21"/>
      <c r="J147" s="21"/>
      <c r="K147" s="21"/>
      <c r="L147" s="21"/>
      <c r="M147" s="21"/>
      <c r="N147" s="21"/>
      <c r="O147" s="21"/>
    </row>
    <row r="148" spans="1:15" x14ac:dyDescent="0.2">
      <c r="A148" s="21"/>
      <c r="B148" s="21"/>
      <c r="C148" s="21"/>
      <c r="D148" s="21"/>
      <c r="E148" s="21"/>
      <c r="F148" s="21"/>
      <c r="G148" s="21"/>
      <c r="H148" s="21"/>
      <c r="I148" s="21"/>
      <c r="J148" s="21"/>
      <c r="K148" s="21"/>
      <c r="L148" s="21"/>
      <c r="M148" s="21"/>
      <c r="N148" s="21"/>
      <c r="O148" s="21"/>
    </row>
    <row r="149" spans="1:15" x14ac:dyDescent="0.2">
      <c r="A149" s="21"/>
      <c r="B149" s="21"/>
      <c r="C149" s="21"/>
      <c r="D149" s="21"/>
      <c r="E149" s="21"/>
      <c r="F149" s="21"/>
      <c r="G149" s="21"/>
      <c r="H149" s="21"/>
      <c r="I149" s="21"/>
      <c r="J149" s="21"/>
      <c r="K149" s="21"/>
      <c r="L149" s="21"/>
      <c r="M149" s="21"/>
      <c r="N149" s="21"/>
      <c r="O149" s="21"/>
    </row>
    <row r="150" spans="1:15" x14ac:dyDescent="0.2">
      <c r="A150" s="21"/>
      <c r="B150" s="21"/>
      <c r="C150" s="21"/>
      <c r="D150" s="21"/>
      <c r="E150" s="21"/>
      <c r="F150" s="21"/>
      <c r="G150" s="21"/>
      <c r="H150" s="21"/>
      <c r="I150" s="21"/>
      <c r="J150" s="21"/>
      <c r="K150" s="21"/>
      <c r="L150" s="21"/>
      <c r="M150" s="21"/>
      <c r="N150" s="21"/>
      <c r="O150" s="21"/>
    </row>
    <row r="151" spans="1:15" x14ac:dyDescent="0.2">
      <c r="A151" s="21"/>
      <c r="B151" s="21"/>
      <c r="C151" s="21"/>
      <c r="D151" s="21"/>
      <c r="E151" s="21"/>
      <c r="F151" s="21"/>
      <c r="G151" s="21"/>
      <c r="H151" s="21"/>
      <c r="I151" s="21"/>
      <c r="J151" s="21"/>
      <c r="K151" s="21"/>
      <c r="L151" s="21"/>
      <c r="M151" s="21"/>
      <c r="N151" s="21"/>
      <c r="O151" s="21"/>
    </row>
    <row r="152" spans="1:15" x14ac:dyDescent="0.2">
      <c r="A152" s="21"/>
      <c r="B152" s="21"/>
      <c r="C152" s="21"/>
      <c r="D152" s="21"/>
      <c r="E152" s="21"/>
      <c r="F152" s="21"/>
      <c r="G152" s="21"/>
      <c r="H152" s="21"/>
      <c r="I152" s="21"/>
      <c r="J152" s="21"/>
      <c r="K152" s="21"/>
      <c r="L152" s="21"/>
      <c r="M152" s="21"/>
      <c r="N152" s="21"/>
      <c r="O152" s="21"/>
    </row>
    <row r="153" spans="1:15" x14ac:dyDescent="0.2">
      <c r="A153" s="21"/>
      <c r="B153" s="21"/>
      <c r="C153" s="21"/>
      <c r="D153" s="21"/>
      <c r="E153" s="21"/>
      <c r="F153" s="21"/>
      <c r="G153" s="21"/>
      <c r="H153" s="21"/>
      <c r="I153" s="21"/>
      <c r="J153" s="21"/>
      <c r="K153" s="21"/>
      <c r="L153" s="21"/>
      <c r="M153" s="21"/>
      <c r="N153" s="21"/>
      <c r="O153" s="21"/>
    </row>
    <row r="154" spans="1:15" x14ac:dyDescent="0.2">
      <c r="A154" s="21"/>
      <c r="B154" s="21"/>
      <c r="C154" s="21"/>
      <c r="D154" s="21"/>
      <c r="E154" s="21"/>
      <c r="F154" s="21"/>
      <c r="G154" s="21"/>
      <c r="H154" s="21"/>
      <c r="I154" s="21"/>
      <c r="J154" s="21"/>
      <c r="K154" s="21"/>
      <c r="L154" s="21"/>
      <c r="M154" s="21"/>
      <c r="N154" s="21"/>
      <c r="O154" s="21"/>
    </row>
    <row r="155" spans="1:15" x14ac:dyDescent="0.2">
      <c r="A155" s="21"/>
      <c r="B155" s="21"/>
      <c r="C155" s="21"/>
      <c r="D155" s="21"/>
      <c r="E155" s="21"/>
      <c r="F155" s="21"/>
      <c r="G155" s="21"/>
      <c r="H155" s="21"/>
      <c r="I155" s="21"/>
      <c r="J155" s="21"/>
      <c r="K155" s="21"/>
      <c r="L155" s="21"/>
      <c r="M155" s="21"/>
      <c r="N155" s="21"/>
      <c r="O155" s="21"/>
    </row>
    <row r="156" spans="1:15" x14ac:dyDescent="0.2">
      <c r="A156" s="21"/>
      <c r="B156" s="21"/>
      <c r="C156" s="21"/>
      <c r="D156" s="21"/>
      <c r="E156" s="21"/>
      <c r="F156" s="21"/>
      <c r="G156" s="21"/>
      <c r="H156" s="21"/>
      <c r="I156" s="21"/>
      <c r="J156" s="21"/>
      <c r="K156" s="21"/>
      <c r="L156" s="21"/>
      <c r="M156" s="21"/>
      <c r="N156" s="21"/>
      <c r="O156" s="21"/>
    </row>
    <row r="157" spans="1:15" x14ac:dyDescent="0.2">
      <c r="A157" s="21"/>
      <c r="B157" s="21"/>
      <c r="C157" s="21"/>
      <c r="D157" s="21"/>
      <c r="E157" s="21"/>
      <c r="F157" s="21"/>
      <c r="G157" s="21"/>
      <c r="H157" s="21"/>
      <c r="I157" s="21"/>
      <c r="J157" s="21"/>
      <c r="K157" s="21"/>
      <c r="L157" s="21"/>
      <c r="M157" s="21"/>
      <c r="N157" s="21"/>
      <c r="O157" s="21"/>
    </row>
    <row r="158" spans="1:15" x14ac:dyDescent="0.2">
      <c r="A158" s="21"/>
      <c r="B158" s="21"/>
      <c r="C158" s="21"/>
      <c r="D158" s="21"/>
      <c r="E158" s="21"/>
      <c r="F158" s="21"/>
      <c r="G158" s="21"/>
      <c r="H158" s="21"/>
      <c r="I158" s="21"/>
      <c r="J158" s="21"/>
      <c r="K158" s="21"/>
      <c r="L158" s="21"/>
      <c r="M158" s="21"/>
      <c r="N158" s="21"/>
      <c r="O158" s="21"/>
    </row>
    <row r="159" spans="1:15" x14ac:dyDescent="0.2">
      <c r="A159" s="21"/>
      <c r="B159" s="21"/>
      <c r="C159" s="21"/>
      <c r="D159" s="21"/>
      <c r="E159" s="21"/>
      <c r="F159" s="21"/>
      <c r="G159" s="21"/>
      <c r="H159" s="21"/>
      <c r="I159" s="21"/>
      <c r="J159" s="21"/>
      <c r="K159" s="21"/>
      <c r="L159" s="21"/>
      <c r="M159" s="21"/>
      <c r="N159" s="21"/>
      <c r="O159" s="21"/>
    </row>
    <row r="160" spans="1:15" x14ac:dyDescent="0.2">
      <c r="A160" s="21"/>
      <c r="B160" s="21"/>
      <c r="C160" s="21"/>
      <c r="D160" s="21"/>
      <c r="E160" s="21"/>
      <c r="F160" s="21"/>
      <c r="G160" s="21"/>
      <c r="H160" s="21"/>
      <c r="I160" s="21"/>
      <c r="J160" s="21"/>
      <c r="K160" s="21"/>
      <c r="L160" s="21"/>
      <c r="M160" s="21"/>
      <c r="N160" s="21"/>
      <c r="O160" s="21"/>
    </row>
    <row r="161" spans="1:15" x14ac:dyDescent="0.2">
      <c r="A161" s="21"/>
      <c r="B161" s="21"/>
      <c r="C161" s="21"/>
      <c r="D161" s="21"/>
      <c r="E161" s="21"/>
      <c r="F161" s="21"/>
      <c r="G161" s="21"/>
      <c r="H161" s="21"/>
      <c r="I161" s="21"/>
      <c r="J161" s="21"/>
      <c r="K161" s="21"/>
      <c r="L161" s="21"/>
      <c r="M161" s="21"/>
      <c r="N161" s="21"/>
      <c r="O161" s="21"/>
    </row>
    <row r="162" spans="1:15" x14ac:dyDescent="0.2">
      <c r="A162" s="21"/>
      <c r="B162" s="21"/>
      <c r="C162" s="21"/>
      <c r="D162" s="21"/>
      <c r="E162" s="21"/>
      <c r="F162" s="21"/>
      <c r="G162" s="21"/>
      <c r="H162" s="21"/>
      <c r="I162" s="21"/>
      <c r="J162" s="21"/>
      <c r="K162" s="21"/>
      <c r="L162" s="21"/>
      <c r="M162" s="21"/>
      <c r="N162" s="21"/>
      <c r="O162" s="21"/>
    </row>
    <row r="163" spans="1:15" x14ac:dyDescent="0.2">
      <c r="A163" s="21"/>
      <c r="B163" s="21"/>
      <c r="C163" s="21"/>
      <c r="D163" s="21"/>
      <c r="E163" s="21"/>
      <c r="F163" s="21"/>
      <c r="G163" s="21"/>
      <c r="H163" s="21"/>
      <c r="I163" s="21"/>
      <c r="J163" s="21"/>
      <c r="K163" s="21"/>
      <c r="L163" s="21"/>
      <c r="M163" s="21"/>
      <c r="N163" s="21"/>
      <c r="O163" s="21"/>
    </row>
    <row r="164" spans="1:15" x14ac:dyDescent="0.2">
      <c r="A164" s="21"/>
      <c r="B164" s="21"/>
      <c r="C164" s="21"/>
      <c r="D164" s="21"/>
      <c r="E164" s="21"/>
      <c r="F164" s="21"/>
      <c r="G164" s="21"/>
      <c r="H164" s="21"/>
      <c r="I164" s="21"/>
      <c r="J164" s="21"/>
      <c r="K164" s="21"/>
      <c r="L164" s="21"/>
      <c r="M164" s="21"/>
      <c r="N164" s="21"/>
      <c r="O164" s="21"/>
    </row>
    <row r="165" spans="1:15" x14ac:dyDescent="0.2">
      <c r="A165" s="21"/>
      <c r="B165" s="21"/>
      <c r="C165" s="21"/>
      <c r="D165" s="21"/>
      <c r="E165" s="21"/>
      <c r="F165" s="21"/>
      <c r="G165" s="21"/>
      <c r="H165" s="21"/>
      <c r="I165" s="21"/>
      <c r="J165" s="21"/>
      <c r="K165" s="21"/>
      <c r="L165" s="21"/>
      <c r="M165" s="21"/>
      <c r="N165" s="21"/>
      <c r="O165" s="21"/>
    </row>
    <row r="166" spans="1:15" x14ac:dyDescent="0.2">
      <c r="A166" s="21"/>
      <c r="B166" s="21"/>
      <c r="C166" s="21"/>
      <c r="D166" s="21"/>
      <c r="E166" s="21"/>
      <c r="F166" s="21"/>
      <c r="G166" s="21"/>
      <c r="H166" s="21"/>
      <c r="I166" s="21"/>
      <c r="J166" s="21"/>
      <c r="K166" s="21"/>
      <c r="L166" s="21"/>
      <c r="M166" s="21"/>
      <c r="N166" s="21"/>
      <c r="O166" s="21"/>
    </row>
    <row r="167" spans="1:15" x14ac:dyDescent="0.2">
      <c r="A167" s="21"/>
      <c r="B167" s="21"/>
      <c r="C167" s="21"/>
      <c r="D167" s="21"/>
      <c r="E167" s="21"/>
      <c r="F167" s="21"/>
      <c r="G167" s="21"/>
      <c r="H167" s="21"/>
      <c r="I167" s="21"/>
      <c r="J167" s="21"/>
      <c r="K167" s="21"/>
      <c r="L167" s="21"/>
      <c r="M167" s="21"/>
      <c r="N167" s="21"/>
      <c r="O167" s="21"/>
    </row>
    <row r="168" spans="1:15" x14ac:dyDescent="0.2">
      <c r="A168" s="21"/>
      <c r="B168" s="21"/>
      <c r="C168" s="21"/>
      <c r="D168" s="21"/>
      <c r="E168" s="21"/>
      <c r="F168" s="21"/>
      <c r="G168" s="21"/>
      <c r="H168" s="21"/>
      <c r="I168" s="21"/>
      <c r="J168" s="21"/>
      <c r="K168" s="21"/>
      <c r="L168" s="21"/>
      <c r="M168" s="21"/>
      <c r="N168" s="21"/>
      <c r="O168" s="21"/>
    </row>
    <row r="169" spans="1:15" x14ac:dyDescent="0.2">
      <c r="A169" s="21"/>
      <c r="B169" s="21"/>
      <c r="C169" s="21"/>
      <c r="D169" s="21"/>
      <c r="E169" s="21"/>
      <c r="F169" s="21"/>
      <c r="G169" s="21"/>
      <c r="H169" s="21"/>
      <c r="I169" s="21"/>
      <c r="J169" s="21"/>
      <c r="K169" s="21"/>
      <c r="L169" s="21"/>
      <c r="M169" s="21"/>
      <c r="N169" s="21"/>
      <c r="O169" s="21"/>
    </row>
    <row r="170" spans="1:15" x14ac:dyDescent="0.2">
      <c r="A170" s="21"/>
      <c r="B170" s="21"/>
      <c r="C170" s="21"/>
      <c r="D170" s="21"/>
      <c r="E170" s="21"/>
      <c r="F170" s="21"/>
      <c r="G170" s="21"/>
      <c r="H170" s="21"/>
      <c r="I170" s="21"/>
      <c r="J170" s="21"/>
      <c r="K170" s="21"/>
      <c r="L170" s="21"/>
      <c r="M170" s="21"/>
      <c r="N170" s="21"/>
      <c r="O170" s="21"/>
    </row>
    <row r="171" spans="1:15" x14ac:dyDescent="0.2">
      <c r="A171" s="21"/>
      <c r="B171" s="21"/>
      <c r="C171" s="21"/>
      <c r="D171" s="21"/>
      <c r="E171" s="21"/>
      <c r="F171" s="21"/>
      <c r="G171" s="21"/>
      <c r="H171" s="21"/>
      <c r="I171" s="21"/>
      <c r="J171" s="21"/>
      <c r="K171" s="21"/>
      <c r="L171" s="21"/>
      <c r="M171" s="21"/>
      <c r="N171" s="21"/>
      <c r="O171" s="21"/>
    </row>
    <row r="172" spans="1:15" x14ac:dyDescent="0.2">
      <c r="A172" s="21"/>
      <c r="B172" s="21"/>
      <c r="C172" s="21"/>
      <c r="D172" s="21"/>
      <c r="E172" s="21"/>
      <c r="F172" s="21"/>
      <c r="G172" s="21"/>
      <c r="H172" s="21"/>
      <c r="I172" s="21"/>
      <c r="J172" s="21"/>
      <c r="K172" s="21"/>
      <c r="L172" s="21"/>
      <c r="M172" s="21"/>
      <c r="N172" s="21"/>
      <c r="O172" s="21"/>
    </row>
    <row r="173" spans="1:15" x14ac:dyDescent="0.2">
      <c r="A173" s="21"/>
      <c r="B173" s="21"/>
      <c r="C173" s="21"/>
      <c r="D173" s="21"/>
      <c r="E173" s="21"/>
      <c r="F173" s="21"/>
      <c r="G173" s="21"/>
      <c r="H173" s="21"/>
      <c r="I173" s="21"/>
      <c r="J173" s="21"/>
      <c r="K173" s="21"/>
      <c r="L173" s="21"/>
      <c r="M173" s="21"/>
      <c r="N173" s="21"/>
      <c r="O173" s="21"/>
    </row>
    <row r="174" spans="1:15" x14ac:dyDescent="0.2">
      <c r="A174" s="21"/>
      <c r="B174" s="21"/>
      <c r="C174" s="21"/>
      <c r="D174" s="21"/>
      <c r="E174" s="21"/>
      <c r="F174" s="21"/>
      <c r="G174" s="21"/>
      <c r="H174" s="21"/>
      <c r="I174" s="21"/>
      <c r="J174" s="21"/>
      <c r="K174" s="21"/>
      <c r="L174" s="21"/>
      <c r="M174" s="21"/>
      <c r="N174" s="21"/>
      <c r="O174" s="21"/>
    </row>
    <row r="175" spans="1:15" x14ac:dyDescent="0.2">
      <c r="A175" s="21"/>
      <c r="B175" s="21"/>
      <c r="C175" s="21"/>
      <c r="D175" s="21"/>
      <c r="E175" s="21"/>
      <c r="F175" s="21"/>
      <c r="G175" s="21"/>
      <c r="H175" s="21"/>
      <c r="I175" s="21"/>
      <c r="J175" s="21"/>
      <c r="K175" s="21"/>
      <c r="L175" s="21"/>
      <c r="M175" s="21"/>
      <c r="N175" s="21"/>
      <c r="O175" s="21"/>
    </row>
    <row r="176" spans="1:15" x14ac:dyDescent="0.2">
      <c r="A176" s="21"/>
      <c r="B176" s="21"/>
      <c r="C176" s="21"/>
      <c r="D176" s="21"/>
      <c r="E176" s="21"/>
      <c r="F176" s="21"/>
      <c r="G176" s="21"/>
      <c r="H176" s="21"/>
      <c r="I176" s="21"/>
      <c r="J176" s="21"/>
      <c r="K176" s="21"/>
      <c r="L176" s="21"/>
      <c r="M176" s="21"/>
      <c r="N176" s="21"/>
      <c r="O176" s="21"/>
    </row>
    <row r="177" spans="1:15" x14ac:dyDescent="0.2">
      <c r="A177" s="21"/>
      <c r="B177" s="21"/>
      <c r="C177" s="21"/>
      <c r="D177" s="21"/>
      <c r="E177" s="21"/>
      <c r="F177" s="21"/>
      <c r="G177" s="21"/>
      <c r="H177" s="21"/>
      <c r="I177" s="21"/>
      <c r="J177" s="21"/>
      <c r="K177" s="21"/>
      <c r="L177" s="21"/>
      <c r="M177" s="21"/>
      <c r="N177" s="21"/>
      <c r="O177" s="21"/>
    </row>
    <row r="178" spans="1:15" x14ac:dyDescent="0.2">
      <c r="A178" s="21"/>
      <c r="B178" s="21"/>
      <c r="C178" s="21"/>
      <c r="D178" s="21"/>
      <c r="E178" s="21"/>
      <c r="F178" s="21"/>
      <c r="G178" s="21"/>
      <c r="H178" s="21"/>
      <c r="I178" s="21"/>
      <c r="J178" s="21"/>
      <c r="K178" s="21"/>
      <c r="L178" s="21"/>
      <c r="M178" s="21"/>
      <c r="N178" s="21"/>
      <c r="O178" s="21"/>
    </row>
    <row r="179" spans="1:15" x14ac:dyDescent="0.2">
      <c r="A179" s="21"/>
      <c r="B179" s="21"/>
      <c r="C179" s="21"/>
      <c r="D179" s="21"/>
      <c r="E179" s="21"/>
      <c r="F179" s="21"/>
      <c r="G179" s="21"/>
      <c r="H179" s="21"/>
      <c r="I179" s="21"/>
      <c r="J179" s="21"/>
      <c r="K179" s="21"/>
      <c r="L179" s="21"/>
      <c r="M179" s="21"/>
      <c r="N179" s="21"/>
      <c r="O179" s="21"/>
    </row>
    <row r="180" spans="1:15" x14ac:dyDescent="0.2">
      <c r="A180" s="21"/>
      <c r="B180" s="21"/>
      <c r="C180" s="21"/>
      <c r="D180" s="21"/>
      <c r="E180" s="21"/>
      <c r="F180" s="21"/>
      <c r="G180" s="21"/>
      <c r="H180" s="21"/>
      <c r="I180" s="21"/>
      <c r="J180" s="21"/>
      <c r="K180" s="21"/>
      <c r="L180" s="21"/>
      <c r="M180" s="21"/>
      <c r="N180" s="21"/>
      <c r="O180" s="21"/>
    </row>
    <row r="181" spans="1:15" x14ac:dyDescent="0.2">
      <c r="A181" s="21"/>
      <c r="B181" s="21"/>
      <c r="C181" s="21"/>
      <c r="D181" s="21"/>
      <c r="E181" s="21"/>
      <c r="F181" s="21"/>
      <c r="G181" s="21"/>
      <c r="H181" s="21"/>
      <c r="I181" s="21"/>
      <c r="J181" s="21"/>
      <c r="K181" s="21"/>
      <c r="L181" s="21"/>
      <c r="M181" s="21"/>
      <c r="N181" s="21"/>
      <c r="O181" s="21"/>
    </row>
    <row r="182" spans="1:15" x14ac:dyDescent="0.2">
      <c r="A182" s="21"/>
      <c r="B182" s="21"/>
      <c r="C182" s="21"/>
      <c r="D182" s="21"/>
      <c r="E182" s="21"/>
      <c r="F182" s="21"/>
      <c r="G182" s="21"/>
      <c r="H182" s="21"/>
      <c r="I182" s="21"/>
      <c r="J182" s="21"/>
      <c r="K182" s="21"/>
      <c r="L182" s="21"/>
      <c r="M182" s="21"/>
      <c r="N182" s="21"/>
      <c r="O182" s="21"/>
    </row>
    <row r="183" spans="1:15" x14ac:dyDescent="0.2">
      <c r="A183" s="21"/>
      <c r="B183" s="21"/>
      <c r="C183" s="21"/>
      <c r="D183" s="21"/>
      <c r="E183" s="21"/>
      <c r="F183" s="21"/>
      <c r="G183" s="21"/>
      <c r="H183" s="21"/>
      <c r="I183" s="21"/>
      <c r="J183" s="21"/>
      <c r="K183" s="21"/>
      <c r="L183" s="21"/>
      <c r="M183" s="21"/>
      <c r="N183" s="21"/>
      <c r="O183" s="21"/>
    </row>
    <row r="184" spans="1:15" x14ac:dyDescent="0.2">
      <c r="A184" s="21"/>
      <c r="B184" s="21"/>
      <c r="C184" s="21"/>
      <c r="D184" s="21"/>
      <c r="E184" s="21"/>
      <c r="F184" s="21"/>
      <c r="G184" s="21"/>
      <c r="H184" s="21"/>
      <c r="I184" s="21"/>
      <c r="J184" s="21"/>
      <c r="K184" s="21"/>
      <c r="L184" s="21"/>
      <c r="M184" s="21"/>
      <c r="N184" s="21"/>
      <c r="O184" s="21"/>
    </row>
    <row r="185" spans="1:15" x14ac:dyDescent="0.2">
      <c r="A185" s="21"/>
      <c r="B185" s="21"/>
      <c r="C185" s="21"/>
      <c r="D185" s="21"/>
      <c r="E185" s="21"/>
      <c r="F185" s="21"/>
      <c r="G185" s="21"/>
      <c r="H185" s="21"/>
      <c r="I185" s="21"/>
      <c r="J185" s="21"/>
      <c r="K185" s="21"/>
      <c r="L185" s="21"/>
      <c r="M185" s="21"/>
      <c r="N185" s="21"/>
      <c r="O185" s="21"/>
    </row>
    <row r="186" spans="1:15" x14ac:dyDescent="0.2">
      <c r="A186" s="21"/>
      <c r="B186" s="21"/>
      <c r="C186" s="21"/>
      <c r="D186" s="21"/>
      <c r="E186" s="21"/>
      <c r="F186" s="21"/>
      <c r="G186" s="21"/>
      <c r="H186" s="21"/>
      <c r="I186" s="21"/>
      <c r="J186" s="21"/>
      <c r="K186" s="21"/>
      <c r="L186" s="21"/>
      <c r="M186" s="21"/>
      <c r="N186" s="21"/>
      <c r="O186" s="21"/>
    </row>
    <row r="187" spans="1:15" x14ac:dyDescent="0.2">
      <c r="A187" s="21"/>
      <c r="B187" s="21"/>
      <c r="C187" s="21"/>
      <c r="D187" s="21"/>
      <c r="E187" s="21"/>
      <c r="F187" s="21"/>
      <c r="G187" s="21"/>
      <c r="H187" s="21"/>
      <c r="I187" s="21"/>
      <c r="J187" s="21"/>
      <c r="K187" s="21"/>
      <c r="L187" s="21"/>
      <c r="M187" s="21"/>
      <c r="N187" s="21"/>
      <c r="O187" s="21"/>
    </row>
    <row r="188" spans="1:15" x14ac:dyDescent="0.2">
      <c r="A188" s="21"/>
      <c r="B188" s="21"/>
      <c r="C188" s="21"/>
      <c r="D188" s="21"/>
      <c r="E188" s="21"/>
      <c r="F188" s="21"/>
      <c r="G188" s="21"/>
      <c r="H188" s="21"/>
      <c r="I188" s="21"/>
      <c r="J188" s="21"/>
      <c r="K188" s="21"/>
      <c r="L188" s="21"/>
      <c r="M188" s="21"/>
      <c r="N188" s="21"/>
      <c r="O188" s="21"/>
    </row>
    <row r="189" spans="1:15" x14ac:dyDescent="0.2">
      <c r="A189" s="21"/>
      <c r="B189" s="21"/>
      <c r="C189" s="21"/>
      <c r="D189" s="21"/>
      <c r="E189" s="21"/>
      <c r="F189" s="21"/>
      <c r="G189" s="21"/>
      <c r="H189" s="21"/>
      <c r="I189" s="21"/>
      <c r="J189" s="21"/>
      <c r="K189" s="21"/>
      <c r="L189" s="21"/>
      <c r="M189" s="21"/>
      <c r="N189" s="21"/>
      <c r="O189" s="21"/>
    </row>
    <row r="190" spans="1:15" x14ac:dyDescent="0.2">
      <c r="A190" s="21"/>
      <c r="B190" s="21"/>
      <c r="C190" s="21"/>
      <c r="D190" s="21"/>
      <c r="E190" s="21"/>
      <c r="F190" s="21"/>
      <c r="G190" s="21"/>
      <c r="H190" s="21"/>
      <c r="I190" s="21"/>
      <c r="J190" s="21"/>
      <c r="K190" s="21"/>
      <c r="L190" s="21"/>
      <c r="M190" s="21"/>
      <c r="N190" s="21"/>
      <c r="O190" s="21"/>
    </row>
    <row r="191" spans="1:15" x14ac:dyDescent="0.2">
      <c r="A191" s="21"/>
      <c r="B191" s="21"/>
      <c r="C191" s="21"/>
      <c r="D191" s="21"/>
      <c r="E191" s="21"/>
      <c r="F191" s="21"/>
      <c r="G191" s="21"/>
      <c r="H191" s="21"/>
      <c r="I191" s="21"/>
      <c r="J191" s="21"/>
      <c r="K191" s="21"/>
      <c r="L191" s="21"/>
      <c r="M191" s="21"/>
      <c r="N191" s="21"/>
      <c r="O191" s="21"/>
    </row>
    <row r="192" spans="1:15" x14ac:dyDescent="0.2">
      <c r="A192" s="21"/>
      <c r="B192" s="21"/>
      <c r="C192" s="21"/>
      <c r="D192" s="21"/>
      <c r="E192" s="21"/>
      <c r="F192" s="21"/>
      <c r="G192" s="21"/>
      <c r="H192" s="21"/>
      <c r="I192" s="21"/>
      <c r="J192" s="21"/>
      <c r="K192" s="21"/>
      <c r="L192" s="21"/>
      <c r="M192" s="21"/>
      <c r="N192" s="21"/>
      <c r="O192" s="21"/>
    </row>
    <row r="193" spans="1:15" x14ac:dyDescent="0.2">
      <c r="A193" s="21"/>
      <c r="B193" s="21"/>
      <c r="C193" s="21"/>
      <c r="D193" s="21"/>
      <c r="E193" s="21"/>
      <c r="F193" s="21"/>
      <c r="G193" s="21"/>
      <c r="H193" s="21"/>
      <c r="I193" s="21"/>
      <c r="J193" s="21"/>
      <c r="K193" s="21"/>
      <c r="L193" s="21"/>
      <c r="M193" s="21"/>
      <c r="N193" s="21"/>
      <c r="O193" s="21"/>
    </row>
    <row r="194" spans="1:15" x14ac:dyDescent="0.2">
      <c r="A194" s="21"/>
      <c r="B194" s="21"/>
      <c r="C194" s="21"/>
      <c r="D194" s="21"/>
      <c r="E194" s="21"/>
      <c r="F194" s="21"/>
      <c r="G194" s="21"/>
      <c r="H194" s="21"/>
      <c r="I194" s="21"/>
      <c r="J194" s="21"/>
      <c r="K194" s="21"/>
      <c r="L194" s="21"/>
      <c r="M194" s="21"/>
      <c r="N194" s="21"/>
      <c r="O194" s="21"/>
    </row>
    <row r="195" spans="1:15" x14ac:dyDescent="0.2">
      <c r="A195" s="21"/>
      <c r="B195" s="21"/>
      <c r="C195" s="21"/>
      <c r="D195" s="21"/>
      <c r="E195" s="21"/>
      <c r="F195" s="21"/>
      <c r="G195" s="21"/>
      <c r="H195" s="21"/>
      <c r="I195" s="21"/>
      <c r="J195" s="21"/>
      <c r="K195" s="21"/>
      <c r="L195" s="21"/>
      <c r="M195" s="21"/>
      <c r="N195" s="21"/>
      <c r="O195" s="21"/>
    </row>
    <row r="196" spans="1:15" x14ac:dyDescent="0.2">
      <c r="A196" s="21"/>
      <c r="B196" s="21"/>
      <c r="C196" s="21"/>
      <c r="D196" s="21"/>
      <c r="E196" s="21"/>
      <c r="F196" s="21"/>
      <c r="G196" s="21"/>
      <c r="H196" s="21"/>
      <c r="I196" s="21"/>
      <c r="J196" s="21"/>
      <c r="K196" s="21"/>
      <c r="L196" s="21"/>
      <c r="M196" s="21"/>
      <c r="N196" s="21"/>
      <c r="O196" s="21"/>
    </row>
    <row r="197" spans="1:15" x14ac:dyDescent="0.2">
      <c r="A197" s="21"/>
      <c r="B197" s="21"/>
      <c r="C197" s="21"/>
      <c r="D197" s="21"/>
      <c r="E197" s="21"/>
      <c r="F197" s="21"/>
      <c r="G197" s="21"/>
      <c r="H197" s="21"/>
      <c r="I197" s="21"/>
      <c r="J197" s="21"/>
      <c r="K197" s="21"/>
      <c r="L197" s="21"/>
      <c r="M197" s="21"/>
      <c r="N197" s="21"/>
      <c r="O197" s="21"/>
    </row>
    <row r="198" spans="1:15" x14ac:dyDescent="0.2">
      <c r="A198" s="21"/>
      <c r="B198" s="21"/>
      <c r="C198" s="21"/>
      <c r="D198" s="21"/>
      <c r="E198" s="21"/>
      <c r="F198" s="21"/>
      <c r="G198" s="21"/>
      <c r="H198" s="21"/>
      <c r="I198" s="21"/>
      <c r="J198" s="21"/>
      <c r="K198" s="21"/>
      <c r="L198" s="21"/>
      <c r="M198" s="21"/>
      <c r="N198" s="21"/>
      <c r="O198" s="21"/>
    </row>
    <row r="199" spans="1:15" x14ac:dyDescent="0.2">
      <c r="A199" s="21"/>
      <c r="B199" s="21"/>
      <c r="C199" s="21"/>
      <c r="D199" s="21"/>
      <c r="E199" s="21"/>
      <c r="F199" s="21"/>
      <c r="G199" s="21"/>
      <c r="H199" s="21"/>
      <c r="I199" s="21"/>
      <c r="J199" s="21"/>
      <c r="K199" s="21"/>
      <c r="L199" s="21"/>
      <c r="M199" s="21"/>
      <c r="N199" s="21"/>
      <c r="O199" s="21"/>
    </row>
    <row r="200" spans="1:15" x14ac:dyDescent="0.2">
      <c r="A200" s="21"/>
      <c r="B200" s="21"/>
      <c r="C200" s="21"/>
      <c r="D200" s="21"/>
      <c r="E200" s="21"/>
      <c r="F200" s="21"/>
      <c r="G200" s="21"/>
      <c r="H200" s="21"/>
      <c r="I200" s="21"/>
      <c r="J200" s="21"/>
      <c r="K200" s="21"/>
      <c r="L200" s="21"/>
      <c r="M200" s="21"/>
      <c r="N200" s="21"/>
      <c r="O200" s="21"/>
    </row>
    <row r="201" spans="1:15" x14ac:dyDescent="0.2">
      <c r="A201" s="21"/>
      <c r="B201" s="21"/>
      <c r="C201" s="21"/>
      <c r="D201" s="21"/>
      <c r="E201" s="21"/>
      <c r="F201" s="21"/>
      <c r="G201" s="21"/>
      <c r="H201" s="21"/>
      <c r="I201" s="21"/>
      <c r="J201" s="21"/>
      <c r="K201" s="21"/>
      <c r="L201" s="21"/>
      <c r="M201" s="21"/>
      <c r="N201" s="21"/>
      <c r="O201" s="21"/>
    </row>
    <row r="202" spans="1:15" x14ac:dyDescent="0.2">
      <c r="A202" s="21"/>
      <c r="B202" s="21"/>
      <c r="C202" s="21"/>
      <c r="D202" s="21"/>
      <c r="E202" s="21"/>
      <c r="F202" s="21"/>
      <c r="G202" s="21"/>
      <c r="H202" s="21"/>
      <c r="I202" s="21"/>
      <c r="J202" s="21"/>
      <c r="K202" s="21"/>
      <c r="L202" s="21"/>
      <c r="M202" s="21"/>
      <c r="N202" s="21"/>
      <c r="O202" s="21"/>
    </row>
    <row r="203" spans="1:15" x14ac:dyDescent="0.2">
      <c r="A203" s="21"/>
      <c r="B203" s="21"/>
      <c r="C203" s="21"/>
      <c r="D203" s="21"/>
      <c r="E203" s="21"/>
      <c r="F203" s="21"/>
      <c r="G203" s="21"/>
      <c r="H203" s="21"/>
      <c r="I203" s="21"/>
      <c r="J203" s="21"/>
      <c r="K203" s="21"/>
      <c r="L203" s="21"/>
      <c r="M203" s="21"/>
      <c r="N203" s="21"/>
      <c r="O203" s="21"/>
    </row>
    <row r="204" spans="1:15" x14ac:dyDescent="0.2">
      <c r="A204" s="21"/>
      <c r="B204" s="21"/>
      <c r="C204" s="21"/>
      <c r="D204" s="21"/>
      <c r="E204" s="21"/>
      <c r="F204" s="21"/>
      <c r="G204" s="21"/>
      <c r="H204" s="21"/>
      <c r="I204" s="21"/>
      <c r="J204" s="21"/>
      <c r="K204" s="21"/>
      <c r="L204" s="21"/>
      <c r="M204" s="21"/>
      <c r="N204" s="21"/>
      <c r="O204" s="21"/>
    </row>
    <row r="205" spans="1:15" x14ac:dyDescent="0.2">
      <c r="A205" s="21"/>
      <c r="B205" s="21"/>
      <c r="C205" s="21"/>
      <c r="D205" s="21"/>
      <c r="E205" s="21"/>
      <c r="F205" s="21"/>
      <c r="G205" s="21"/>
      <c r="H205" s="21"/>
      <c r="I205" s="21"/>
      <c r="J205" s="21"/>
      <c r="K205" s="21"/>
      <c r="L205" s="21"/>
      <c r="M205" s="21"/>
      <c r="N205" s="21"/>
      <c r="O205" s="21"/>
    </row>
    <row r="206" spans="1:15" x14ac:dyDescent="0.2">
      <c r="A206" s="21"/>
      <c r="B206" s="21"/>
      <c r="C206" s="21"/>
      <c r="D206" s="21"/>
      <c r="E206" s="21"/>
      <c r="F206" s="21"/>
      <c r="G206" s="21"/>
      <c r="H206" s="21"/>
      <c r="I206" s="21"/>
      <c r="J206" s="21"/>
      <c r="K206" s="21"/>
      <c r="L206" s="21"/>
      <c r="M206" s="21"/>
      <c r="N206" s="21"/>
      <c r="O206" s="21"/>
    </row>
    <row r="207" spans="1:15" x14ac:dyDescent="0.2">
      <c r="A207" s="21"/>
      <c r="B207" s="21"/>
      <c r="C207" s="21"/>
      <c r="D207" s="21"/>
      <c r="E207" s="21"/>
      <c r="F207" s="21"/>
      <c r="G207" s="21"/>
      <c r="H207" s="21"/>
      <c r="I207" s="21"/>
      <c r="J207" s="21"/>
      <c r="K207" s="21"/>
      <c r="L207" s="21"/>
      <c r="M207" s="21"/>
      <c r="N207" s="21"/>
      <c r="O207" s="21"/>
    </row>
    <row r="208" spans="1:15" x14ac:dyDescent="0.2">
      <c r="A208" s="21"/>
      <c r="B208" s="21"/>
      <c r="C208" s="21"/>
      <c r="D208" s="21"/>
      <c r="E208" s="21"/>
      <c r="F208" s="21"/>
      <c r="G208" s="21"/>
      <c r="H208" s="21"/>
      <c r="I208" s="21"/>
      <c r="J208" s="21"/>
      <c r="K208" s="21"/>
      <c r="L208" s="21"/>
      <c r="M208" s="21"/>
      <c r="N208" s="21"/>
      <c r="O208" s="21"/>
    </row>
    <row r="209" spans="1:15" x14ac:dyDescent="0.2">
      <c r="A209" s="21"/>
      <c r="B209" s="21"/>
      <c r="C209" s="21"/>
      <c r="D209" s="21"/>
      <c r="E209" s="21"/>
      <c r="F209" s="21"/>
      <c r="G209" s="21"/>
      <c r="H209" s="21"/>
      <c r="I209" s="21"/>
      <c r="J209" s="21"/>
      <c r="K209" s="21"/>
      <c r="L209" s="21"/>
      <c r="M209" s="21"/>
      <c r="N209" s="21"/>
      <c r="O209" s="21"/>
    </row>
    <row r="210" spans="1:15" x14ac:dyDescent="0.2">
      <c r="A210" s="21"/>
      <c r="B210" s="21"/>
      <c r="C210" s="21"/>
      <c r="D210" s="21"/>
      <c r="E210" s="21"/>
      <c r="F210" s="21"/>
      <c r="G210" s="21"/>
      <c r="H210" s="21"/>
      <c r="I210" s="21"/>
      <c r="J210" s="21"/>
      <c r="K210" s="21"/>
      <c r="L210" s="21"/>
      <c r="M210" s="21"/>
      <c r="N210" s="21"/>
      <c r="O210" s="21"/>
    </row>
    <row r="211" spans="1:15" x14ac:dyDescent="0.2">
      <c r="A211" s="21"/>
      <c r="B211" s="21"/>
      <c r="C211" s="21"/>
      <c r="D211" s="21"/>
      <c r="E211" s="21"/>
      <c r="F211" s="21"/>
      <c r="G211" s="21"/>
      <c r="H211" s="21"/>
      <c r="I211" s="21"/>
      <c r="J211" s="21"/>
      <c r="K211" s="21"/>
      <c r="L211" s="21"/>
      <c r="M211" s="21"/>
      <c r="N211" s="21"/>
      <c r="O211" s="21"/>
    </row>
    <row r="212" spans="1:15" x14ac:dyDescent="0.2">
      <c r="A212" s="21"/>
      <c r="B212" s="21"/>
      <c r="C212" s="21"/>
      <c r="D212" s="21"/>
      <c r="E212" s="21"/>
      <c r="F212" s="21"/>
      <c r="G212" s="21"/>
      <c r="H212" s="21"/>
      <c r="I212" s="21"/>
      <c r="J212" s="21"/>
      <c r="K212" s="21"/>
      <c r="L212" s="21"/>
      <c r="M212" s="21"/>
      <c r="N212" s="21"/>
      <c r="O212" s="21"/>
    </row>
    <row r="213" spans="1:15" x14ac:dyDescent="0.2">
      <c r="A213" s="21"/>
      <c r="B213" s="21"/>
      <c r="C213" s="21"/>
      <c r="D213" s="21"/>
      <c r="E213" s="21"/>
      <c r="F213" s="21"/>
      <c r="G213" s="21"/>
      <c r="H213" s="21"/>
      <c r="I213" s="21"/>
      <c r="J213" s="21"/>
      <c r="K213" s="21"/>
      <c r="L213" s="21"/>
      <c r="M213" s="21"/>
      <c r="N213" s="21"/>
      <c r="O213" s="21"/>
    </row>
    <row r="214" spans="1:15" x14ac:dyDescent="0.2">
      <c r="A214" s="21"/>
      <c r="B214" s="21"/>
      <c r="C214" s="21"/>
      <c r="D214" s="21"/>
      <c r="E214" s="21"/>
      <c r="F214" s="21"/>
      <c r="G214" s="21"/>
      <c r="H214" s="21"/>
      <c r="I214" s="21"/>
      <c r="J214" s="21"/>
      <c r="K214" s="21"/>
      <c r="L214" s="21"/>
      <c r="M214" s="21"/>
      <c r="N214" s="21"/>
      <c r="O214" s="21"/>
    </row>
    <row r="215" spans="1:15" x14ac:dyDescent="0.2">
      <c r="A215" s="21"/>
      <c r="B215" s="21"/>
      <c r="C215" s="21"/>
      <c r="D215" s="21"/>
      <c r="E215" s="21"/>
      <c r="F215" s="21"/>
      <c r="G215" s="21"/>
      <c r="H215" s="21"/>
      <c r="I215" s="21"/>
      <c r="J215" s="21"/>
      <c r="K215" s="21"/>
      <c r="L215" s="21"/>
      <c r="M215" s="21"/>
      <c r="N215" s="21"/>
      <c r="O215" s="21"/>
    </row>
    <row r="216" spans="1:15" x14ac:dyDescent="0.2">
      <c r="A216" s="21"/>
      <c r="B216" s="21"/>
      <c r="C216" s="21"/>
      <c r="D216" s="21"/>
      <c r="E216" s="21"/>
      <c r="F216" s="21"/>
      <c r="G216" s="21"/>
      <c r="H216" s="21"/>
      <c r="I216" s="21"/>
      <c r="J216" s="21"/>
      <c r="K216" s="21"/>
      <c r="L216" s="21"/>
      <c r="M216" s="21"/>
      <c r="N216" s="21"/>
      <c r="O216" s="21"/>
    </row>
    <row r="217" spans="1:15" x14ac:dyDescent="0.2">
      <c r="A217" s="21"/>
      <c r="B217" s="21"/>
      <c r="C217" s="21"/>
      <c r="D217" s="21"/>
      <c r="E217" s="21"/>
      <c r="F217" s="21"/>
      <c r="G217" s="21"/>
      <c r="H217" s="21"/>
      <c r="I217" s="21"/>
      <c r="J217" s="21"/>
      <c r="K217" s="21"/>
      <c r="L217" s="21"/>
      <c r="M217" s="21"/>
      <c r="N217" s="21"/>
      <c r="O217" s="21"/>
    </row>
    <row r="218" spans="1:15" x14ac:dyDescent="0.2">
      <c r="A218" s="21"/>
      <c r="B218" s="21"/>
      <c r="C218" s="21"/>
      <c r="D218" s="21"/>
      <c r="E218" s="21"/>
      <c r="F218" s="21"/>
      <c r="G218" s="21"/>
      <c r="H218" s="21"/>
      <c r="I218" s="21"/>
      <c r="J218" s="21"/>
      <c r="K218" s="21"/>
      <c r="L218" s="21"/>
      <c r="M218" s="21"/>
      <c r="N218" s="21"/>
      <c r="O218" s="21"/>
    </row>
    <row r="219" spans="1:15" x14ac:dyDescent="0.2">
      <c r="A219" s="21"/>
      <c r="B219" s="21"/>
      <c r="C219" s="21"/>
      <c r="D219" s="21"/>
      <c r="E219" s="21"/>
      <c r="F219" s="21"/>
      <c r="G219" s="21"/>
      <c r="H219" s="21"/>
      <c r="I219" s="21"/>
      <c r="J219" s="21"/>
      <c r="K219" s="21"/>
      <c r="L219" s="21"/>
      <c r="M219" s="21"/>
      <c r="N219" s="21"/>
      <c r="O219" s="21"/>
    </row>
    <row r="220" spans="1:15" x14ac:dyDescent="0.2">
      <c r="A220" s="21"/>
      <c r="B220" s="21"/>
      <c r="C220" s="21"/>
      <c r="D220" s="21"/>
      <c r="E220" s="21"/>
      <c r="F220" s="21"/>
      <c r="G220" s="21"/>
      <c r="H220" s="21"/>
      <c r="I220" s="21"/>
      <c r="J220" s="21"/>
      <c r="K220" s="21"/>
      <c r="L220" s="21"/>
      <c r="M220" s="21"/>
      <c r="N220" s="21"/>
      <c r="O220" s="21"/>
    </row>
    <row r="221" spans="1:15" x14ac:dyDescent="0.2">
      <c r="A221" s="21"/>
      <c r="B221" s="21"/>
      <c r="C221" s="21"/>
      <c r="D221" s="21"/>
      <c r="E221" s="21"/>
      <c r="F221" s="21"/>
      <c r="G221" s="21"/>
      <c r="H221" s="21"/>
      <c r="I221" s="21"/>
      <c r="J221" s="21"/>
      <c r="K221" s="21"/>
      <c r="L221" s="21"/>
      <c r="M221" s="21"/>
      <c r="N221" s="21"/>
      <c r="O221" s="21"/>
    </row>
    <row r="222" spans="1:15" x14ac:dyDescent="0.2">
      <c r="A222" s="21"/>
      <c r="B222" s="21"/>
      <c r="C222" s="21"/>
      <c r="D222" s="21"/>
      <c r="E222" s="21"/>
      <c r="F222" s="21"/>
      <c r="G222" s="21"/>
      <c r="H222" s="21"/>
      <c r="I222" s="21"/>
      <c r="J222" s="21"/>
      <c r="K222" s="21"/>
      <c r="L222" s="21"/>
      <c r="M222" s="21"/>
      <c r="N222" s="21"/>
      <c r="O222" s="21"/>
    </row>
    <row r="223" spans="1:15" x14ac:dyDescent="0.2">
      <c r="A223" s="21"/>
      <c r="B223" s="21"/>
      <c r="C223" s="21"/>
      <c r="D223" s="21"/>
      <c r="E223" s="21"/>
      <c r="F223" s="21"/>
      <c r="G223" s="21"/>
      <c r="H223" s="21"/>
      <c r="I223" s="21"/>
      <c r="J223" s="21"/>
      <c r="K223" s="21"/>
      <c r="L223" s="21"/>
      <c r="M223" s="21"/>
      <c r="N223" s="21"/>
      <c r="O223" s="21"/>
    </row>
    <row r="224" spans="1:15" x14ac:dyDescent="0.2">
      <c r="A224" s="21"/>
      <c r="B224" s="21"/>
      <c r="C224" s="21"/>
      <c r="D224" s="21"/>
      <c r="E224" s="21"/>
      <c r="F224" s="21"/>
      <c r="G224" s="21"/>
      <c r="H224" s="21"/>
      <c r="I224" s="21"/>
      <c r="J224" s="21"/>
      <c r="K224" s="21"/>
      <c r="L224" s="21"/>
      <c r="M224" s="21"/>
      <c r="N224" s="21"/>
      <c r="O224" s="21"/>
    </row>
    <row r="225" spans="1:15" x14ac:dyDescent="0.2">
      <c r="A225" s="21"/>
      <c r="B225" s="21"/>
      <c r="C225" s="21"/>
      <c r="D225" s="21"/>
      <c r="E225" s="21"/>
      <c r="F225" s="21"/>
      <c r="G225" s="21"/>
      <c r="H225" s="21"/>
      <c r="I225" s="21"/>
      <c r="J225" s="21"/>
      <c r="K225" s="21"/>
      <c r="L225" s="21"/>
      <c r="M225" s="21"/>
      <c r="N225" s="21"/>
      <c r="O225" s="21"/>
    </row>
    <row r="226" spans="1:15" x14ac:dyDescent="0.2">
      <c r="A226" s="21"/>
      <c r="B226" s="21"/>
      <c r="C226" s="21"/>
      <c r="D226" s="21"/>
      <c r="E226" s="21"/>
      <c r="F226" s="21"/>
      <c r="G226" s="21"/>
      <c r="H226" s="21"/>
      <c r="I226" s="21"/>
      <c r="J226" s="21"/>
      <c r="K226" s="21"/>
      <c r="L226" s="21"/>
      <c r="M226" s="21"/>
      <c r="N226" s="21"/>
      <c r="O226" s="21"/>
    </row>
    <row r="227" spans="1:15" x14ac:dyDescent="0.2">
      <c r="A227" s="21"/>
      <c r="B227" s="21"/>
      <c r="C227" s="21"/>
      <c r="D227" s="21"/>
      <c r="E227" s="21"/>
      <c r="F227" s="21"/>
      <c r="G227" s="21"/>
      <c r="H227" s="21"/>
      <c r="I227" s="21"/>
      <c r="J227" s="21"/>
      <c r="K227" s="21"/>
      <c r="L227" s="21"/>
      <c r="M227" s="21"/>
      <c r="N227" s="21"/>
      <c r="O227" s="21"/>
    </row>
    <row r="228" spans="1:15" x14ac:dyDescent="0.2">
      <c r="A228" s="21"/>
      <c r="B228" s="21"/>
      <c r="C228" s="21"/>
      <c r="D228" s="21"/>
      <c r="E228" s="21"/>
      <c r="F228" s="21"/>
      <c r="G228" s="21"/>
      <c r="H228" s="21"/>
      <c r="I228" s="21"/>
      <c r="J228" s="21"/>
      <c r="K228" s="21"/>
      <c r="L228" s="21"/>
      <c r="M228" s="21"/>
      <c r="N228" s="21"/>
      <c r="O228" s="21"/>
    </row>
    <row r="229" spans="1:15" x14ac:dyDescent="0.2">
      <c r="A229" s="21"/>
      <c r="B229" s="21"/>
      <c r="C229" s="21"/>
      <c r="D229" s="21"/>
      <c r="E229" s="21"/>
      <c r="F229" s="21"/>
      <c r="G229" s="21"/>
      <c r="H229" s="21"/>
      <c r="I229" s="21"/>
      <c r="J229" s="21"/>
      <c r="K229" s="21"/>
      <c r="L229" s="21"/>
      <c r="M229" s="21"/>
      <c r="N229" s="21"/>
      <c r="O229" s="21"/>
    </row>
    <row r="230" spans="1:15" x14ac:dyDescent="0.2">
      <c r="A230" s="21"/>
      <c r="B230" s="21"/>
      <c r="C230" s="21"/>
      <c r="D230" s="21"/>
      <c r="E230" s="21"/>
      <c r="F230" s="21"/>
      <c r="G230" s="21"/>
      <c r="H230" s="21"/>
      <c r="I230" s="21"/>
      <c r="J230" s="21"/>
      <c r="K230" s="21"/>
      <c r="L230" s="21"/>
      <c r="M230" s="21"/>
      <c r="N230" s="21"/>
      <c r="O230" s="21"/>
    </row>
    <row r="231" spans="1:15" x14ac:dyDescent="0.2">
      <c r="A231" s="21"/>
      <c r="B231" s="21"/>
      <c r="C231" s="21"/>
      <c r="D231" s="21"/>
      <c r="E231" s="21"/>
      <c r="F231" s="21"/>
      <c r="G231" s="21"/>
      <c r="H231" s="21"/>
      <c r="I231" s="21"/>
      <c r="J231" s="21"/>
      <c r="K231" s="21"/>
      <c r="L231" s="21"/>
      <c r="M231" s="21"/>
      <c r="N231" s="21"/>
      <c r="O231" s="21"/>
    </row>
    <row r="232" spans="1:15" x14ac:dyDescent="0.2">
      <c r="A232" s="21"/>
      <c r="B232" s="21"/>
      <c r="C232" s="21"/>
      <c r="D232" s="21"/>
      <c r="E232" s="21"/>
      <c r="F232" s="21"/>
      <c r="G232" s="21"/>
      <c r="H232" s="21"/>
      <c r="I232" s="21"/>
      <c r="J232" s="21"/>
      <c r="K232" s="21"/>
      <c r="L232" s="21"/>
      <c r="M232" s="21"/>
      <c r="N232" s="21"/>
      <c r="O232" s="21"/>
    </row>
    <row r="233" spans="1:15" x14ac:dyDescent="0.2">
      <c r="A233" s="21"/>
      <c r="B233" s="21"/>
      <c r="C233" s="21"/>
      <c r="D233" s="21"/>
      <c r="E233" s="21"/>
      <c r="F233" s="21"/>
      <c r="G233" s="21"/>
      <c r="H233" s="21"/>
      <c r="I233" s="21"/>
      <c r="J233" s="21"/>
      <c r="K233" s="21"/>
      <c r="L233" s="21"/>
      <c r="M233" s="21"/>
      <c r="N233" s="21"/>
      <c r="O233" s="21"/>
    </row>
    <row r="234" spans="1:15" x14ac:dyDescent="0.2">
      <c r="A234" s="21"/>
      <c r="B234" s="21"/>
      <c r="C234" s="21"/>
      <c r="D234" s="21"/>
      <c r="E234" s="21"/>
      <c r="F234" s="21"/>
      <c r="G234" s="21"/>
      <c r="H234" s="21"/>
      <c r="I234" s="21"/>
      <c r="J234" s="21"/>
      <c r="K234" s="21"/>
      <c r="L234" s="21"/>
      <c r="M234" s="21"/>
      <c r="N234" s="21"/>
      <c r="O234" s="21"/>
    </row>
    <row r="235" spans="1:15" x14ac:dyDescent="0.2">
      <c r="A235" s="21"/>
      <c r="B235" s="21"/>
      <c r="C235" s="21"/>
      <c r="D235" s="21"/>
      <c r="E235" s="21"/>
      <c r="F235" s="21"/>
      <c r="G235" s="21"/>
      <c r="H235" s="21"/>
      <c r="I235" s="21"/>
      <c r="J235" s="21"/>
      <c r="K235" s="21"/>
      <c r="L235" s="21"/>
      <c r="M235" s="21"/>
      <c r="N235" s="21"/>
      <c r="O235" s="21"/>
    </row>
    <row r="236" spans="1:15" x14ac:dyDescent="0.2">
      <c r="A236" s="21"/>
      <c r="B236" s="21"/>
      <c r="C236" s="21"/>
      <c r="D236" s="21"/>
      <c r="E236" s="21"/>
      <c r="F236" s="21"/>
      <c r="G236" s="21"/>
      <c r="H236" s="21"/>
      <c r="I236" s="21"/>
      <c r="J236" s="21"/>
      <c r="K236" s="21"/>
      <c r="L236" s="21"/>
      <c r="M236" s="21"/>
      <c r="N236" s="21"/>
      <c r="O236" s="21"/>
    </row>
    <row r="237" spans="1:15" x14ac:dyDescent="0.2">
      <c r="A237" s="21"/>
      <c r="B237" s="21"/>
      <c r="C237" s="21"/>
      <c r="D237" s="21"/>
      <c r="E237" s="21"/>
      <c r="F237" s="21"/>
      <c r="G237" s="21"/>
      <c r="H237" s="21"/>
      <c r="I237" s="21"/>
      <c r="J237" s="21"/>
      <c r="K237" s="21"/>
      <c r="L237" s="21"/>
      <c r="M237" s="21"/>
      <c r="N237" s="21"/>
      <c r="O237" s="21"/>
    </row>
    <row r="238" spans="1:15" x14ac:dyDescent="0.2">
      <c r="A238" s="21"/>
      <c r="B238" s="21"/>
      <c r="C238" s="21"/>
      <c r="D238" s="21"/>
      <c r="E238" s="21"/>
      <c r="F238" s="21"/>
      <c r="G238" s="21"/>
      <c r="H238" s="21"/>
      <c r="I238" s="21"/>
      <c r="J238" s="21"/>
      <c r="K238" s="21"/>
      <c r="L238" s="21"/>
      <c r="M238" s="21"/>
      <c r="N238" s="21"/>
      <c r="O238" s="21"/>
    </row>
    <row r="239" spans="1:15" x14ac:dyDescent="0.2">
      <c r="A239" s="21"/>
      <c r="B239" s="21"/>
      <c r="C239" s="21"/>
      <c r="D239" s="21"/>
      <c r="E239" s="21"/>
      <c r="F239" s="21"/>
      <c r="G239" s="21"/>
      <c r="H239" s="21"/>
      <c r="I239" s="21"/>
      <c r="J239" s="21"/>
      <c r="K239" s="21"/>
      <c r="L239" s="21"/>
      <c r="M239" s="21"/>
      <c r="N239" s="21"/>
      <c r="O239" s="21"/>
    </row>
    <row r="240" spans="1:15" x14ac:dyDescent="0.2">
      <c r="A240" s="21"/>
      <c r="B240" s="21"/>
      <c r="C240" s="21"/>
      <c r="D240" s="21"/>
      <c r="E240" s="21"/>
      <c r="F240" s="21"/>
      <c r="G240" s="21"/>
      <c r="H240" s="21"/>
      <c r="I240" s="21"/>
      <c r="J240" s="21"/>
      <c r="K240" s="21"/>
      <c r="L240" s="21"/>
      <c r="M240" s="21"/>
      <c r="N240" s="21"/>
      <c r="O240" s="21"/>
    </row>
    <row r="241" spans="1:15" x14ac:dyDescent="0.2">
      <c r="A241" s="21"/>
      <c r="B241" s="21"/>
      <c r="C241" s="21"/>
      <c r="D241" s="21"/>
      <c r="E241" s="21"/>
      <c r="F241" s="21"/>
      <c r="G241" s="21"/>
      <c r="H241" s="21"/>
      <c r="I241" s="21"/>
      <c r="J241" s="21"/>
      <c r="K241" s="21"/>
      <c r="L241" s="21"/>
      <c r="M241" s="21"/>
      <c r="N241" s="21"/>
      <c r="O241" s="21"/>
    </row>
    <row r="242" spans="1:15" x14ac:dyDescent="0.2">
      <c r="A242" s="21"/>
      <c r="B242" s="21"/>
      <c r="C242" s="21"/>
      <c r="D242" s="21"/>
      <c r="E242" s="21"/>
      <c r="F242" s="21"/>
      <c r="G242" s="21"/>
      <c r="H242" s="21"/>
      <c r="I242" s="21"/>
      <c r="J242" s="21"/>
      <c r="K242" s="21"/>
      <c r="L242" s="21"/>
      <c r="M242" s="21"/>
      <c r="N242" s="21"/>
      <c r="O242" s="21"/>
    </row>
    <row r="243" spans="1:15" x14ac:dyDescent="0.2">
      <c r="A243" s="21"/>
      <c r="B243" s="21"/>
      <c r="C243" s="21"/>
      <c r="D243" s="21"/>
      <c r="E243" s="21"/>
      <c r="F243" s="21"/>
      <c r="G243" s="21"/>
      <c r="H243" s="21"/>
      <c r="I243" s="21"/>
      <c r="J243" s="21"/>
      <c r="K243" s="21"/>
      <c r="L243" s="21"/>
      <c r="M243" s="21"/>
      <c r="N243" s="21"/>
      <c r="O243" s="21"/>
    </row>
    <row r="244" spans="1:15" x14ac:dyDescent="0.2">
      <c r="A244" s="21"/>
      <c r="B244" s="21"/>
      <c r="C244" s="21"/>
      <c r="D244" s="21"/>
      <c r="E244" s="21"/>
      <c r="F244" s="21"/>
      <c r="G244" s="21"/>
      <c r="H244" s="21"/>
      <c r="I244" s="21"/>
      <c r="J244" s="21"/>
      <c r="K244" s="21"/>
      <c r="L244" s="21"/>
      <c r="M244" s="21"/>
      <c r="N244" s="21"/>
      <c r="O244" s="21"/>
    </row>
    <row r="245" spans="1:15" x14ac:dyDescent="0.2">
      <c r="A245" s="21"/>
      <c r="B245" s="21"/>
      <c r="C245" s="21"/>
      <c r="D245" s="21"/>
      <c r="E245" s="21"/>
      <c r="F245" s="21"/>
      <c r="G245" s="21"/>
      <c r="H245" s="21"/>
      <c r="I245" s="21"/>
      <c r="J245" s="21"/>
      <c r="K245" s="21"/>
      <c r="L245" s="21"/>
      <c r="M245" s="21"/>
      <c r="N245" s="21"/>
      <c r="O245" s="21"/>
    </row>
    <row r="246" spans="1:15" x14ac:dyDescent="0.2">
      <c r="A246" s="21"/>
      <c r="B246" s="21"/>
      <c r="C246" s="21"/>
      <c r="D246" s="21"/>
      <c r="E246" s="21"/>
      <c r="F246" s="21"/>
      <c r="G246" s="21"/>
      <c r="H246" s="21"/>
      <c r="I246" s="21"/>
      <c r="J246" s="21"/>
      <c r="K246" s="21"/>
      <c r="L246" s="21"/>
      <c r="M246" s="21"/>
      <c r="N246" s="21"/>
      <c r="O246" s="21"/>
    </row>
    <row r="247" spans="1:15" x14ac:dyDescent="0.2">
      <c r="A247" s="21"/>
      <c r="B247" s="21"/>
      <c r="C247" s="21"/>
      <c r="D247" s="21"/>
      <c r="E247" s="21"/>
      <c r="F247" s="21"/>
      <c r="G247" s="21"/>
      <c r="H247" s="21"/>
      <c r="I247" s="21"/>
      <c r="J247" s="21"/>
      <c r="K247" s="21"/>
      <c r="L247" s="21"/>
      <c r="M247" s="21"/>
      <c r="N247" s="21"/>
      <c r="O247" s="21"/>
    </row>
    <row r="248" spans="1:15" x14ac:dyDescent="0.2">
      <c r="A248" s="21"/>
      <c r="B248" s="21"/>
      <c r="C248" s="21"/>
      <c r="D248" s="21"/>
      <c r="E248" s="21"/>
      <c r="F248" s="21"/>
      <c r="G248" s="21"/>
      <c r="H248" s="21"/>
      <c r="I248" s="21"/>
      <c r="J248" s="21"/>
      <c r="K248" s="21"/>
      <c r="L248" s="21"/>
      <c r="M248" s="21"/>
      <c r="N248" s="21"/>
      <c r="O248" s="21"/>
    </row>
    <row r="249" spans="1:15" x14ac:dyDescent="0.2">
      <c r="A249" s="21"/>
      <c r="B249" s="21"/>
      <c r="C249" s="21"/>
      <c r="D249" s="21"/>
      <c r="E249" s="21"/>
      <c r="F249" s="21"/>
      <c r="G249" s="21"/>
      <c r="H249" s="21"/>
      <c r="I249" s="21"/>
      <c r="J249" s="21"/>
      <c r="K249" s="21"/>
      <c r="L249" s="21"/>
      <c r="M249" s="21"/>
      <c r="N249" s="21"/>
      <c r="O249" s="21"/>
    </row>
    <row r="250" spans="1:15" x14ac:dyDescent="0.2">
      <c r="A250" s="21"/>
      <c r="B250" s="21"/>
      <c r="C250" s="21"/>
      <c r="D250" s="21"/>
      <c r="E250" s="21"/>
      <c r="F250" s="21"/>
      <c r="G250" s="21"/>
      <c r="H250" s="21"/>
      <c r="I250" s="21"/>
      <c r="J250" s="21"/>
      <c r="K250" s="21"/>
      <c r="L250" s="21"/>
      <c r="M250" s="21"/>
      <c r="N250" s="21"/>
      <c r="O250" s="21"/>
    </row>
    <row r="251" spans="1:15" x14ac:dyDescent="0.2">
      <c r="A251" s="21"/>
      <c r="B251" s="21"/>
      <c r="C251" s="21"/>
      <c r="D251" s="21"/>
      <c r="E251" s="21"/>
      <c r="F251" s="21"/>
      <c r="G251" s="21"/>
      <c r="H251" s="21"/>
      <c r="I251" s="21"/>
      <c r="J251" s="21"/>
      <c r="K251" s="21"/>
      <c r="L251" s="21"/>
      <c r="M251" s="21"/>
      <c r="N251" s="21"/>
      <c r="O251" s="21"/>
    </row>
    <row r="252" spans="1:15" x14ac:dyDescent="0.2">
      <c r="A252" s="21"/>
      <c r="B252" s="21"/>
      <c r="C252" s="21"/>
      <c r="D252" s="21"/>
      <c r="E252" s="21"/>
      <c r="F252" s="21"/>
      <c r="G252" s="21"/>
      <c r="H252" s="21"/>
      <c r="I252" s="21"/>
      <c r="J252" s="21"/>
      <c r="K252" s="21"/>
      <c r="L252" s="21"/>
      <c r="M252" s="21"/>
      <c r="N252" s="21"/>
      <c r="O252" s="21"/>
    </row>
    <row r="253" spans="1:15" x14ac:dyDescent="0.2">
      <c r="A253" s="21"/>
      <c r="B253" s="21"/>
      <c r="C253" s="21"/>
      <c r="D253" s="21"/>
      <c r="E253" s="21"/>
      <c r="F253" s="21"/>
      <c r="G253" s="21"/>
      <c r="H253" s="21"/>
      <c r="I253" s="21"/>
      <c r="J253" s="21"/>
      <c r="K253" s="21"/>
      <c r="L253" s="21"/>
      <c r="M253" s="21"/>
      <c r="N253" s="21"/>
      <c r="O253" s="21"/>
    </row>
    <row r="254" spans="1:15" x14ac:dyDescent="0.2">
      <c r="A254" s="21"/>
      <c r="B254" s="21"/>
      <c r="C254" s="21"/>
      <c r="D254" s="21"/>
      <c r="E254" s="21"/>
      <c r="F254" s="21"/>
      <c r="G254" s="21"/>
      <c r="H254" s="21"/>
      <c r="I254" s="21"/>
      <c r="J254" s="21"/>
      <c r="K254" s="21"/>
      <c r="L254" s="21"/>
      <c r="M254" s="21"/>
      <c r="N254" s="21"/>
      <c r="O254" s="21"/>
    </row>
    <row r="255" spans="1:15" x14ac:dyDescent="0.2">
      <c r="A255" s="21"/>
      <c r="B255" s="21"/>
      <c r="C255" s="21"/>
      <c r="D255" s="21"/>
      <c r="E255" s="21"/>
      <c r="F255" s="21"/>
      <c r="G255" s="21"/>
      <c r="H255" s="21"/>
      <c r="I255" s="21"/>
      <c r="J255" s="21"/>
      <c r="K255" s="21"/>
      <c r="L255" s="21"/>
      <c r="M255" s="21"/>
      <c r="N255" s="21"/>
      <c r="O255" s="21"/>
    </row>
    <row r="256" spans="1:15" x14ac:dyDescent="0.2">
      <c r="A256" s="21"/>
      <c r="B256" s="21"/>
      <c r="C256" s="21"/>
      <c r="D256" s="21"/>
      <c r="E256" s="21"/>
      <c r="F256" s="21"/>
      <c r="G256" s="21"/>
      <c r="H256" s="21"/>
      <c r="I256" s="21"/>
      <c r="J256" s="21"/>
      <c r="K256" s="21"/>
      <c r="L256" s="21"/>
      <c r="M256" s="21"/>
      <c r="N256" s="21"/>
      <c r="O256" s="21"/>
    </row>
    <row r="257" spans="1:15" x14ac:dyDescent="0.2">
      <c r="A257" s="21"/>
      <c r="B257" s="21"/>
      <c r="C257" s="21"/>
      <c r="D257" s="21"/>
      <c r="E257" s="21"/>
      <c r="F257" s="21"/>
      <c r="G257" s="21"/>
      <c r="H257" s="21"/>
      <c r="I257" s="21"/>
      <c r="J257" s="21"/>
      <c r="K257" s="21"/>
      <c r="L257" s="21"/>
      <c r="M257" s="21"/>
      <c r="N257" s="21"/>
      <c r="O257" s="21"/>
    </row>
  </sheetData>
  <mergeCells count="1">
    <mergeCell ref="A47:G47"/>
  </mergeCells>
  <hyperlinks>
    <hyperlink ref="A49" r:id="rId1"/>
  </hyperlinks>
  <pageMargins left="0.51181102362204722" right="0.51181102362204722" top="0.78740157480314965" bottom="0.78740157480314965" header="0.31496062992125984" footer="0.31496062992125984"/>
  <pageSetup paperSize="9" scale="45" orientation="landscape" r:id="rId2"/>
  <headerFooter>
    <oddHeader xml:space="preserve">&amp;C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67"/>
  <sheetViews>
    <sheetView zoomScale="90" zoomScaleNormal="90" workbookViewId="0">
      <selection activeCell="Y17" sqref="Y17"/>
    </sheetView>
  </sheetViews>
  <sheetFormatPr defaultRowHeight="12.75" x14ac:dyDescent="0.2"/>
  <cols>
    <col min="1" max="1" width="19.7109375" style="2" bestFit="1" customWidth="1"/>
    <col min="2" max="2" width="5.140625" style="2" customWidth="1"/>
    <col min="3" max="4" width="5" style="2" customWidth="1"/>
    <col min="5" max="5" width="5.140625" style="2" customWidth="1"/>
    <col min="6" max="6" width="5" style="2" customWidth="1"/>
    <col min="7" max="7" width="5.140625" style="2" customWidth="1"/>
    <col min="8" max="8" width="5" style="2" customWidth="1"/>
    <col min="9" max="9" width="5.140625" style="2" customWidth="1"/>
    <col min="10" max="10" width="5" style="2" customWidth="1"/>
    <col min="11" max="11" width="5.28515625" style="2" customWidth="1"/>
    <col min="12" max="15" width="5" style="2" customWidth="1"/>
    <col min="16" max="17" width="5.140625" style="2" customWidth="1"/>
    <col min="18" max="19" width="5" style="2" customWidth="1"/>
    <col min="20" max="20" width="5.140625" style="2" customWidth="1"/>
    <col min="21" max="22" width="5" style="2" customWidth="1"/>
    <col min="23" max="23" width="5.28515625" style="2" customWidth="1"/>
    <col min="24" max="24" width="5.140625" style="2" customWidth="1"/>
    <col min="25" max="25" width="5" style="2" customWidth="1"/>
    <col min="26" max="26" width="5.140625" style="2" customWidth="1"/>
    <col min="27" max="27" width="5" style="2" customWidth="1"/>
    <col min="28" max="28" width="5.28515625" style="2" customWidth="1"/>
    <col min="29" max="31" width="5" style="2" customWidth="1"/>
    <col min="32" max="32" width="5.7109375" style="2" customWidth="1"/>
    <col min="33" max="33" width="7.42578125" style="7" customWidth="1"/>
    <col min="34" max="34" width="7.28515625" style="9" bestFit="1" customWidth="1"/>
  </cols>
  <sheetData>
    <row r="1" spans="1:37" ht="20.100000000000001" customHeight="1" x14ac:dyDescent="0.2">
      <c r="A1" s="143" t="s">
        <v>209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144"/>
      <c r="T1" s="144"/>
      <c r="U1" s="144"/>
      <c r="V1" s="144"/>
      <c r="W1" s="144"/>
      <c r="X1" s="144"/>
      <c r="Y1" s="144"/>
      <c r="Z1" s="144"/>
      <c r="AA1" s="144"/>
      <c r="AB1" s="144"/>
      <c r="AC1" s="144"/>
      <c r="AD1" s="144"/>
      <c r="AE1" s="144"/>
      <c r="AF1" s="144"/>
      <c r="AG1" s="144"/>
      <c r="AH1" s="145"/>
    </row>
    <row r="2" spans="1:37" ht="20.100000000000001" customHeight="1" x14ac:dyDescent="0.2">
      <c r="A2" s="136" t="s">
        <v>21</v>
      </c>
      <c r="B2" s="138" t="s">
        <v>250</v>
      </c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8"/>
      <c r="T2" s="138"/>
      <c r="U2" s="138"/>
      <c r="V2" s="138"/>
      <c r="W2" s="138"/>
      <c r="X2" s="138"/>
      <c r="Y2" s="138"/>
      <c r="Z2" s="138"/>
      <c r="AA2" s="138"/>
      <c r="AB2" s="138"/>
      <c r="AC2" s="138"/>
      <c r="AD2" s="138"/>
      <c r="AE2" s="138"/>
      <c r="AF2" s="138"/>
      <c r="AG2" s="138"/>
      <c r="AH2" s="139"/>
    </row>
    <row r="3" spans="1:37" s="4" customFormat="1" ht="20.100000000000001" customHeight="1" x14ac:dyDescent="0.2">
      <c r="A3" s="136"/>
      <c r="B3" s="137">
        <v>1</v>
      </c>
      <c r="C3" s="137">
        <f>SUM(B3+1)</f>
        <v>2</v>
      </c>
      <c r="D3" s="137">
        <f t="shared" ref="D3:AD3" si="0">SUM(C3+1)</f>
        <v>3</v>
      </c>
      <c r="E3" s="137">
        <f t="shared" si="0"/>
        <v>4</v>
      </c>
      <c r="F3" s="137">
        <f t="shared" si="0"/>
        <v>5</v>
      </c>
      <c r="G3" s="137">
        <f t="shared" si="0"/>
        <v>6</v>
      </c>
      <c r="H3" s="137">
        <f t="shared" si="0"/>
        <v>7</v>
      </c>
      <c r="I3" s="137">
        <f t="shared" si="0"/>
        <v>8</v>
      </c>
      <c r="J3" s="137">
        <f t="shared" si="0"/>
        <v>9</v>
      </c>
      <c r="K3" s="137">
        <f t="shared" si="0"/>
        <v>10</v>
      </c>
      <c r="L3" s="137">
        <f t="shared" si="0"/>
        <v>11</v>
      </c>
      <c r="M3" s="137">
        <f t="shared" si="0"/>
        <v>12</v>
      </c>
      <c r="N3" s="137">
        <f t="shared" si="0"/>
        <v>13</v>
      </c>
      <c r="O3" s="137">
        <f t="shared" si="0"/>
        <v>14</v>
      </c>
      <c r="P3" s="137">
        <f t="shared" si="0"/>
        <v>15</v>
      </c>
      <c r="Q3" s="137">
        <f t="shared" si="0"/>
        <v>16</v>
      </c>
      <c r="R3" s="137">
        <f t="shared" si="0"/>
        <v>17</v>
      </c>
      <c r="S3" s="137">
        <f t="shared" si="0"/>
        <v>18</v>
      </c>
      <c r="T3" s="137">
        <f t="shared" si="0"/>
        <v>19</v>
      </c>
      <c r="U3" s="137">
        <f t="shared" si="0"/>
        <v>20</v>
      </c>
      <c r="V3" s="137">
        <f t="shared" si="0"/>
        <v>21</v>
      </c>
      <c r="W3" s="137">
        <f t="shared" si="0"/>
        <v>22</v>
      </c>
      <c r="X3" s="137">
        <f t="shared" si="0"/>
        <v>23</v>
      </c>
      <c r="Y3" s="137">
        <f t="shared" si="0"/>
        <v>24</v>
      </c>
      <c r="Z3" s="137">
        <f t="shared" si="0"/>
        <v>25</v>
      </c>
      <c r="AA3" s="137">
        <f t="shared" si="0"/>
        <v>26</v>
      </c>
      <c r="AB3" s="137">
        <f t="shared" si="0"/>
        <v>27</v>
      </c>
      <c r="AC3" s="137">
        <f t="shared" si="0"/>
        <v>28</v>
      </c>
      <c r="AD3" s="137">
        <f t="shared" si="0"/>
        <v>29</v>
      </c>
      <c r="AE3" s="137">
        <v>30</v>
      </c>
      <c r="AF3" s="137">
        <v>31</v>
      </c>
      <c r="AG3" s="101" t="s">
        <v>27</v>
      </c>
      <c r="AH3" s="102" t="s">
        <v>26</v>
      </c>
    </row>
    <row r="4" spans="1:37" s="5" customFormat="1" ht="20.100000000000001" customHeight="1" x14ac:dyDescent="0.2">
      <c r="A4" s="136"/>
      <c r="B4" s="137"/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7"/>
      <c r="O4" s="137"/>
      <c r="P4" s="137"/>
      <c r="Q4" s="137"/>
      <c r="R4" s="137"/>
      <c r="S4" s="137"/>
      <c r="T4" s="137"/>
      <c r="U4" s="137"/>
      <c r="V4" s="137"/>
      <c r="W4" s="137"/>
      <c r="X4" s="137"/>
      <c r="Y4" s="137"/>
      <c r="Z4" s="137"/>
      <c r="AA4" s="137"/>
      <c r="AB4" s="137"/>
      <c r="AC4" s="137"/>
      <c r="AD4" s="137"/>
      <c r="AE4" s="137"/>
      <c r="AF4" s="137"/>
      <c r="AG4" s="101" t="s">
        <v>25</v>
      </c>
      <c r="AH4" s="102" t="s">
        <v>25</v>
      </c>
    </row>
    <row r="5" spans="1:37" s="5" customFormat="1" x14ac:dyDescent="0.2">
      <c r="A5" s="48" t="s">
        <v>30</v>
      </c>
      <c r="B5" s="110">
        <f>[1]Janeiro!$C$5</f>
        <v>33.700000000000003</v>
      </c>
      <c r="C5" s="110">
        <f>[1]Janeiro!$C$6</f>
        <v>36.4</v>
      </c>
      <c r="D5" s="110">
        <f>[1]Janeiro!$C$7</f>
        <v>36.200000000000003</v>
      </c>
      <c r="E5" s="110">
        <f>[1]Janeiro!$C$8</f>
        <v>37.1</v>
      </c>
      <c r="F5" s="110">
        <f>[1]Janeiro!$C$9</f>
        <v>38.799999999999997</v>
      </c>
      <c r="G5" s="110">
        <f>[1]Janeiro!$C$10</f>
        <v>39.5</v>
      </c>
      <c r="H5" s="110">
        <f>[1]Janeiro!$C$11</f>
        <v>39.4</v>
      </c>
      <c r="I5" s="110">
        <f>[1]Janeiro!$C$12</f>
        <v>40.200000000000003</v>
      </c>
      <c r="J5" s="110">
        <f>[1]Janeiro!$C$13</f>
        <v>38.5</v>
      </c>
      <c r="K5" s="110">
        <f>[1]Janeiro!$C$14</f>
        <v>35.799999999999997</v>
      </c>
      <c r="L5" s="110">
        <f>[1]Janeiro!$C$15</f>
        <v>33.4</v>
      </c>
      <c r="M5" s="110">
        <f>[1]Janeiro!$C$16</f>
        <v>35</v>
      </c>
      <c r="N5" s="110">
        <f>[1]Janeiro!$C$17</f>
        <v>34.5</v>
      </c>
      <c r="O5" s="110">
        <f>[1]Janeiro!$C$18</f>
        <v>34</v>
      </c>
      <c r="P5" s="110">
        <f>[1]Janeiro!$C$19</f>
        <v>31.5</v>
      </c>
      <c r="Q5" s="110">
        <f>[1]Janeiro!$C$20</f>
        <v>36.200000000000003</v>
      </c>
      <c r="R5" s="110">
        <f>[1]Janeiro!$C$21</f>
        <v>36.1</v>
      </c>
      <c r="S5" s="110">
        <f>[1]Janeiro!$C$22</f>
        <v>38.700000000000003</v>
      </c>
      <c r="T5" s="110">
        <f>[1]Janeiro!$C$23</f>
        <v>38.6</v>
      </c>
      <c r="U5" s="110">
        <f>[1]Janeiro!$C$24</f>
        <v>35.1</v>
      </c>
      <c r="V5" s="110">
        <f>[1]Janeiro!$C$25</f>
        <v>33.799999999999997</v>
      </c>
      <c r="W5" s="110">
        <f>[1]Janeiro!$C$26</f>
        <v>26.4</v>
      </c>
      <c r="X5" s="110">
        <f>[1]Janeiro!$C$27</f>
        <v>32.1</v>
      </c>
      <c r="Y5" s="110">
        <f>[1]Janeiro!$C$28</f>
        <v>31.4</v>
      </c>
      <c r="Z5" s="110">
        <f>[1]Janeiro!$C$29</f>
        <v>33.200000000000003</v>
      </c>
      <c r="AA5" s="110">
        <f>[1]Janeiro!$C$30</f>
        <v>32.9</v>
      </c>
      <c r="AB5" s="110">
        <f>[1]Janeiro!$C$31</f>
        <v>34.4</v>
      </c>
      <c r="AC5" s="110">
        <f>[1]Janeiro!$C$32</f>
        <v>36.6</v>
      </c>
      <c r="AD5" s="110">
        <f>[1]Janeiro!$C$33</f>
        <v>37.1</v>
      </c>
      <c r="AE5" s="110">
        <f>[1]Janeiro!$C$34</f>
        <v>36.1</v>
      </c>
      <c r="AF5" s="110">
        <f>[1]Janeiro!$C$35</f>
        <v>37.4</v>
      </c>
      <c r="AG5" s="115">
        <f t="shared" ref="AG5" si="1">MAX(B5:AF5)</f>
        <v>40.200000000000003</v>
      </c>
      <c r="AH5" s="116">
        <f t="shared" ref="AH5" si="2">AVERAGE(B5:AF5)</f>
        <v>35.487096774193553</v>
      </c>
    </row>
    <row r="6" spans="1:37" x14ac:dyDescent="0.2">
      <c r="A6" s="48" t="s">
        <v>0</v>
      </c>
      <c r="B6" s="112">
        <f>[2]Janeiro!$C$5</f>
        <v>35</v>
      </c>
      <c r="C6" s="112">
        <f>[2]Janeiro!$C$6</f>
        <v>32.299999999999997</v>
      </c>
      <c r="D6" s="112">
        <f>[2]Janeiro!$C$7</f>
        <v>34.6</v>
      </c>
      <c r="E6" s="112">
        <f>[2]Janeiro!$C$8</f>
        <v>35.1</v>
      </c>
      <c r="F6" s="112">
        <f>[2]Janeiro!$C$9</f>
        <v>35.5</v>
      </c>
      <c r="G6" s="112">
        <f>[2]Janeiro!$C$10</f>
        <v>36.6</v>
      </c>
      <c r="H6" s="112">
        <f>[2]Janeiro!$C$11</f>
        <v>37.6</v>
      </c>
      <c r="I6" s="112">
        <f>[2]Janeiro!$C$12</f>
        <v>37.1</v>
      </c>
      <c r="J6" s="112">
        <f>[2]Janeiro!$C$13</f>
        <v>37.799999999999997</v>
      </c>
      <c r="K6" s="112">
        <f>[2]Janeiro!$C$14</f>
        <v>35.9</v>
      </c>
      <c r="L6" s="112">
        <f>[2]Janeiro!$C$15</f>
        <v>32.6</v>
      </c>
      <c r="M6" s="112">
        <f>[2]Janeiro!$C$16</f>
        <v>34.200000000000003</v>
      </c>
      <c r="N6" s="112">
        <f>[2]Janeiro!$C$17</f>
        <v>34.5</v>
      </c>
      <c r="O6" s="112">
        <f>[2]Janeiro!$C$18</f>
        <v>36.200000000000003</v>
      </c>
      <c r="P6" s="112">
        <f>[2]Janeiro!$C$19</f>
        <v>34</v>
      </c>
      <c r="Q6" s="112">
        <f>[2]Janeiro!$C$20</f>
        <v>35.4</v>
      </c>
      <c r="R6" s="112">
        <f>[2]Janeiro!$C$21</f>
        <v>36</v>
      </c>
      <c r="S6" s="112">
        <f>[2]Janeiro!$C$22</f>
        <v>36</v>
      </c>
      <c r="T6" s="112">
        <f>[2]Janeiro!$C$23</f>
        <v>35.799999999999997</v>
      </c>
      <c r="U6" s="112">
        <f>[2]Janeiro!$C$24</f>
        <v>31.7</v>
      </c>
      <c r="V6" s="112">
        <f>[2]Janeiro!$C$25</f>
        <v>34.200000000000003</v>
      </c>
      <c r="W6" s="112">
        <f>[2]Janeiro!$C$26</f>
        <v>30.9</v>
      </c>
      <c r="X6" s="112">
        <f>[2]Janeiro!$C$27</f>
        <v>29.3</v>
      </c>
      <c r="Y6" s="112">
        <f>[2]Janeiro!$C$28</f>
        <v>31.3</v>
      </c>
      <c r="Z6" s="112">
        <f>[2]Janeiro!$C$29</f>
        <v>31.7</v>
      </c>
      <c r="AA6" s="112">
        <f>[2]Janeiro!$C$30</f>
        <v>30.6</v>
      </c>
      <c r="AB6" s="112">
        <f>[2]Janeiro!$C$31</f>
        <v>30.7</v>
      </c>
      <c r="AC6" s="112">
        <f>[2]Janeiro!$C$32</f>
        <v>33.9</v>
      </c>
      <c r="AD6" s="112">
        <f>[2]Janeiro!$C$33</f>
        <v>36.6</v>
      </c>
      <c r="AE6" s="112">
        <f>[2]Janeiro!$C$34</f>
        <v>37.4</v>
      </c>
      <c r="AF6" s="112">
        <f>[2]Janeiro!$C$35</f>
        <v>36.4</v>
      </c>
      <c r="AG6" s="115">
        <f t="shared" ref="AG6:AG47" si="3">MAX(B6:AF6)</f>
        <v>37.799999999999997</v>
      </c>
      <c r="AH6" s="116">
        <f t="shared" ref="AH6:AH47" si="4">AVERAGE(B6:AF6)</f>
        <v>34.41612903225807</v>
      </c>
    </row>
    <row r="7" spans="1:37" x14ac:dyDescent="0.2">
      <c r="A7" s="48" t="s">
        <v>85</v>
      </c>
      <c r="B7" s="112">
        <f>[3]Janeiro!$C$5</f>
        <v>35.299999999999997</v>
      </c>
      <c r="C7" s="112">
        <f>[3]Janeiro!$C$6</f>
        <v>32.299999999999997</v>
      </c>
      <c r="D7" s="112">
        <f>[3]Janeiro!$C$7</f>
        <v>35.200000000000003</v>
      </c>
      <c r="E7" s="112">
        <f>[3]Janeiro!$C$8</f>
        <v>35.1</v>
      </c>
      <c r="F7" s="112">
        <f>[3]Janeiro!$C$9</f>
        <v>35.299999999999997</v>
      </c>
      <c r="G7" s="112">
        <f>[3]Janeiro!$C$10</f>
        <v>37</v>
      </c>
      <c r="H7" s="112">
        <f>[3]Janeiro!$C$11</f>
        <v>38.4</v>
      </c>
      <c r="I7" s="112">
        <f>[3]Janeiro!$C$12</f>
        <v>38.4</v>
      </c>
      <c r="J7" s="112">
        <f>[3]Janeiro!$C$13</f>
        <v>38.799999999999997</v>
      </c>
      <c r="K7" s="112">
        <f>[3]Janeiro!$C$14</f>
        <v>36.700000000000003</v>
      </c>
      <c r="L7" s="112">
        <f>[3]Janeiro!$C$15</f>
        <v>36</v>
      </c>
      <c r="M7" s="112">
        <f>[3]Janeiro!$C$16</f>
        <v>34.6</v>
      </c>
      <c r="N7" s="112">
        <f>[3]Janeiro!$C$17</f>
        <v>33.5</v>
      </c>
      <c r="O7" s="112">
        <f>[3]Janeiro!$C$18</f>
        <v>33.700000000000003</v>
      </c>
      <c r="P7" s="112">
        <f>[3]Janeiro!$C$19</f>
        <v>30.3</v>
      </c>
      <c r="Q7" s="112">
        <f>[3]Janeiro!$C$20</f>
        <v>34.9</v>
      </c>
      <c r="R7" s="112">
        <f>[3]Janeiro!$C$21</f>
        <v>34.799999999999997</v>
      </c>
      <c r="S7" s="112">
        <f>[3]Janeiro!$C$22</f>
        <v>36</v>
      </c>
      <c r="T7" s="112">
        <f>[3]Janeiro!$C$23</f>
        <v>35.9</v>
      </c>
      <c r="U7" s="112">
        <f>[3]Janeiro!$C$24</f>
        <v>32</v>
      </c>
      <c r="V7" s="112">
        <f>[3]Janeiro!$C$25</f>
        <v>32.6</v>
      </c>
      <c r="W7" s="112">
        <f>[3]Janeiro!$C$26</f>
        <v>28.8</v>
      </c>
      <c r="X7" s="112">
        <f>[3]Janeiro!$C$27</f>
        <v>26.7</v>
      </c>
      <c r="Y7" s="112">
        <f>[3]Janeiro!$C$28</f>
        <v>28.7</v>
      </c>
      <c r="Z7" s="112">
        <f>[3]Janeiro!$C$29</f>
        <v>31.1</v>
      </c>
      <c r="AA7" s="112">
        <f>[3]Janeiro!$C$30</f>
        <v>29.8</v>
      </c>
      <c r="AB7" s="112">
        <f>[3]Janeiro!$C$31</f>
        <v>32.200000000000003</v>
      </c>
      <c r="AC7" s="112">
        <f>[3]Janeiro!$C$32</f>
        <v>34.299999999999997</v>
      </c>
      <c r="AD7" s="112">
        <f>[3]Janeiro!$C$33</f>
        <v>35.6</v>
      </c>
      <c r="AE7" s="112">
        <f>[3]Janeiro!$C$34</f>
        <v>38.200000000000003</v>
      </c>
      <c r="AF7" s="112">
        <f>[3]Janeiro!$C$35</f>
        <v>36.9</v>
      </c>
      <c r="AG7" s="115">
        <f t="shared" si="3"/>
        <v>38.799999999999997</v>
      </c>
      <c r="AH7" s="116">
        <f t="shared" si="4"/>
        <v>34.164516129032265</v>
      </c>
    </row>
    <row r="8" spans="1:37" x14ac:dyDescent="0.2">
      <c r="A8" s="48" t="s">
        <v>1</v>
      </c>
      <c r="B8" s="112">
        <f>[4]Janeiro!$C$5</f>
        <v>34.1</v>
      </c>
      <c r="C8" s="112">
        <f>[4]Janeiro!$C$6</f>
        <v>33.5</v>
      </c>
      <c r="D8" s="112">
        <f>[4]Janeiro!$C$7</f>
        <v>34.4</v>
      </c>
      <c r="E8" s="112">
        <f>[4]Janeiro!$C$8</f>
        <v>35.799999999999997</v>
      </c>
      <c r="F8" s="112">
        <f>[4]Janeiro!$C$9</f>
        <v>37.1</v>
      </c>
      <c r="G8" s="112">
        <f>[4]Janeiro!$C$10</f>
        <v>37.700000000000003</v>
      </c>
      <c r="H8" s="112">
        <f>[4]Janeiro!$C$11</f>
        <v>37.5</v>
      </c>
      <c r="I8" s="112">
        <f>[4]Janeiro!$C$12</f>
        <v>37.5</v>
      </c>
      <c r="J8" s="112">
        <f>[4]Janeiro!$C$13</f>
        <v>37.6</v>
      </c>
      <c r="K8" s="112">
        <f>[4]Janeiro!$C$14</f>
        <v>36.6</v>
      </c>
      <c r="L8" s="112">
        <f>[4]Janeiro!$C$15</f>
        <v>34.799999999999997</v>
      </c>
      <c r="M8" s="112">
        <f>[4]Janeiro!$C$16</f>
        <v>33.4</v>
      </c>
      <c r="N8" s="112">
        <f>[4]Janeiro!$C$17</f>
        <v>34.9</v>
      </c>
      <c r="O8" s="112">
        <f>[4]Janeiro!$C$18</f>
        <v>35.200000000000003</v>
      </c>
      <c r="P8" s="112">
        <f>[4]Janeiro!$C$19</f>
        <v>35.299999999999997</v>
      </c>
      <c r="Q8" s="112">
        <f>[4]Janeiro!$C$20</f>
        <v>35.4</v>
      </c>
      <c r="R8" s="112">
        <f>[4]Janeiro!$C$21</f>
        <v>35.299999999999997</v>
      </c>
      <c r="S8" s="112">
        <f>[4]Janeiro!$C$22</f>
        <v>37.200000000000003</v>
      </c>
      <c r="T8" s="112">
        <f>[4]Janeiro!$C$23</f>
        <v>38.299999999999997</v>
      </c>
      <c r="U8" s="112">
        <f>[4]Janeiro!$C$24</f>
        <v>37.5</v>
      </c>
      <c r="V8" s="112">
        <f>[4]Janeiro!$C$25</f>
        <v>32.4</v>
      </c>
      <c r="W8" s="112">
        <f>[4]Janeiro!$C$26</f>
        <v>29</v>
      </c>
      <c r="X8" s="112">
        <f>[4]Janeiro!$C$27</f>
        <v>31.8</v>
      </c>
      <c r="Y8" s="112">
        <f>[4]Janeiro!$C$28</f>
        <v>34.1</v>
      </c>
      <c r="Z8" s="112">
        <f>[4]Janeiro!$C$29</f>
        <v>34.9</v>
      </c>
      <c r="AA8" s="112">
        <f>[4]Janeiro!$C$30</f>
        <v>35</v>
      </c>
      <c r="AB8" s="112">
        <f>[4]Janeiro!$C$31</f>
        <v>34.9</v>
      </c>
      <c r="AC8" s="112">
        <f>[4]Janeiro!$C$32</f>
        <v>36.200000000000003</v>
      </c>
      <c r="AD8" s="112">
        <f>[4]Janeiro!$C$33</f>
        <v>37.4</v>
      </c>
      <c r="AE8" s="112">
        <f>[4]Janeiro!$C$34</f>
        <v>37.799999999999997</v>
      </c>
      <c r="AF8" s="112">
        <f>[4]Janeiro!$C$35</f>
        <v>35.700000000000003</v>
      </c>
      <c r="AG8" s="115">
        <f t="shared" si="3"/>
        <v>38.299999999999997</v>
      </c>
      <c r="AH8" s="116">
        <f t="shared" si="4"/>
        <v>35.429032258064517</v>
      </c>
    </row>
    <row r="9" spans="1:37" x14ac:dyDescent="0.2">
      <c r="A9" s="48" t="s">
        <v>146</v>
      </c>
      <c r="B9" s="112">
        <f>[5]Janeiro!$C$5</f>
        <v>33.200000000000003</v>
      </c>
      <c r="C9" s="112">
        <f>[5]Janeiro!$C$6</f>
        <v>29.9</v>
      </c>
      <c r="D9" s="112">
        <f>[5]Janeiro!$C$7</f>
        <v>33.5</v>
      </c>
      <c r="E9" s="112">
        <f>[5]Janeiro!$C$8</f>
        <v>33.299999999999997</v>
      </c>
      <c r="F9" s="112">
        <f>[5]Janeiro!$C$9</f>
        <v>32.9</v>
      </c>
      <c r="G9" s="112">
        <f>[5]Janeiro!$C$10</f>
        <v>35.9</v>
      </c>
      <c r="H9" s="112">
        <f>[5]Janeiro!$C$11</f>
        <v>36.9</v>
      </c>
      <c r="I9" s="112">
        <f>[5]Janeiro!$C$12</f>
        <v>35.200000000000003</v>
      </c>
      <c r="J9" s="112">
        <f>[5]Janeiro!$C$13</f>
        <v>37.200000000000003</v>
      </c>
      <c r="K9" s="112">
        <f>[5]Janeiro!$C$14</f>
        <v>35.799999999999997</v>
      </c>
      <c r="L9" s="112">
        <f>[5]Janeiro!$C$15</f>
        <v>30</v>
      </c>
      <c r="M9" s="112">
        <f>[5]Janeiro!$C$16</f>
        <v>32.4</v>
      </c>
      <c r="N9" s="112">
        <f>[5]Janeiro!$C$17</f>
        <v>33.1</v>
      </c>
      <c r="O9" s="112">
        <f>[5]Janeiro!$C$18</f>
        <v>34.299999999999997</v>
      </c>
      <c r="P9" s="112">
        <f>[5]Janeiro!$C$19</f>
        <v>34.1</v>
      </c>
      <c r="Q9" s="112">
        <f>[5]Janeiro!$C$20</f>
        <v>35.6</v>
      </c>
      <c r="R9" s="112">
        <f>[5]Janeiro!$C$21</f>
        <v>35.299999999999997</v>
      </c>
      <c r="S9" s="112">
        <f>[5]Janeiro!$C$22</f>
        <v>35.4</v>
      </c>
      <c r="T9" s="112">
        <f>[5]Janeiro!$C$23</f>
        <v>35.5</v>
      </c>
      <c r="U9" s="112">
        <f>[5]Janeiro!$C$24</f>
        <v>31.2</v>
      </c>
      <c r="V9" s="112">
        <f>[5]Janeiro!$C$25</f>
        <v>31.2</v>
      </c>
      <c r="W9" s="112">
        <f>[5]Janeiro!$C$26</f>
        <v>28.6</v>
      </c>
      <c r="X9" s="112">
        <f>[5]Janeiro!$C$27</f>
        <v>29.5</v>
      </c>
      <c r="Y9" s="112">
        <f>[5]Janeiro!$C$28</f>
        <v>30.4</v>
      </c>
      <c r="Z9" s="112">
        <f>[5]Janeiro!$C$29</f>
        <v>30.4</v>
      </c>
      <c r="AA9" s="112">
        <f>[5]Janeiro!$C$30</f>
        <v>30.9</v>
      </c>
      <c r="AB9" s="112">
        <f>[5]Janeiro!$C$31</f>
        <v>30.7</v>
      </c>
      <c r="AC9" s="112">
        <f>[5]Janeiro!$C$32</f>
        <v>31.9</v>
      </c>
      <c r="AD9" s="112">
        <f>[5]Janeiro!$C$33</f>
        <v>34.299999999999997</v>
      </c>
      <c r="AE9" s="112">
        <f>[5]Janeiro!$C$34</f>
        <v>34.5</v>
      </c>
      <c r="AF9" s="112">
        <f>[5]Janeiro!$C$35</f>
        <v>34.1</v>
      </c>
      <c r="AG9" s="115">
        <f t="shared" si="3"/>
        <v>37.200000000000003</v>
      </c>
      <c r="AH9" s="116">
        <f t="shared" si="4"/>
        <v>33.135483870967747</v>
      </c>
    </row>
    <row r="10" spans="1:37" x14ac:dyDescent="0.2">
      <c r="A10" s="48" t="s">
        <v>91</v>
      </c>
      <c r="B10" s="112">
        <f>[6]Janeiro!$C$5</f>
        <v>31.5</v>
      </c>
      <c r="C10" s="112">
        <f>[6]Janeiro!$C$6</f>
        <v>30.4</v>
      </c>
      <c r="D10" s="112">
        <f>[6]Janeiro!$C$7</f>
        <v>32.299999999999997</v>
      </c>
      <c r="E10" s="112">
        <f>[6]Janeiro!$C$8</f>
        <v>32.700000000000003</v>
      </c>
      <c r="F10" s="112">
        <f>[6]Janeiro!$C$9</f>
        <v>33.799999999999997</v>
      </c>
      <c r="G10" s="112">
        <f>[6]Janeiro!$C$10</f>
        <v>34.6</v>
      </c>
      <c r="H10" s="112">
        <f>[6]Janeiro!$C$11</f>
        <v>35.200000000000003</v>
      </c>
      <c r="I10" s="112">
        <f>[6]Janeiro!$C$12</f>
        <v>35.200000000000003</v>
      </c>
      <c r="J10" s="112">
        <f>[6]Janeiro!$C$13</f>
        <v>34.5</v>
      </c>
      <c r="K10" s="112">
        <f>[6]Janeiro!$C$14</f>
        <v>33.6</v>
      </c>
      <c r="L10" s="112">
        <f>[6]Janeiro!$C$15</f>
        <v>30.1</v>
      </c>
      <c r="M10" s="112">
        <f>[6]Janeiro!$C$16</f>
        <v>28</v>
      </c>
      <c r="N10" s="112">
        <f>[6]Janeiro!$C$17</f>
        <v>32.4</v>
      </c>
      <c r="O10" s="112">
        <f>[6]Janeiro!$C$18</f>
        <v>32.700000000000003</v>
      </c>
      <c r="P10" s="112">
        <f>[6]Janeiro!$C$19</f>
        <v>29.6</v>
      </c>
      <c r="Q10" s="112">
        <f>[6]Janeiro!$C$20</f>
        <v>32</v>
      </c>
      <c r="R10" s="112">
        <f>[6]Janeiro!$C$21</f>
        <v>31.3</v>
      </c>
      <c r="S10" s="112">
        <f>[6]Janeiro!$C$22</f>
        <v>34</v>
      </c>
      <c r="T10" s="112">
        <f>[6]Janeiro!$C$23</f>
        <v>34.1</v>
      </c>
      <c r="U10" s="112">
        <f>[6]Janeiro!$C$24</f>
        <v>32.4</v>
      </c>
      <c r="V10" s="112">
        <f>[6]Janeiro!$C$25</f>
        <v>29.6</v>
      </c>
      <c r="W10" s="112">
        <f>[6]Janeiro!$C$26</f>
        <v>29.6</v>
      </c>
      <c r="X10" s="112">
        <f>[6]Janeiro!$C$27</f>
        <v>29.4</v>
      </c>
      <c r="Y10" s="112">
        <f>[6]Janeiro!$C$28</f>
        <v>31</v>
      </c>
      <c r="Z10" s="112">
        <f>[6]Janeiro!$C$29</f>
        <v>31</v>
      </c>
      <c r="AA10" s="112">
        <f>[6]Janeiro!$C$30</f>
        <v>30.5</v>
      </c>
      <c r="AB10" s="112">
        <f>[6]Janeiro!$C$31</f>
        <v>31.5</v>
      </c>
      <c r="AC10" s="112">
        <f>[6]Janeiro!$C$32</f>
        <v>32.700000000000003</v>
      </c>
      <c r="AD10" s="112">
        <f>[6]Janeiro!$C$33</f>
        <v>33.700000000000003</v>
      </c>
      <c r="AE10" s="112">
        <f>[6]Janeiro!$C$34</f>
        <v>33.299999999999997</v>
      </c>
      <c r="AF10" s="112">
        <f>[6]Janeiro!$C$35</f>
        <v>32.9</v>
      </c>
      <c r="AG10" s="115">
        <f t="shared" si="3"/>
        <v>35.200000000000003</v>
      </c>
      <c r="AH10" s="116">
        <f t="shared" si="4"/>
        <v>32.116129032258065</v>
      </c>
    </row>
    <row r="11" spans="1:37" x14ac:dyDescent="0.2">
      <c r="A11" s="48" t="s">
        <v>49</v>
      </c>
      <c r="B11" s="112">
        <f>[7]Janeiro!$C$5</f>
        <v>32.9</v>
      </c>
      <c r="C11" s="112">
        <f>[7]Janeiro!$C$6</f>
        <v>34.200000000000003</v>
      </c>
      <c r="D11" s="112">
        <f>[7]Janeiro!$C$7</f>
        <v>35</v>
      </c>
      <c r="E11" s="112">
        <f>[7]Janeiro!$C$8</f>
        <v>33.799999999999997</v>
      </c>
      <c r="F11" s="112">
        <f>[7]Janeiro!$C$9</f>
        <v>34.200000000000003</v>
      </c>
      <c r="G11" s="112">
        <f>[7]Janeiro!$C$10</f>
        <v>34.9</v>
      </c>
      <c r="H11" s="112">
        <f>[7]Janeiro!$C$11</f>
        <v>35.799999999999997</v>
      </c>
      <c r="I11" s="112">
        <f>[7]Janeiro!$C$12</f>
        <v>37.799999999999997</v>
      </c>
      <c r="J11" s="112">
        <f>[7]Janeiro!$C$13</f>
        <v>36.4</v>
      </c>
      <c r="K11" s="112">
        <f>[7]Janeiro!$C$14</f>
        <v>35.1</v>
      </c>
      <c r="L11" s="112">
        <f>[7]Janeiro!$C$15</f>
        <v>34.299999999999997</v>
      </c>
      <c r="M11" s="112">
        <f>[7]Janeiro!$C$16</f>
        <v>33.5</v>
      </c>
      <c r="N11" s="112">
        <f>[7]Janeiro!$C$17</f>
        <v>31.5</v>
      </c>
      <c r="O11" s="112">
        <f>[7]Janeiro!$C$18</f>
        <v>33.6</v>
      </c>
      <c r="P11" s="112">
        <f>[7]Janeiro!$C$19</f>
        <v>31.6</v>
      </c>
      <c r="Q11" s="112">
        <f>[7]Janeiro!$C$20</f>
        <v>34.9</v>
      </c>
      <c r="R11" s="112">
        <f>[7]Janeiro!$C$21</f>
        <v>34.200000000000003</v>
      </c>
      <c r="S11" s="112">
        <f>[7]Janeiro!$C$22</f>
        <v>36</v>
      </c>
      <c r="T11" s="112">
        <f>[7]Janeiro!$C$23</f>
        <v>36</v>
      </c>
      <c r="U11" s="112">
        <f>[7]Janeiro!$C$24</f>
        <v>27.2</v>
      </c>
      <c r="V11" s="112">
        <f>[7]Janeiro!$C$25</f>
        <v>33.1</v>
      </c>
      <c r="W11" s="112">
        <f>[7]Janeiro!$C$26</f>
        <v>27.6</v>
      </c>
      <c r="X11" s="112">
        <f>[7]Janeiro!$C$27</f>
        <v>26</v>
      </c>
      <c r="Y11" s="112">
        <f>[7]Janeiro!$C$28</f>
        <v>29.1</v>
      </c>
      <c r="Z11" s="112">
        <f>[7]Janeiro!$C$29</f>
        <v>29.5</v>
      </c>
      <c r="AA11" s="112">
        <f>[7]Janeiro!$C$30</f>
        <v>28.9</v>
      </c>
      <c r="AB11" s="112">
        <f>[7]Janeiro!$C$31</f>
        <v>30.3</v>
      </c>
      <c r="AC11" s="112">
        <f>[7]Janeiro!$C$32</f>
        <v>32.5</v>
      </c>
      <c r="AD11" s="112">
        <f>[7]Janeiro!$C$33</f>
        <v>35.799999999999997</v>
      </c>
      <c r="AE11" s="112">
        <f>[7]Janeiro!$C$34</f>
        <v>36.6</v>
      </c>
      <c r="AF11" s="112">
        <f>[7]Janeiro!$C$35</f>
        <v>35.4</v>
      </c>
      <c r="AG11" s="115">
        <f t="shared" si="3"/>
        <v>37.799999999999997</v>
      </c>
      <c r="AH11" s="116">
        <f t="shared" si="4"/>
        <v>33.151612903225811</v>
      </c>
    </row>
    <row r="12" spans="1:37" x14ac:dyDescent="0.2">
      <c r="A12" s="48" t="s">
        <v>94</v>
      </c>
      <c r="B12" s="112">
        <f>[8]Janeiro!$C$5</f>
        <v>32.299999999999997</v>
      </c>
      <c r="C12" s="112">
        <f>[8]Janeiro!$C$6</f>
        <v>32.6</v>
      </c>
      <c r="D12" s="112">
        <f>[8]Janeiro!$C$7</f>
        <v>34.700000000000003</v>
      </c>
      <c r="E12" s="112">
        <f>[8]Janeiro!$C$8</f>
        <v>36.299999999999997</v>
      </c>
      <c r="F12" s="112">
        <f>[8]Janeiro!$C$9</f>
        <v>37.6</v>
      </c>
      <c r="G12" s="112">
        <f>[8]Janeiro!$C$10</f>
        <v>37.6</v>
      </c>
      <c r="H12" s="112">
        <f>[8]Janeiro!$C$11</f>
        <v>37.700000000000003</v>
      </c>
      <c r="I12" s="112">
        <f>[8]Janeiro!$C$12</f>
        <v>38.799999999999997</v>
      </c>
      <c r="J12" s="112">
        <f>[8]Janeiro!$C$13</f>
        <v>38.200000000000003</v>
      </c>
      <c r="K12" s="112">
        <f>[8]Janeiro!$C$14</f>
        <v>36.9</v>
      </c>
      <c r="L12" s="112">
        <f>[8]Janeiro!$C$15</f>
        <v>36.4</v>
      </c>
      <c r="M12" s="112">
        <f>[8]Janeiro!$C$16</f>
        <v>34.799999999999997</v>
      </c>
      <c r="N12" s="112">
        <f>[8]Janeiro!$C$17</f>
        <v>36.1</v>
      </c>
      <c r="O12" s="112">
        <f>[8]Janeiro!$C$18</f>
        <v>36.299999999999997</v>
      </c>
      <c r="P12" s="112">
        <f>[8]Janeiro!$C$19</f>
        <v>36</v>
      </c>
      <c r="Q12" s="112">
        <f>[8]Janeiro!$C$20</f>
        <v>37.1</v>
      </c>
      <c r="R12" s="112">
        <f>[8]Janeiro!$C$21</f>
        <v>37</v>
      </c>
      <c r="S12" s="112">
        <f>[8]Janeiro!$C$22</f>
        <v>37.700000000000003</v>
      </c>
      <c r="T12" s="112">
        <f>[8]Janeiro!$C$23</f>
        <v>39.200000000000003</v>
      </c>
      <c r="U12" s="112">
        <f>[8]Janeiro!$C$24</f>
        <v>35.6</v>
      </c>
      <c r="V12" s="112">
        <f>[8]Janeiro!$C$25</f>
        <v>34.200000000000003</v>
      </c>
      <c r="W12" s="112">
        <f>[8]Janeiro!$C$26</f>
        <v>29.1</v>
      </c>
      <c r="X12" s="112">
        <f>[8]Janeiro!$C$27</f>
        <v>32.9</v>
      </c>
      <c r="Y12" s="112">
        <f>[8]Janeiro!$C$28</f>
        <v>33.700000000000003</v>
      </c>
      <c r="Z12" s="112">
        <f>[8]Janeiro!$C$29</f>
        <v>34.200000000000003</v>
      </c>
      <c r="AA12" s="112">
        <f>[8]Janeiro!$C$30</f>
        <v>32.9</v>
      </c>
      <c r="AB12" s="112">
        <f>[8]Janeiro!$C$31</f>
        <v>33.799999999999997</v>
      </c>
      <c r="AC12" s="112">
        <f>[8]Janeiro!$C$32</f>
        <v>35.700000000000003</v>
      </c>
      <c r="AD12" s="112">
        <f>[8]Janeiro!$C$33</f>
        <v>38.4</v>
      </c>
      <c r="AE12" s="112">
        <f>[8]Janeiro!$C$34</f>
        <v>38.200000000000003</v>
      </c>
      <c r="AF12" s="112">
        <f>[8]Janeiro!$C$35</f>
        <v>35.1</v>
      </c>
      <c r="AG12" s="115">
        <f t="shared" si="3"/>
        <v>39.200000000000003</v>
      </c>
      <c r="AH12" s="116">
        <f t="shared" si="4"/>
        <v>35.712903225806457</v>
      </c>
    </row>
    <row r="13" spans="1:37" x14ac:dyDescent="0.2">
      <c r="A13" s="48" t="s">
        <v>101</v>
      </c>
      <c r="B13" s="112">
        <f>[9]Janeiro!$C$5</f>
        <v>34.4</v>
      </c>
      <c r="C13" s="112">
        <f>[9]Janeiro!$C$6</f>
        <v>31.1</v>
      </c>
      <c r="D13" s="112">
        <f>[9]Janeiro!$C$7</f>
        <v>33.9</v>
      </c>
      <c r="E13" s="112">
        <f>[9]Janeiro!$C$8</f>
        <v>34.700000000000003</v>
      </c>
      <c r="F13" s="112">
        <f>[9]Janeiro!$C$9</f>
        <v>35.700000000000003</v>
      </c>
      <c r="G13" s="112">
        <f>[9]Janeiro!$C$10</f>
        <v>37</v>
      </c>
      <c r="H13" s="112">
        <f>[9]Janeiro!$C$11</f>
        <v>37.200000000000003</v>
      </c>
      <c r="I13" s="112">
        <f>[9]Janeiro!$C$12</f>
        <v>37.799999999999997</v>
      </c>
      <c r="J13" s="112">
        <f>[9]Janeiro!$C$13</f>
        <v>37.700000000000003</v>
      </c>
      <c r="K13" s="112">
        <f>[9]Janeiro!$C$14</f>
        <v>35.700000000000003</v>
      </c>
      <c r="L13" s="112">
        <f>[9]Janeiro!$C$15</f>
        <v>34.6</v>
      </c>
      <c r="M13" s="112">
        <f>[9]Janeiro!$C$16</f>
        <v>32.4</v>
      </c>
      <c r="N13" s="112">
        <f>[9]Janeiro!$C$17</f>
        <v>33.5</v>
      </c>
      <c r="O13" s="112">
        <f>[9]Janeiro!$C$18</f>
        <v>35.6</v>
      </c>
      <c r="P13" s="112">
        <f>[9]Janeiro!$C$19</f>
        <v>32.200000000000003</v>
      </c>
      <c r="Q13" s="112">
        <f>[9]Janeiro!$C$20</f>
        <v>34</v>
      </c>
      <c r="R13" s="112">
        <f>[9]Janeiro!$C$21</f>
        <v>34.4</v>
      </c>
      <c r="S13" s="112">
        <f>[9]Janeiro!$C$22</f>
        <v>36.5</v>
      </c>
      <c r="T13" s="112">
        <f>[9]Janeiro!$C$23</f>
        <v>34.299999999999997</v>
      </c>
      <c r="U13" s="112">
        <f>[9]Janeiro!$C$24</f>
        <v>31.5</v>
      </c>
      <c r="V13" s="112">
        <f>[9]Janeiro!$C$25</f>
        <v>33.200000000000003</v>
      </c>
      <c r="W13" s="112">
        <f>[9]Janeiro!$C$26</f>
        <v>28.3</v>
      </c>
      <c r="X13" s="112">
        <f>[9]Janeiro!$C$27</f>
        <v>27.3</v>
      </c>
      <c r="Y13" s="112">
        <f>[9]Janeiro!$C$28</f>
        <v>29.8</v>
      </c>
      <c r="Z13" s="112">
        <f>[9]Janeiro!$C$29</f>
        <v>30.8</v>
      </c>
      <c r="AA13" s="112">
        <f>[9]Janeiro!$C$30</f>
        <v>30</v>
      </c>
      <c r="AB13" s="112">
        <f>[9]Janeiro!$C$31</f>
        <v>31.2</v>
      </c>
      <c r="AC13" s="112">
        <f>[9]Janeiro!$C$32</f>
        <v>34.200000000000003</v>
      </c>
      <c r="AD13" s="112">
        <f>[9]Janeiro!$C$33</f>
        <v>37.4</v>
      </c>
      <c r="AE13" s="112">
        <f>[9]Janeiro!$C$34</f>
        <v>38.700000000000003</v>
      </c>
      <c r="AF13" s="112">
        <f>[9]Janeiro!$C$35</f>
        <v>36.9</v>
      </c>
      <c r="AG13" s="115">
        <f t="shared" si="3"/>
        <v>38.700000000000003</v>
      </c>
      <c r="AH13" s="116">
        <f t="shared" si="4"/>
        <v>33.935483870967744</v>
      </c>
    </row>
    <row r="14" spans="1:37" x14ac:dyDescent="0.2">
      <c r="A14" s="48" t="s">
        <v>147</v>
      </c>
      <c r="B14" s="112">
        <f>[10]Janeiro!$C$5</f>
        <v>32.200000000000003</v>
      </c>
      <c r="C14" s="112">
        <f>[10]Janeiro!$C$6</f>
        <v>30</v>
      </c>
      <c r="D14" s="112">
        <f>[10]Janeiro!$C$7</f>
        <v>34</v>
      </c>
      <c r="E14" s="112">
        <f>[10]Janeiro!$C$8</f>
        <v>32</v>
      </c>
      <c r="F14" s="112">
        <f>[10]Janeiro!$C$9</f>
        <v>34.200000000000003</v>
      </c>
      <c r="G14" s="112">
        <f>[10]Janeiro!$C$10</f>
        <v>35.5</v>
      </c>
      <c r="H14" s="112">
        <f>[10]Janeiro!$C$11</f>
        <v>35.200000000000003</v>
      </c>
      <c r="I14" s="112">
        <f>[10]Janeiro!$C$12</f>
        <v>36.6</v>
      </c>
      <c r="J14" s="112">
        <f>[10]Janeiro!$C$13</f>
        <v>35.200000000000003</v>
      </c>
      <c r="K14" s="112">
        <f>[10]Janeiro!$C$14</f>
        <v>32.5</v>
      </c>
      <c r="L14" s="112">
        <f>[10]Janeiro!$C$15</f>
        <v>31.8</v>
      </c>
      <c r="M14" s="112">
        <f>[10]Janeiro!$C$16</f>
        <v>30.9</v>
      </c>
      <c r="N14" s="112">
        <f>[10]Janeiro!$C$17</f>
        <v>32.799999999999997</v>
      </c>
      <c r="O14" s="112">
        <f>[10]Janeiro!$C$18</f>
        <v>33.1</v>
      </c>
      <c r="P14" s="112">
        <f>[10]Janeiro!$C$19</f>
        <v>31.8</v>
      </c>
      <c r="Q14" s="112">
        <f>[10]Janeiro!$C$20</f>
        <v>32.700000000000003</v>
      </c>
      <c r="R14" s="112">
        <f>[10]Janeiro!$C$21</f>
        <v>33.1</v>
      </c>
      <c r="S14" s="112">
        <f>[10]Janeiro!$C$22</f>
        <v>35</v>
      </c>
      <c r="T14" s="112">
        <f>[10]Janeiro!$C$23</f>
        <v>33.700000000000003</v>
      </c>
      <c r="U14" s="112">
        <f>[10]Janeiro!$C$24</f>
        <v>33</v>
      </c>
      <c r="V14" s="112">
        <f>[10]Janeiro!$C$25</f>
        <v>31.3</v>
      </c>
      <c r="W14" s="112">
        <f>[10]Janeiro!$C$26</f>
        <v>29.2</v>
      </c>
      <c r="X14" s="112">
        <f>[10]Janeiro!$C$27</f>
        <v>30.8</v>
      </c>
      <c r="Y14" s="112">
        <f>[10]Janeiro!$C$28</f>
        <v>31.5</v>
      </c>
      <c r="Z14" s="112">
        <f>[10]Janeiro!$C$29</f>
        <v>31.6</v>
      </c>
      <c r="AA14" s="112">
        <f>[10]Janeiro!$C$30</f>
        <v>31.4</v>
      </c>
      <c r="AB14" s="112" t="s">
        <v>197</v>
      </c>
      <c r="AC14" s="112" t="s">
        <v>197</v>
      </c>
      <c r="AD14" s="112" t="s">
        <v>197</v>
      </c>
      <c r="AE14" s="112" t="s">
        <v>197</v>
      </c>
      <c r="AF14" s="112" t="s">
        <v>197</v>
      </c>
      <c r="AG14" s="115">
        <f t="shared" si="3"/>
        <v>36.6</v>
      </c>
      <c r="AH14" s="116">
        <f t="shared" si="4"/>
        <v>32.734615384615388</v>
      </c>
      <c r="AJ14" s="12" t="s">
        <v>35</v>
      </c>
      <c r="AK14" s="128"/>
    </row>
    <row r="15" spans="1:37" x14ac:dyDescent="0.2">
      <c r="A15" s="48" t="s">
        <v>2</v>
      </c>
      <c r="B15" s="112">
        <f>[11]Janeiro!$C$5</f>
        <v>31</v>
      </c>
      <c r="C15" s="112">
        <f>[11]Janeiro!$C$6</f>
        <v>30.2</v>
      </c>
      <c r="D15" s="112">
        <f>[11]Janeiro!$C$7</f>
        <v>30.8</v>
      </c>
      <c r="E15" s="112">
        <f>[11]Janeiro!$C$8</f>
        <v>32.9</v>
      </c>
      <c r="F15" s="112">
        <f>[11]Janeiro!$C$9</f>
        <v>33.6</v>
      </c>
      <c r="G15" s="112">
        <f>[11]Janeiro!$C$10</f>
        <v>34.700000000000003</v>
      </c>
      <c r="H15" s="112">
        <f>[11]Janeiro!$C$11</f>
        <v>34.6</v>
      </c>
      <c r="I15" s="112">
        <f>[11]Janeiro!$C$12</f>
        <v>34.700000000000003</v>
      </c>
      <c r="J15" s="112">
        <f>[11]Janeiro!$C$13</f>
        <v>35.5</v>
      </c>
      <c r="K15" s="112">
        <f>[11]Janeiro!$C$14</f>
        <v>33.4</v>
      </c>
      <c r="L15" s="112">
        <f>[11]Janeiro!$C$15</f>
        <v>30.6</v>
      </c>
      <c r="M15" s="112">
        <f>[11]Janeiro!$C$16</f>
        <v>29.4</v>
      </c>
      <c r="N15" s="112">
        <f>[11]Janeiro!$C$17</f>
        <v>31.2</v>
      </c>
      <c r="O15" s="112">
        <f>[11]Janeiro!$C$18</f>
        <v>32.299999999999997</v>
      </c>
      <c r="P15" s="112">
        <f>[11]Janeiro!$C$19</f>
        <v>29.7</v>
      </c>
      <c r="Q15" s="112">
        <f>[11]Janeiro!$C$20</f>
        <v>33.299999999999997</v>
      </c>
      <c r="R15" s="112">
        <f>[11]Janeiro!$C$21</f>
        <v>31.7</v>
      </c>
      <c r="S15" s="112">
        <f>[11]Janeiro!$C$22</f>
        <v>34.299999999999997</v>
      </c>
      <c r="T15" s="112">
        <f>[11]Janeiro!$C$23</f>
        <v>35.1</v>
      </c>
      <c r="U15" s="112">
        <f>[11]Janeiro!$C$24</f>
        <v>33.9</v>
      </c>
      <c r="V15" s="112">
        <f>[11]Janeiro!$C$25</f>
        <v>30.9</v>
      </c>
      <c r="W15" s="112">
        <f>[11]Janeiro!$C$26</f>
        <v>29.1</v>
      </c>
      <c r="X15" s="112">
        <f>[11]Janeiro!$C$27</f>
        <v>28.2</v>
      </c>
      <c r="Y15" s="112">
        <f>[11]Janeiro!$C$28</f>
        <v>30.4</v>
      </c>
      <c r="Z15" s="112">
        <f>[11]Janeiro!$C$29</f>
        <v>31.3</v>
      </c>
      <c r="AA15" s="112">
        <f>[11]Janeiro!$C$30</f>
        <v>31.1</v>
      </c>
      <c r="AB15" s="112">
        <f>[11]Janeiro!$C$31</f>
        <v>31.6</v>
      </c>
      <c r="AC15" s="112">
        <f>[11]Janeiro!$C$32</f>
        <v>32.799999999999997</v>
      </c>
      <c r="AD15" s="112">
        <f>[11]Janeiro!$C$33</f>
        <v>34.200000000000003</v>
      </c>
      <c r="AE15" s="112">
        <f>[11]Janeiro!$C$34</f>
        <v>34.1</v>
      </c>
      <c r="AF15" s="112">
        <f>[11]Janeiro!$C$35</f>
        <v>32.5</v>
      </c>
      <c r="AG15" s="115">
        <f t="shared" si="3"/>
        <v>35.5</v>
      </c>
      <c r="AH15" s="116">
        <f t="shared" si="4"/>
        <v>32.229032258064514</v>
      </c>
      <c r="AJ15" s="12" t="s">
        <v>35</v>
      </c>
    </row>
    <row r="16" spans="1:37" x14ac:dyDescent="0.2">
      <c r="A16" s="48" t="s">
        <v>3</v>
      </c>
      <c r="B16" s="112">
        <f>[12]Janeiro!$C$5</f>
        <v>30.5</v>
      </c>
      <c r="C16" s="112">
        <f>[12]Janeiro!$C$6</f>
        <v>32.6</v>
      </c>
      <c r="D16" s="112">
        <f>[12]Janeiro!$C$7</f>
        <v>33.4</v>
      </c>
      <c r="E16" s="112">
        <f>[12]Janeiro!$C$8</f>
        <v>32.6</v>
      </c>
      <c r="F16" s="112">
        <f>[12]Janeiro!$C$9</f>
        <v>33.1</v>
      </c>
      <c r="G16" s="112">
        <f>[12]Janeiro!$C$10</f>
        <v>35</v>
      </c>
      <c r="H16" s="112">
        <f>[12]Janeiro!$C$11</f>
        <v>35</v>
      </c>
      <c r="I16" s="112">
        <f>[12]Janeiro!$C$12</f>
        <v>35.6</v>
      </c>
      <c r="J16" s="112">
        <f>[12]Janeiro!$C$13</f>
        <v>35.1</v>
      </c>
      <c r="K16" s="112">
        <f>[12]Janeiro!$C$14</f>
        <v>32.299999999999997</v>
      </c>
      <c r="L16" s="112">
        <f>[12]Janeiro!$C$15</f>
        <v>32</v>
      </c>
      <c r="M16" s="112">
        <f>[12]Janeiro!$C$16</f>
        <v>31.9</v>
      </c>
      <c r="N16" s="112">
        <f>[12]Janeiro!$C$17</f>
        <v>31.9</v>
      </c>
      <c r="O16" s="112">
        <f>[12]Janeiro!$C$18</f>
        <v>33.9</v>
      </c>
      <c r="P16" s="112">
        <f>[12]Janeiro!$C$19</f>
        <v>31.7</v>
      </c>
      <c r="Q16" s="112">
        <f>[12]Janeiro!$C$20</f>
        <v>33.299999999999997</v>
      </c>
      <c r="R16" s="112">
        <f>[12]Janeiro!$C$21</f>
        <v>35.5</v>
      </c>
      <c r="S16" s="112">
        <f>[12]Janeiro!$C$22</f>
        <v>35.9</v>
      </c>
      <c r="T16" s="112">
        <f>[12]Janeiro!$C$23</f>
        <v>35.200000000000003</v>
      </c>
      <c r="U16" s="112">
        <f>[12]Janeiro!$C$24</f>
        <v>34.700000000000003</v>
      </c>
      <c r="V16" s="112">
        <f>[12]Janeiro!$C$25</f>
        <v>34.200000000000003</v>
      </c>
      <c r="W16" s="112">
        <f>[12]Janeiro!$C$26</f>
        <v>32.799999999999997</v>
      </c>
      <c r="X16" s="112">
        <f>[12]Janeiro!$C$27</f>
        <v>32.9</v>
      </c>
      <c r="Y16" s="112">
        <f>[12]Janeiro!$C$28</f>
        <v>31.4</v>
      </c>
      <c r="Z16" s="112">
        <f>[12]Janeiro!$C$29</f>
        <v>32.1</v>
      </c>
      <c r="AA16" s="112">
        <f>[12]Janeiro!$C$30</f>
        <v>31.7</v>
      </c>
      <c r="AB16" s="112">
        <f>[12]Janeiro!$C$31</f>
        <v>31.7</v>
      </c>
      <c r="AC16" s="112">
        <f>[12]Janeiro!$C$32</f>
        <v>34.700000000000003</v>
      </c>
      <c r="AD16" s="112">
        <f>[12]Janeiro!$C$33</f>
        <v>35.1</v>
      </c>
      <c r="AE16" s="112">
        <f>[12]Janeiro!$C$34</f>
        <v>33.5</v>
      </c>
      <c r="AF16" s="112">
        <f>[12]Janeiro!$C$35</f>
        <v>34.9</v>
      </c>
      <c r="AG16" s="115">
        <f>MAX(B16:AF16)</f>
        <v>35.9</v>
      </c>
      <c r="AH16" s="116">
        <f>AVERAGE(B16:AF16)</f>
        <v>33.425806451612914</v>
      </c>
      <c r="AJ16" s="12"/>
    </row>
    <row r="17" spans="1:39" x14ac:dyDescent="0.2">
      <c r="A17" s="48" t="s">
        <v>4</v>
      </c>
      <c r="B17" s="112">
        <f>[13]Janeiro!$C$5</f>
        <v>28</v>
      </c>
      <c r="C17" s="112">
        <f>[13]Janeiro!$C$6</f>
        <v>30.3</v>
      </c>
      <c r="D17" s="112">
        <f>[13]Janeiro!$C$7</f>
        <v>31.9</v>
      </c>
      <c r="E17" s="112">
        <f>[13]Janeiro!$C$8</f>
        <v>31.1</v>
      </c>
      <c r="F17" s="112">
        <f>[13]Janeiro!$C$9</f>
        <v>31.3</v>
      </c>
      <c r="G17" s="112">
        <f>[13]Janeiro!$C$10</f>
        <v>31.3</v>
      </c>
      <c r="H17" s="112">
        <f>[13]Janeiro!$C$11</f>
        <v>32.799999999999997</v>
      </c>
      <c r="I17" s="112">
        <f>[13]Janeiro!$C$12</f>
        <v>31.7</v>
      </c>
      <c r="J17" s="112">
        <f>[13]Janeiro!$C$13</f>
        <v>32</v>
      </c>
      <c r="K17" s="112">
        <f>[13]Janeiro!$C$14</f>
        <v>30.8</v>
      </c>
      <c r="L17" s="112">
        <f>[13]Janeiro!$C$15</f>
        <v>28.6</v>
      </c>
      <c r="M17" s="112">
        <f>[13]Janeiro!$C$16</f>
        <v>30</v>
      </c>
      <c r="N17" s="112">
        <f>[13]Janeiro!$C$17</f>
        <v>27.9</v>
      </c>
      <c r="O17" s="112">
        <f>[13]Janeiro!$C$18</f>
        <v>30.7</v>
      </c>
      <c r="P17" s="112">
        <f>[13]Janeiro!$C$19</f>
        <v>30.2</v>
      </c>
      <c r="Q17" s="112">
        <f>[13]Janeiro!$C$20</f>
        <v>30.5</v>
      </c>
      <c r="R17" s="112">
        <f>[13]Janeiro!$C$21</f>
        <v>32</v>
      </c>
      <c r="S17" s="112">
        <f>[13]Janeiro!$C$22</f>
        <v>32.4</v>
      </c>
      <c r="T17" s="112">
        <f>[13]Janeiro!$C$23</f>
        <v>32.9</v>
      </c>
      <c r="U17" s="112">
        <f>[13]Janeiro!$C$24</f>
        <v>33.299999999999997</v>
      </c>
      <c r="V17" s="112">
        <f>[13]Janeiro!$C$25</f>
        <v>31.4</v>
      </c>
      <c r="W17" s="112">
        <f>[13]Janeiro!$C$26</f>
        <v>30.5</v>
      </c>
      <c r="X17" s="112">
        <f>[13]Janeiro!$C$27</f>
        <v>29.9</v>
      </c>
      <c r="Y17" s="112">
        <f>[13]Janeiro!$C$28</f>
        <v>28.6</v>
      </c>
      <c r="Z17" s="112">
        <f>[13]Janeiro!$C$29</f>
        <v>29.4</v>
      </c>
      <c r="AA17" s="112">
        <f>[13]Janeiro!$C$30</f>
        <v>29.4</v>
      </c>
      <c r="AB17" s="112">
        <f>[13]Janeiro!$C$31</f>
        <v>29.8</v>
      </c>
      <c r="AC17" s="112">
        <f>[13]Janeiro!$C$32</f>
        <v>32</v>
      </c>
      <c r="AD17" s="112">
        <f>[13]Janeiro!$C$33</f>
        <v>32.799999999999997</v>
      </c>
      <c r="AE17" s="112">
        <f>[13]Janeiro!$C$34</f>
        <v>32</v>
      </c>
      <c r="AF17" s="112">
        <f>[13]Janeiro!$C$35</f>
        <v>32</v>
      </c>
      <c r="AG17" s="115">
        <f t="shared" si="3"/>
        <v>33.299999999999997</v>
      </c>
      <c r="AH17" s="116">
        <f t="shared" si="4"/>
        <v>30.887096774193537</v>
      </c>
    </row>
    <row r="18" spans="1:39" x14ac:dyDescent="0.2">
      <c r="A18" s="48" t="s">
        <v>5</v>
      </c>
      <c r="B18" s="112">
        <f>[14]Janeiro!$C$5</f>
        <v>30.8</v>
      </c>
      <c r="C18" s="112">
        <f>[14]Janeiro!$C$6</f>
        <v>32.200000000000003</v>
      </c>
      <c r="D18" s="112">
        <f>[14]Janeiro!$C$7</f>
        <v>33.700000000000003</v>
      </c>
      <c r="E18" s="112">
        <f>[14]Janeiro!$C$8</f>
        <v>34.9</v>
      </c>
      <c r="F18" s="112">
        <f>[14]Janeiro!$C$9</f>
        <v>36.1</v>
      </c>
      <c r="G18" s="112">
        <f>[14]Janeiro!$C$10</f>
        <v>36.4</v>
      </c>
      <c r="H18" s="112">
        <f>[14]Janeiro!$C$11</f>
        <v>36.9</v>
      </c>
      <c r="I18" s="112">
        <f>[14]Janeiro!$C$12</f>
        <v>36.799999999999997</v>
      </c>
      <c r="J18" s="112">
        <f>[14]Janeiro!$C$13</f>
        <v>37.299999999999997</v>
      </c>
      <c r="K18" s="112">
        <f>[14]Janeiro!$C$14</f>
        <v>36.5</v>
      </c>
      <c r="L18" s="112">
        <f>[14]Janeiro!$C$15</f>
        <v>36</v>
      </c>
      <c r="M18" s="112">
        <f>[14]Janeiro!$C$16</f>
        <v>32.9</v>
      </c>
      <c r="N18" s="112">
        <f>[14]Janeiro!$C$17</f>
        <v>32.700000000000003</v>
      </c>
      <c r="O18" s="112">
        <f>[14]Janeiro!$C$18</f>
        <v>36.299999999999997</v>
      </c>
      <c r="P18" s="112">
        <f>[14]Janeiro!$C$19</f>
        <v>35.9</v>
      </c>
      <c r="Q18" s="112">
        <f>[14]Janeiro!$C$20</f>
        <v>36.1</v>
      </c>
      <c r="R18" s="112">
        <f>[14]Janeiro!$C$21</f>
        <v>36.200000000000003</v>
      </c>
      <c r="S18" s="112">
        <f>[14]Janeiro!$C$22</f>
        <v>37.9</v>
      </c>
      <c r="T18" s="112">
        <f>[14]Janeiro!$C$23</f>
        <v>38.299999999999997</v>
      </c>
      <c r="U18" s="112">
        <f>[14]Janeiro!$C$24</f>
        <v>37.9</v>
      </c>
      <c r="V18" s="112">
        <f>[14]Janeiro!$C$25</f>
        <v>37.5</v>
      </c>
      <c r="W18" s="112">
        <f>[14]Janeiro!$C$26</f>
        <v>32.200000000000003</v>
      </c>
      <c r="X18" s="112">
        <f>[14]Janeiro!$C$27</f>
        <v>31.8</v>
      </c>
      <c r="Y18" s="112">
        <f>[14]Janeiro!$C$28</f>
        <v>34.1</v>
      </c>
      <c r="Z18" s="112">
        <f>[14]Janeiro!$C$29</f>
        <v>34.799999999999997</v>
      </c>
      <c r="AA18" s="112">
        <f>[14]Janeiro!$C$30</f>
        <v>34.1</v>
      </c>
      <c r="AB18" s="112">
        <f>[14]Janeiro!$C$31</f>
        <v>34.9</v>
      </c>
      <c r="AC18" s="112">
        <f>[14]Janeiro!$C$32</f>
        <v>37.200000000000003</v>
      </c>
      <c r="AD18" s="112">
        <f>[14]Janeiro!$C$33</f>
        <v>37.1</v>
      </c>
      <c r="AE18" s="112">
        <f>[14]Janeiro!$C$34</f>
        <v>36.4</v>
      </c>
      <c r="AF18" s="112">
        <f>[14]Janeiro!$C$35</f>
        <v>36.200000000000003</v>
      </c>
      <c r="AG18" s="115">
        <f t="shared" si="3"/>
        <v>38.299999999999997</v>
      </c>
      <c r="AH18" s="116">
        <f t="shared" si="4"/>
        <v>35.422580645161297</v>
      </c>
      <c r="AI18" s="12" t="s">
        <v>35</v>
      </c>
      <c r="AJ18" t="s">
        <v>35</v>
      </c>
      <c r="AL18" t="s">
        <v>35</v>
      </c>
    </row>
    <row r="19" spans="1:39" x14ac:dyDescent="0.2">
      <c r="A19" s="48" t="s">
        <v>33</v>
      </c>
      <c r="B19" s="112">
        <f>[15]Janeiro!$C$5</f>
        <v>30.7</v>
      </c>
      <c r="C19" s="112">
        <f>[15]Janeiro!$C$6</f>
        <v>30.4</v>
      </c>
      <c r="D19" s="112">
        <f>[15]Janeiro!$C$7</f>
        <v>31.5</v>
      </c>
      <c r="E19" s="112">
        <f>[15]Janeiro!$C$8</f>
        <v>31.8</v>
      </c>
      <c r="F19" s="112">
        <f>[15]Janeiro!$C$9</f>
        <v>32.6</v>
      </c>
      <c r="G19" s="112">
        <f>[15]Janeiro!$C$10</f>
        <v>32.799999999999997</v>
      </c>
      <c r="H19" s="112">
        <f>[15]Janeiro!$C$11</f>
        <v>33.5</v>
      </c>
      <c r="I19" s="112">
        <f>[15]Janeiro!$C$12</f>
        <v>33</v>
      </c>
      <c r="J19" s="112">
        <f>[15]Janeiro!$C$13</f>
        <v>33.1</v>
      </c>
      <c r="K19" s="112">
        <f>[15]Janeiro!$C$14</f>
        <v>29.8</v>
      </c>
      <c r="L19" s="112">
        <f>[15]Janeiro!$C$15</f>
        <v>29.8</v>
      </c>
      <c r="M19" s="112">
        <f>[15]Janeiro!$C$16</f>
        <v>31</v>
      </c>
      <c r="N19" s="112">
        <f>[15]Janeiro!$C$17</f>
        <v>28.4</v>
      </c>
      <c r="O19" s="112">
        <f>[15]Janeiro!$C$18</f>
        <v>32</v>
      </c>
      <c r="P19" s="112">
        <f>[15]Janeiro!$C$19</f>
        <v>31.1</v>
      </c>
      <c r="Q19" s="112">
        <f>[15]Janeiro!$C$20</f>
        <v>31</v>
      </c>
      <c r="R19" s="112">
        <f>[15]Janeiro!$C$21</f>
        <v>32.200000000000003</v>
      </c>
      <c r="S19" s="112">
        <f>[15]Janeiro!$C$22</f>
        <v>34.4</v>
      </c>
      <c r="T19" s="112">
        <f>[15]Janeiro!$C$23</f>
        <v>33.700000000000003</v>
      </c>
      <c r="U19" s="112">
        <f>[15]Janeiro!$C$24</f>
        <v>33.299999999999997</v>
      </c>
      <c r="V19" s="112">
        <f>[15]Janeiro!$C$25</f>
        <v>31.4</v>
      </c>
      <c r="W19" s="112">
        <f>[15]Janeiro!$C$26</f>
        <v>30.4</v>
      </c>
      <c r="X19" s="112">
        <f>[15]Janeiro!$C$27</f>
        <v>29.2</v>
      </c>
      <c r="Y19" s="112">
        <f>[15]Janeiro!$C$28</f>
        <v>30.5</v>
      </c>
      <c r="Z19" s="112">
        <f>[15]Janeiro!$C$29</f>
        <v>30.9</v>
      </c>
      <c r="AA19" s="112">
        <f>[15]Janeiro!$C$30</f>
        <v>31.3</v>
      </c>
      <c r="AB19" s="112">
        <f>[15]Janeiro!$C$31</f>
        <v>32.200000000000003</v>
      </c>
      <c r="AC19" s="112">
        <f>[15]Janeiro!$C$32</f>
        <v>32.9</v>
      </c>
      <c r="AD19" s="112">
        <f>[15]Janeiro!$C$33</f>
        <v>32.700000000000003</v>
      </c>
      <c r="AE19" s="112">
        <f>[15]Janeiro!$C$34</f>
        <v>31.2</v>
      </c>
      <c r="AF19" s="112">
        <f>[15]Janeiro!$C$35</f>
        <v>31.9</v>
      </c>
      <c r="AG19" s="115">
        <f t="shared" si="3"/>
        <v>34.4</v>
      </c>
      <c r="AH19" s="116">
        <f t="shared" si="4"/>
        <v>31.635483870967743</v>
      </c>
      <c r="AJ19" t="s">
        <v>200</v>
      </c>
      <c r="AL19" t="s">
        <v>35</v>
      </c>
    </row>
    <row r="20" spans="1:39" x14ac:dyDescent="0.2">
      <c r="A20" s="48" t="s">
        <v>6</v>
      </c>
      <c r="B20" s="112">
        <f>[16]Janeiro!$C$5</f>
        <v>34.700000000000003</v>
      </c>
      <c r="C20" s="112">
        <f>[16]Janeiro!$C$6</f>
        <v>31</v>
      </c>
      <c r="D20" s="112">
        <f>[16]Janeiro!$C$7</f>
        <v>33.5</v>
      </c>
      <c r="E20" s="112">
        <f>[16]Janeiro!$C$8</f>
        <v>34.799999999999997</v>
      </c>
      <c r="F20" s="112">
        <f>[16]Janeiro!$C$9</f>
        <v>36.5</v>
      </c>
      <c r="G20" s="112">
        <f>[16]Janeiro!$C$10</f>
        <v>36</v>
      </c>
      <c r="H20" s="112">
        <f>[16]Janeiro!$C$11</f>
        <v>37.6</v>
      </c>
      <c r="I20" s="112">
        <f>[16]Janeiro!$C$12</f>
        <v>37.4</v>
      </c>
      <c r="J20" s="112">
        <f>[16]Janeiro!$C$13</f>
        <v>36.9</v>
      </c>
      <c r="K20" s="112">
        <f>[16]Janeiro!$C$14</f>
        <v>36.1</v>
      </c>
      <c r="L20" s="112">
        <f>[16]Janeiro!$C$15</f>
        <v>30.5</v>
      </c>
      <c r="M20" s="112">
        <f>[16]Janeiro!$C$16</f>
        <v>32.1</v>
      </c>
      <c r="N20" s="112">
        <f>[16]Janeiro!$C$17</f>
        <v>32.9</v>
      </c>
      <c r="O20" s="112">
        <f>[16]Janeiro!$C$18</f>
        <v>35</v>
      </c>
      <c r="P20" s="112">
        <f>[16]Janeiro!$C$19</f>
        <v>33.4</v>
      </c>
      <c r="Q20" s="112">
        <f>[16]Janeiro!$C$20</f>
        <v>34.1</v>
      </c>
      <c r="R20" s="112">
        <f>[16]Janeiro!$C$21</f>
        <v>33.299999999999997</v>
      </c>
      <c r="S20" s="112">
        <f>[16]Janeiro!$C$22</f>
        <v>36.4</v>
      </c>
      <c r="T20" s="112">
        <f>[16]Janeiro!$C$23</f>
        <v>36.200000000000003</v>
      </c>
      <c r="U20" s="112">
        <f>[16]Janeiro!$C$24</f>
        <v>36.200000000000003</v>
      </c>
      <c r="V20" s="112">
        <f>[16]Janeiro!$C$25</f>
        <v>35.200000000000003</v>
      </c>
      <c r="W20" s="112">
        <f>[16]Janeiro!$C$26</f>
        <v>29.2</v>
      </c>
      <c r="X20" s="112">
        <f>[16]Janeiro!$C$27</f>
        <v>31.6</v>
      </c>
      <c r="Y20" s="112">
        <f>[16]Janeiro!$C$28</f>
        <v>34.1</v>
      </c>
      <c r="Z20" s="112">
        <f>[16]Janeiro!$C$29</f>
        <v>34.700000000000003</v>
      </c>
      <c r="AA20" s="112">
        <f>[16]Janeiro!$C$30</f>
        <v>33.9</v>
      </c>
      <c r="AB20" s="112">
        <f>[16]Janeiro!$C$31</f>
        <v>35.200000000000003</v>
      </c>
      <c r="AC20" s="112">
        <f>[16]Janeiro!$C$32</f>
        <v>36.799999999999997</v>
      </c>
      <c r="AD20" s="112">
        <f>[16]Janeiro!$C$33</f>
        <v>35.700000000000003</v>
      </c>
      <c r="AE20" s="112">
        <f>[16]Janeiro!$C$34</f>
        <v>34.9</v>
      </c>
      <c r="AF20" s="112">
        <f>[16]Janeiro!$C$35</f>
        <v>35.1</v>
      </c>
      <c r="AG20" s="115">
        <f t="shared" si="3"/>
        <v>37.6</v>
      </c>
      <c r="AH20" s="116">
        <f t="shared" si="4"/>
        <v>34.548387096774199</v>
      </c>
      <c r="AJ20" t="s">
        <v>35</v>
      </c>
    </row>
    <row r="21" spans="1:39" x14ac:dyDescent="0.2">
      <c r="A21" s="48" t="s">
        <v>7</v>
      </c>
      <c r="B21" s="112">
        <f>[17]Janeiro!$C$5</f>
        <v>32.5</v>
      </c>
      <c r="C21" s="112">
        <f>[17]Janeiro!$C$6</f>
        <v>29.8</v>
      </c>
      <c r="D21" s="112">
        <f>[17]Janeiro!$C$7</f>
        <v>32.9</v>
      </c>
      <c r="E21" s="112">
        <f>[17]Janeiro!$C$8</f>
        <v>34.299999999999997</v>
      </c>
      <c r="F21" s="112">
        <f>[17]Janeiro!$C$9</f>
        <v>34.4</v>
      </c>
      <c r="G21" s="112">
        <f>[17]Janeiro!$C$10</f>
        <v>34.799999999999997</v>
      </c>
      <c r="H21" s="112">
        <f>[17]Janeiro!$C$11</f>
        <v>35.6</v>
      </c>
      <c r="I21" s="112">
        <f>[17]Janeiro!$C$12</f>
        <v>35.6</v>
      </c>
      <c r="J21" s="112">
        <f>[17]Janeiro!$C$13</f>
        <v>35.799999999999997</v>
      </c>
      <c r="K21" s="112">
        <f>[17]Janeiro!$C$14</f>
        <v>34.6</v>
      </c>
      <c r="L21" s="112">
        <f>[17]Janeiro!$C$15</f>
        <v>33.5</v>
      </c>
      <c r="M21" s="112">
        <f>[17]Janeiro!$C$16</f>
        <v>32.799999999999997</v>
      </c>
      <c r="N21" s="112">
        <f>[17]Janeiro!$C$17</f>
        <v>32.799999999999997</v>
      </c>
      <c r="O21" s="112">
        <f>[17]Janeiro!$C$18</f>
        <v>33.9</v>
      </c>
      <c r="P21" s="112">
        <f>[17]Janeiro!$C$19</f>
        <v>32</v>
      </c>
      <c r="Q21" s="112">
        <f>[17]Janeiro!$C$20</f>
        <v>33.799999999999997</v>
      </c>
      <c r="R21" s="112">
        <f>[17]Janeiro!$C$21</f>
        <v>32.6</v>
      </c>
      <c r="S21" s="112">
        <f>[17]Janeiro!$C$22</f>
        <v>35.299999999999997</v>
      </c>
      <c r="T21" s="112">
        <f>[17]Janeiro!$C$23</f>
        <v>35.799999999999997</v>
      </c>
      <c r="U21" s="112">
        <f>[17]Janeiro!$C$24</f>
        <v>33.9</v>
      </c>
      <c r="V21" s="112">
        <f>[17]Janeiro!$C$25</f>
        <v>31.2</v>
      </c>
      <c r="W21" s="112">
        <f>[17]Janeiro!$C$26</f>
        <v>28.4</v>
      </c>
      <c r="X21" s="112">
        <f>[17]Janeiro!$C$27</f>
        <v>27.7</v>
      </c>
      <c r="Y21" s="112">
        <f>[17]Janeiro!$C$28</f>
        <v>28.9</v>
      </c>
      <c r="Z21" s="112">
        <f>[17]Janeiro!$C$29</f>
        <v>30.2</v>
      </c>
      <c r="AA21" s="112">
        <f>[17]Janeiro!$C$30</f>
        <v>29.5</v>
      </c>
      <c r="AB21" s="112">
        <f>[17]Janeiro!$C$31</f>
        <v>30.9</v>
      </c>
      <c r="AC21" s="112">
        <f>[17]Janeiro!$C$32</f>
        <v>34</v>
      </c>
      <c r="AD21" s="112">
        <f>[17]Janeiro!$C$33</f>
        <v>36.299999999999997</v>
      </c>
      <c r="AE21" s="112">
        <f>[17]Janeiro!$C$34</f>
        <v>37</v>
      </c>
      <c r="AF21" s="112">
        <f>[17]Janeiro!$C$35</f>
        <v>35</v>
      </c>
      <c r="AG21" s="115">
        <f t="shared" si="3"/>
        <v>37</v>
      </c>
      <c r="AH21" s="116">
        <f t="shared" si="4"/>
        <v>33.090322580645157</v>
      </c>
      <c r="AJ21" t="s">
        <v>35</v>
      </c>
      <c r="AL21" t="s">
        <v>35</v>
      </c>
    </row>
    <row r="22" spans="1:39" x14ac:dyDescent="0.2">
      <c r="A22" s="48" t="s">
        <v>148</v>
      </c>
      <c r="B22" s="112">
        <f>[18]Janeiro!$C$5</f>
        <v>34.1</v>
      </c>
      <c r="C22" s="112">
        <f>[18]Janeiro!$C$6</f>
        <v>32.6</v>
      </c>
      <c r="D22" s="112">
        <f>[18]Janeiro!$C$7</f>
        <v>34.200000000000003</v>
      </c>
      <c r="E22" s="112">
        <f>[18]Janeiro!$C$8</f>
        <v>34.700000000000003</v>
      </c>
      <c r="F22" s="112">
        <f>[18]Janeiro!$C$9</f>
        <v>35</v>
      </c>
      <c r="G22" s="112">
        <f>[18]Janeiro!$C$10</f>
        <v>36.6</v>
      </c>
      <c r="H22" s="112">
        <f>[18]Janeiro!$C$11</f>
        <v>37.299999999999997</v>
      </c>
      <c r="I22" s="112">
        <f>[18]Janeiro!$C$12</f>
        <v>37.4</v>
      </c>
      <c r="J22" s="112">
        <f>[18]Janeiro!$C$13</f>
        <v>37.4</v>
      </c>
      <c r="K22" s="112">
        <f>[18]Janeiro!$C$14</f>
        <v>35.700000000000003</v>
      </c>
      <c r="L22" s="112">
        <f>[18]Janeiro!$C$15</f>
        <v>33.4</v>
      </c>
      <c r="M22" s="112">
        <f>[18]Janeiro!$C$16</f>
        <v>34.5</v>
      </c>
      <c r="N22" s="112">
        <f>[18]Janeiro!$C$17</f>
        <v>33.200000000000003</v>
      </c>
      <c r="O22" s="112">
        <f>[18]Janeiro!$C$18</f>
        <v>35.1</v>
      </c>
      <c r="P22" s="112">
        <f>[18]Janeiro!$C$19</f>
        <v>30.2</v>
      </c>
      <c r="Q22" s="112">
        <f>[18]Janeiro!$C$20</f>
        <v>35.6</v>
      </c>
      <c r="R22" s="112">
        <f>[18]Janeiro!$C$21</f>
        <v>36</v>
      </c>
      <c r="S22" s="112">
        <f>[18]Janeiro!$C$22</f>
        <v>37.799999999999997</v>
      </c>
      <c r="T22" s="112">
        <f>[18]Janeiro!$C$23</f>
        <v>37.200000000000003</v>
      </c>
      <c r="U22" s="112">
        <f>[18]Janeiro!$C$24</f>
        <v>31</v>
      </c>
      <c r="V22" s="112">
        <f>[18]Janeiro!$C$25</f>
        <v>33.200000000000003</v>
      </c>
      <c r="W22" s="112">
        <f>[18]Janeiro!$C$26</f>
        <v>28.9</v>
      </c>
      <c r="X22" s="112">
        <f>[18]Janeiro!$C$27</f>
        <v>27.3</v>
      </c>
      <c r="Y22" s="112">
        <f>[18]Janeiro!$C$28</f>
        <v>29.7</v>
      </c>
      <c r="Z22" s="112">
        <f>[18]Janeiro!$C$29</f>
        <v>31.3</v>
      </c>
      <c r="AA22" s="112">
        <f>[18]Janeiro!$C$30</f>
        <v>30.8</v>
      </c>
      <c r="AB22" s="112">
        <f>[18]Janeiro!$C$31</f>
        <v>32.299999999999997</v>
      </c>
      <c r="AC22" s="112">
        <f>[18]Janeiro!$C$32</f>
        <v>34.4</v>
      </c>
      <c r="AD22" s="112">
        <f>[18]Janeiro!$C$33</f>
        <v>36.299999999999997</v>
      </c>
      <c r="AE22" s="112">
        <f>[18]Janeiro!$C$34</f>
        <v>37.6</v>
      </c>
      <c r="AF22" s="112">
        <f>[18]Janeiro!$C$35</f>
        <v>36</v>
      </c>
      <c r="AG22" s="115">
        <f t="shared" si="3"/>
        <v>37.799999999999997</v>
      </c>
      <c r="AH22" s="116">
        <f t="shared" si="4"/>
        <v>34.09032258064515</v>
      </c>
      <c r="AJ22" t="s">
        <v>35</v>
      </c>
      <c r="AK22" t="s">
        <v>35</v>
      </c>
      <c r="AL22" t="s">
        <v>35</v>
      </c>
      <c r="AM22" t="s">
        <v>35</v>
      </c>
    </row>
    <row r="23" spans="1:39" x14ac:dyDescent="0.2">
      <c r="A23" s="48" t="s">
        <v>149</v>
      </c>
      <c r="B23" s="112">
        <f>[19]Janeiro!$C$5</f>
        <v>34</v>
      </c>
      <c r="C23" s="112">
        <f>[19]Janeiro!$C$6</f>
        <v>31.5</v>
      </c>
      <c r="D23" s="112">
        <f>[19]Janeiro!$C$7</f>
        <v>34.4</v>
      </c>
      <c r="E23" s="112">
        <f>[19]Janeiro!$C$8</f>
        <v>34.799999999999997</v>
      </c>
      <c r="F23" s="112">
        <f>[19]Janeiro!$C$9</f>
        <v>34.6</v>
      </c>
      <c r="G23" s="112">
        <f>[19]Janeiro!$C$10</f>
        <v>36.4</v>
      </c>
      <c r="H23" s="112">
        <f>[19]Janeiro!$C$11</f>
        <v>38.4</v>
      </c>
      <c r="I23" s="112">
        <f>[19]Janeiro!$C$12</f>
        <v>38.4</v>
      </c>
      <c r="J23" s="112">
        <f>[19]Janeiro!$C$13</f>
        <v>39.5</v>
      </c>
      <c r="K23" s="112">
        <f>[19]Janeiro!$C$14</f>
        <v>35.200000000000003</v>
      </c>
      <c r="L23" s="112">
        <f>[19]Janeiro!$C$15</f>
        <v>30.3</v>
      </c>
      <c r="M23" s="112">
        <f>[19]Janeiro!$C$16</f>
        <v>34.1</v>
      </c>
      <c r="N23" s="112">
        <f>[19]Janeiro!$C$17</f>
        <v>33.200000000000003</v>
      </c>
      <c r="O23" s="112">
        <f>[19]Janeiro!$C$18</f>
        <v>35.299999999999997</v>
      </c>
      <c r="P23" s="112">
        <f>[19]Janeiro!$C$19</f>
        <v>32.9</v>
      </c>
      <c r="Q23" s="112">
        <f>[19]Janeiro!$C$20</f>
        <v>35.5</v>
      </c>
      <c r="R23" s="112">
        <f>[19]Janeiro!$C$21</f>
        <v>35.5</v>
      </c>
      <c r="S23" s="112">
        <f>[19]Janeiro!$C$22</f>
        <v>35.5</v>
      </c>
      <c r="T23" s="112">
        <f>[19]Janeiro!$C$23</f>
        <v>32</v>
      </c>
      <c r="U23" s="112">
        <f>[19]Janeiro!$C$24</f>
        <v>30.4</v>
      </c>
      <c r="V23" s="112">
        <f>[19]Janeiro!$C$25</f>
        <v>32.4</v>
      </c>
      <c r="W23" s="112">
        <f>[19]Janeiro!$C$26</f>
        <v>27.1</v>
      </c>
      <c r="X23" s="112">
        <f>[19]Janeiro!$C$27</f>
        <v>26</v>
      </c>
      <c r="Y23" s="112">
        <f>[19]Janeiro!$C$28</f>
        <v>29.5</v>
      </c>
      <c r="Z23" s="112">
        <f>[19]Janeiro!$C$29</f>
        <v>29.5</v>
      </c>
      <c r="AA23" s="112">
        <f>[19]Janeiro!$C$30</f>
        <v>29.3</v>
      </c>
      <c r="AB23" s="112">
        <f>[19]Janeiro!$C$31</f>
        <v>31.3</v>
      </c>
      <c r="AC23" s="112">
        <f>[19]Janeiro!$C$32</f>
        <v>33.1</v>
      </c>
      <c r="AD23" s="112">
        <f>[19]Janeiro!$C$33</f>
        <v>34.9</v>
      </c>
      <c r="AE23" s="112">
        <f>[19]Janeiro!$C$34</f>
        <v>35.799999999999997</v>
      </c>
      <c r="AF23" s="112">
        <f>[19]Janeiro!$C$35</f>
        <v>35.9</v>
      </c>
      <c r="AG23" s="115">
        <f t="shared" si="3"/>
        <v>39.5</v>
      </c>
      <c r="AH23" s="116">
        <f t="shared" si="4"/>
        <v>33.441935483870964</v>
      </c>
      <c r="AI23" s="12" t="s">
        <v>35</v>
      </c>
      <c r="AJ23" t="s">
        <v>35</v>
      </c>
      <c r="AK23" t="s">
        <v>35</v>
      </c>
      <c r="AM23" t="s">
        <v>35</v>
      </c>
    </row>
    <row r="24" spans="1:39" x14ac:dyDescent="0.2">
      <c r="A24" s="48" t="s">
        <v>150</v>
      </c>
      <c r="B24" s="112">
        <f>[20]Janeiro!$C$5</f>
        <v>33.200000000000003</v>
      </c>
      <c r="C24" s="112">
        <f>[20]Janeiro!$C$6</f>
        <v>30.9</v>
      </c>
      <c r="D24" s="112">
        <f>[20]Janeiro!$C$7</f>
        <v>33.700000000000003</v>
      </c>
      <c r="E24" s="112">
        <f>[20]Janeiro!$C$8</f>
        <v>34.6</v>
      </c>
      <c r="F24" s="112">
        <f>[20]Janeiro!$C$9</f>
        <v>34.4</v>
      </c>
      <c r="G24" s="112">
        <f>[20]Janeiro!$C$10</f>
        <v>36.1</v>
      </c>
      <c r="H24" s="112">
        <f>[20]Janeiro!$C$11</f>
        <v>36.200000000000003</v>
      </c>
      <c r="I24" s="112">
        <f>[20]Janeiro!$C$12</f>
        <v>35.700000000000003</v>
      </c>
      <c r="J24" s="112">
        <f>[20]Janeiro!$C$13</f>
        <v>36.4</v>
      </c>
      <c r="K24" s="112">
        <f>[20]Janeiro!$C$14</f>
        <v>35.299999999999997</v>
      </c>
      <c r="L24" s="112">
        <f>[20]Janeiro!$C$15</f>
        <v>33.5</v>
      </c>
      <c r="M24" s="112">
        <f>[20]Janeiro!$C$16</f>
        <v>33.5</v>
      </c>
      <c r="N24" s="112">
        <f>[20]Janeiro!$C$17</f>
        <v>33.299999999999997</v>
      </c>
      <c r="O24" s="112">
        <f>[20]Janeiro!$C$18</f>
        <v>34.5</v>
      </c>
      <c r="P24" s="112">
        <f>[20]Janeiro!$C$19</f>
        <v>32.1</v>
      </c>
      <c r="Q24" s="112">
        <f>[20]Janeiro!$C$20</f>
        <v>34.200000000000003</v>
      </c>
      <c r="R24" s="112">
        <f>[20]Janeiro!$C$21</f>
        <v>33.1</v>
      </c>
      <c r="S24" s="112">
        <f>[20]Janeiro!$C$22</f>
        <v>35.299999999999997</v>
      </c>
      <c r="T24" s="112">
        <f>[20]Janeiro!$C$23</f>
        <v>36.1</v>
      </c>
      <c r="U24" s="112">
        <f>[20]Janeiro!$C$24</f>
        <v>34</v>
      </c>
      <c r="V24" s="112">
        <f>[20]Janeiro!$C$25</f>
        <v>31.7</v>
      </c>
      <c r="W24" s="112">
        <f>[20]Janeiro!$C$26</f>
        <v>28.7</v>
      </c>
      <c r="X24" s="112">
        <f>[20]Janeiro!$C$27</f>
        <v>29.1</v>
      </c>
      <c r="Y24" s="112">
        <f>[20]Janeiro!$C$28</f>
        <v>29.9</v>
      </c>
      <c r="Z24" s="112">
        <f>[20]Janeiro!$C$29</f>
        <v>31.2</v>
      </c>
      <c r="AA24" s="112">
        <f>[20]Janeiro!$C$30</f>
        <v>30.3</v>
      </c>
      <c r="AB24" s="112">
        <f>[20]Janeiro!$C$31</f>
        <v>31.8</v>
      </c>
      <c r="AC24" s="112">
        <f>[20]Janeiro!$C$32</f>
        <v>34.200000000000003</v>
      </c>
      <c r="AD24" s="112">
        <f>[20]Janeiro!$C$33</f>
        <v>36.6</v>
      </c>
      <c r="AE24" s="112">
        <f>[20]Janeiro!$C$34</f>
        <v>36.9</v>
      </c>
      <c r="AF24" s="112">
        <f>[20]Janeiro!$C$35</f>
        <v>35.1</v>
      </c>
      <c r="AG24" s="115">
        <f t="shared" si="3"/>
        <v>36.9</v>
      </c>
      <c r="AH24" s="116">
        <f t="shared" si="4"/>
        <v>33.6</v>
      </c>
      <c r="AJ24" t="s">
        <v>35</v>
      </c>
      <c r="AL24" t="s">
        <v>35</v>
      </c>
    </row>
    <row r="25" spans="1:39" x14ac:dyDescent="0.2">
      <c r="A25" s="48" t="s">
        <v>8</v>
      </c>
      <c r="B25" s="112">
        <f>[21]Janeiro!$C$5</f>
        <v>32.299999999999997</v>
      </c>
      <c r="C25" s="112">
        <f>[21]Janeiro!$C$6</f>
        <v>32.1</v>
      </c>
      <c r="D25" s="112">
        <f>[21]Janeiro!$C$7</f>
        <v>33.700000000000003</v>
      </c>
      <c r="E25" s="112">
        <f>[21]Janeiro!$C$8</f>
        <v>34.299999999999997</v>
      </c>
      <c r="F25" s="112">
        <f>[21]Janeiro!$C$9</f>
        <v>34.6</v>
      </c>
      <c r="G25" s="112">
        <f>[21]Janeiro!$C$10</f>
        <v>36</v>
      </c>
      <c r="H25" s="112">
        <f>[21]Janeiro!$C$11</f>
        <v>37.4</v>
      </c>
      <c r="I25" s="112">
        <f>[21]Janeiro!$C$12</f>
        <v>37.299999999999997</v>
      </c>
      <c r="J25" s="112">
        <f>[21]Janeiro!$C$13</f>
        <v>37.6</v>
      </c>
      <c r="K25" s="112">
        <f>[21]Janeiro!$C$14</f>
        <v>34.9</v>
      </c>
      <c r="L25" s="112">
        <f>[21]Janeiro!$C$15</f>
        <v>32.799999999999997</v>
      </c>
      <c r="M25" s="112">
        <f>[21]Janeiro!$C$16</f>
        <v>33.1</v>
      </c>
      <c r="N25" s="112">
        <f>[21]Janeiro!$C$17</f>
        <v>32.299999999999997</v>
      </c>
      <c r="O25" s="112">
        <f>[21]Janeiro!$C$18</f>
        <v>34.200000000000003</v>
      </c>
      <c r="P25" s="112">
        <f>[21]Janeiro!$C$19</f>
        <v>31.8</v>
      </c>
      <c r="Q25" s="112">
        <f>[21]Janeiro!$C$20</f>
        <v>34.6</v>
      </c>
      <c r="R25" s="112">
        <f>[21]Janeiro!$C$21</f>
        <v>35.700000000000003</v>
      </c>
      <c r="S25" s="112">
        <f>[21]Janeiro!$C$22</f>
        <v>35.6</v>
      </c>
      <c r="T25" s="112">
        <f>[21]Janeiro!$C$23</f>
        <v>29.5</v>
      </c>
      <c r="U25" s="112">
        <f>[21]Janeiro!$C$24</f>
        <v>29.4</v>
      </c>
      <c r="V25" s="112">
        <f>[21]Janeiro!$C$25</f>
        <v>31.4</v>
      </c>
      <c r="W25" s="112">
        <f>[21]Janeiro!$C$26</f>
        <v>27.3</v>
      </c>
      <c r="X25" s="112">
        <f>[21]Janeiro!$C$27</f>
        <v>25.7</v>
      </c>
      <c r="Y25" s="112">
        <f>[21]Janeiro!$C$28</f>
        <v>28.8</v>
      </c>
      <c r="Z25" s="112">
        <f>[21]Janeiro!$C$29</f>
        <v>29</v>
      </c>
      <c r="AA25" s="112">
        <f>[21]Janeiro!$C$30</f>
        <v>28.5</v>
      </c>
      <c r="AB25" s="112">
        <f>[21]Janeiro!$C$31</f>
        <v>30.4</v>
      </c>
      <c r="AC25" s="112">
        <f>[21]Janeiro!$C$32</f>
        <v>32.6</v>
      </c>
      <c r="AD25" s="112">
        <f>[21]Janeiro!$C$33</f>
        <v>34.4</v>
      </c>
      <c r="AE25" s="112">
        <f>[21]Janeiro!$C$34</f>
        <v>35.1</v>
      </c>
      <c r="AF25" s="112">
        <f>[21]Janeiro!$C$35</f>
        <v>35</v>
      </c>
      <c r="AG25" s="115">
        <f t="shared" si="3"/>
        <v>37.6</v>
      </c>
      <c r="AH25" s="116">
        <f t="shared" si="4"/>
        <v>32.819354838709678</v>
      </c>
      <c r="AJ25" t="s">
        <v>35</v>
      </c>
    </row>
    <row r="26" spans="1:39" x14ac:dyDescent="0.2">
      <c r="A26" s="48" t="s">
        <v>9</v>
      </c>
      <c r="B26" s="112">
        <f>[22]Janeiro!$C$5</f>
        <v>34.4</v>
      </c>
      <c r="C26" s="112">
        <f>[22]Janeiro!$C$6</f>
        <v>30.8</v>
      </c>
      <c r="D26" s="112">
        <f>[22]Janeiro!$C$7</f>
        <v>34.6</v>
      </c>
      <c r="E26" s="112">
        <f>[22]Janeiro!$C$8</f>
        <v>34.5</v>
      </c>
      <c r="F26" s="112">
        <f>[22]Janeiro!$C$9</f>
        <v>35.700000000000003</v>
      </c>
      <c r="G26" s="112">
        <f>[22]Janeiro!$C$10</f>
        <v>36.6</v>
      </c>
      <c r="H26" s="112">
        <f>[22]Janeiro!$C$11</f>
        <v>37.799999999999997</v>
      </c>
      <c r="I26" s="112">
        <f>[22]Janeiro!$C$12</f>
        <v>37.200000000000003</v>
      </c>
      <c r="J26" s="112">
        <f>[22]Janeiro!$C$13</f>
        <v>37.299999999999997</v>
      </c>
      <c r="K26" s="112">
        <f>[22]Janeiro!$C$14</f>
        <v>35.4</v>
      </c>
      <c r="L26" s="112">
        <f>[22]Janeiro!$C$15</f>
        <v>34.200000000000003</v>
      </c>
      <c r="M26" s="112">
        <f>[22]Janeiro!$C$16</f>
        <v>34.200000000000003</v>
      </c>
      <c r="N26" s="112">
        <f>[22]Janeiro!$C$17</f>
        <v>33.4</v>
      </c>
      <c r="O26" s="112">
        <f>[22]Janeiro!$C$18</f>
        <v>32.9</v>
      </c>
      <c r="P26" s="112">
        <f>[22]Janeiro!$C$19</f>
        <v>30.2</v>
      </c>
      <c r="Q26" s="112">
        <f>[22]Janeiro!$C$20</f>
        <v>34.299999999999997</v>
      </c>
      <c r="R26" s="112">
        <f>[22]Janeiro!$C$21</f>
        <v>33.4</v>
      </c>
      <c r="S26" s="112">
        <f>[22]Janeiro!$C$22</f>
        <v>36.1</v>
      </c>
      <c r="T26" s="112">
        <f>[22]Janeiro!$C$23</f>
        <v>36.1</v>
      </c>
      <c r="U26" s="112">
        <f>[22]Janeiro!$C$24</f>
        <v>29.9</v>
      </c>
      <c r="V26" s="112">
        <f>[22]Janeiro!$C$25</f>
        <v>32.799999999999997</v>
      </c>
      <c r="W26" s="112">
        <f>[22]Janeiro!$C$26</f>
        <v>27.3</v>
      </c>
      <c r="X26" s="112">
        <f>[22]Janeiro!$C$27</f>
        <v>25.7</v>
      </c>
      <c r="Y26" s="112">
        <f>[22]Janeiro!$C$28</f>
        <v>27.8</v>
      </c>
      <c r="Z26" s="112">
        <f>[22]Janeiro!$C$29</f>
        <v>30.2</v>
      </c>
      <c r="AA26" s="112">
        <f>[22]Janeiro!$C$30</f>
        <v>29.6</v>
      </c>
      <c r="AB26" s="112">
        <f>[22]Janeiro!$C$31</f>
        <v>31</v>
      </c>
      <c r="AC26" s="112">
        <f>[22]Janeiro!$C$32</f>
        <v>33.799999999999997</v>
      </c>
      <c r="AD26" s="112">
        <f>[22]Janeiro!$C$33</f>
        <v>35.299999999999997</v>
      </c>
      <c r="AE26" s="112">
        <f>[22]Janeiro!$C$34</f>
        <v>36.6</v>
      </c>
      <c r="AF26" s="112">
        <f>[22]Janeiro!$C$35</f>
        <v>35.9</v>
      </c>
      <c r="AG26" s="115">
        <f t="shared" si="3"/>
        <v>37.799999999999997</v>
      </c>
      <c r="AH26" s="116">
        <f t="shared" si="4"/>
        <v>33.387096774193544</v>
      </c>
      <c r="AL26" t="s">
        <v>35</v>
      </c>
    </row>
    <row r="27" spans="1:39" x14ac:dyDescent="0.2">
      <c r="A27" s="48" t="s">
        <v>32</v>
      </c>
      <c r="B27" s="112">
        <f>[23]Janeiro!$C$5</f>
        <v>31.8</v>
      </c>
      <c r="C27" s="112">
        <f>[23]Janeiro!$C$6</f>
        <v>34.1</v>
      </c>
      <c r="D27" s="112">
        <f>[23]Janeiro!$C$7</f>
        <v>34.700000000000003</v>
      </c>
      <c r="E27" s="112">
        <f>[23]Janeiro!$C$8</f>
        <v>35.200000000000003</v>
      </c>
      <c r="F27" s="112">
        <f>[23]Janeiro!$C$9</f>
        <v>37.4</v>
      </c>
      <c r="G27" s="112">
        <f>[23]Janeiro!$C$10</f>
        <v>37.299999999999997</v>
      </c>
      <c r="H27" s="112">
        <f>[23]Janeiro!$C$11</f>
        <v>38</v>
      </c>
      <c r="I27" s="112">
        <f>[23]Janeiro!$C$12</f>
        <v>38.299999999999997</v>
      </c>
      <c r="J27" s="112">
        <f>[23]Janeiro!$C$13</f>
        <v>38.6</v>
      </c>
      <c r="K27" s="112">
        <f>[23]Janeiro!$C$14</f>
        <v>37.1</v>
      </c>
      <c r="L27" s="112">
        <f>[23]Janeiro!$C$15</f>
        <v>36.1</v>
      </c>
      <c r="M27" s="112">
        <f>[23]Janeiro!$C$16</f>
        <v>36.1</v>
      </c>
      <c r="N27" s="112">
        <f>[23]Janeiro!$C$17</f>
        <v>35.6</v>
      </c>
      <c r="O27" s="112">
        <f>[23]Janeiro!$C$18</f>
        <v>35.6</v>
      </c>
      <c r="P27" s="112">
        <f>[23]Janeiro!$C$19</f>
        <v>36.700000000000003</v>
      </c>
      <c r="Q27" s="112">
        <f>[23]Janeiro!$C$20</f>
        <v>36.700000000000003</v>
      </c>
      <c r="R27" s="112">
        <f>[23]Janeiro!$C$21</f>
        <v>34.799999999999997</v>
      </c>
      <c r="S27" s="112">
        <f>[23]Janeiro!$C$22</f>
        <v>37.799999999999997</v>
      </c>
      <c r="T27" s="112">
        <f>[23]Janeiro!$C$23</f>
        <v>39.299999999999997</v>
      </c>
      <c r="U27" s="112">
        <f>[23]Janeiro!$C$24</f>
        <v>35.299999999999997</v>
      </c>
      <c r="V27" s="112">
        <f>[23]Janeiro!$C$25</f>
        <v>33.700000000000003</v>
      </c>
      <c r="W27" s="112">
        <f>[23]Janeiro!$C$26</f>
        <v>29.3</v>
      </c>
      <c r="X27" s="112">
        <f>[23]Janeiro!$C$27</f>
        <v>33.700000000000003</v>
      </c>
      <c r="Y27" s="112">
        <f>[23]Janeiro!$C$28</f>
        <v>34.4</v>
      </c>
      <c r="Z27" s="112">
        <f>[23]Janeiro!$C$29</f>
        <v>35.4</v>
      </c>
      <c r="AA27" s="112">
        <f>[23]Janeiro!$C$30</f>
        <v>33.9</v>
      </c>
      <c r="AB27" s="112">
        <f>[23]Janeiro!$C$31</f>
        <v>34.200000000000003</v>
      </c>
      <c r="AC27" s="112">
        <f>[23]Janeiro!$C$32</f>
        <v>37</v>
      </c>
      <c r="AD27" s="112">
        <f>[23]Janeiro!$C$33</f>
        <v>38.6</v>
      </c>
      <c r="AE27" s="112">
        <f>[23]Janeiro!$C$34</f>
        <v>39.1</v>
      </c>
      <c r="AF27" s="112">
        <f>[23]Janeiro!$C$35</f>
        <v>36.4</v>
      </c>
      <c r="AG27" s="115">
        <f t="shared" si="3"/>
        <v>39.299999999999997</v>
      </c>
      <c r="AH27" s="116">
        <f t="shared" si="4"/>
        <v>35.877419354838715</v>
      </c>
      <c r="AL27" t="s">
        <v>35</v>
      </c>
      <c r="AM27" t="s">
        <v>35</v>
      </c>
    </row>
    <row r="28" spans="1:39" x14ac:dyDescent="0.2">
      <c r="A28" s="48" t="s">
        <v>10</v>
      </c>
      <c r="B28" s="112">
        <f>[24]Janeiro!$C$5</f>
        <v>33.6</v>
      </c>
      <c r="C28" s="112">
        <f>[24]Janeiro!$C$6</f>
        <v>32.200000000000003</v>
      </c>
      <c r="D28" s="112">
        <f>[24]Janeiro!$C$7</f>
        <v>34.200000000000003</v>
      </c>
      <c r="E28" s="112">
        <f>[24]Janeiro!$C$8</f>
        <v>35.9</v>
      </c>
      <c r="F28" s="112">
        <f>[24]Janeiro!$C$9</f>
        <v>35.6</v>
      </c>
      <c r="G28" s="112">
        <f>[24]Janeiro!$C$10</f>
        <v>36.299999999999997</v>
      </c>
      <c r="H28" s="112">
        <f>[24]Janeiro!$C$11</f>
        <v>37.5</v>
      </c>
      <c r="I28" s="112">
        <f>[24]Janeiro!$C$12</f>
        <v>37.5</v>
      </c>
      <c r="J28" s="112">
        <f>[24]Janeiro!$C$13</f>
        <v>38.200000000000003</v>
      </c>
      <c r="K28" s="112">
        <f>[24]Janeiro!$C$14</f>
        <v>34.799999999999997</v>
      </c>
      <c r="L28" s="112">
        <f>[24]Janeiro!$C$15</f>
        <v>34.299999999999997</v>
      </c>
      <c r="M28" s="112">
        <f>[24]Janeiro!$C$16</f>
        <v>34.6</v>
      </c>
      <c r="N28" s="112">
        <f>[24]Janeiro!$C$17</f>
        <v>33.5</v>
      </c>
      <c r="O28" s="112">
        <f>[24]Janeiro!$C$18</f>
        <v>34.9</v>
      </c>
      <c r="P28" s="112">
        <f>[24]Janeiro!$C$19</f>
        <v>31</v>
      </c>
      <c r="Q28" s="112">
        <f>[24]Janeiro!$C$20</f>
        <v>35.200000000000003</v>
      </c>
      <c r="R28" s="112">
        <f>[24]Janeiro!$C$21</f>
        <v>35.299999999999997</v>
      </c>
      <c r="S28" s="112">
        <f>[24]Janeiro!$C$22</f>
        <v>36.200000000000003</v>
      </c>
      <c r="T28" s="112">
        <f>[24]Janeiro!$C$23</f>
        <v>34.200000000000003</v>
      </c>
      <c r="U28" s="112">
        <f>[24]Janeiro!$C$24</f>
        <v>30.9</v>
      </c>
      <c r="V28" s="112">
        <f>[24]Janeiro!$C$25</f>
        <v>34.200000000000003</v>
      </c>
      <c r="W28" s="112">
        <f>[24]Janeiro!$C$26</f>
        <v>25.2</v>
      </c>
      <c r="X28" s="112">
        <f>[24]Janeiro!$C$27</f>
        <v>25.5</v>
      </c>
      <c r="Y28" s="112">
        <f>[24]Janeiro!$C$28</f>
        <v>29.5</v>
      </c>
      <c r="Z28" s="112">
        <f>[24]Janeiro!$C$29</f>
        <v>30.7</v>
      </c>
      <c r="AA28" s="112">
        <f>[24]Janeiro!$C$30</f>
        <v>29.7</v>
      </c>
      <c r="AB28" s="112">
        <f>[24]Janeiro!$C$31</f>
        <v>30.8</v>
      </c>
      <c r="AC28" s="112">
        <f>[24]Janeiro!$C$32</f>
        <v>33.799999999999997</v>
      </c>
      <c r="AD28" s="112">
        <f>[24]Janeiro!$C$33</f>
        <v>36.700000000000003</v>
      </c>
      <c r="AE28" s="112">
        <f>[24]Janeiro!$C$34</f>
        <v>37.700000000000003</v>
      </c>
      <c r="AF28" s="112">
        <f>[24]Janeiro!$C$35</f>
        <v>36.5</v>
      </c>
      <c r="AG28" s="115">
        <f t="shared" si="3"/>
        <v>38.200000000000003</v>
      </c>
      <c r="AH28" s="116">
        <f t="shared" si="4"/>
        <v>33.748387096774202</v>
      </c>
      <c r="AL28" t="s">
        <v>35</v>
      </c>
      <c r="AM28" t="s">
        <v>35</v>
      </c>
    </row>
    <row r="29" spans="1:39" x14ac:dyDescent="0.2">
      <c r="A29" s="48" t="s">
        <v>151</v>
      </c>
      <c r="B29" s="112">
        <f>[25]Janeiro!$C$5</f>
        <v>32.799999999999997</v>
      </c>
      <c r="C29" s="112">
        <f>[25]Janeiro!$C$6</f>
        <v>31.3</v>
      </c>
      <c r="D29" s="112">
        <f>[25]Janeiro!$C$7</f>
        <v>32.5</v>
      </c>
      <c r="E29" s="112">
        <f>[25]Janeiro!$C$8</f>
        <v>33.5</v>
      </c>
      <c r="F29" s="112">
        <f>[25]Janeiro!$C$9</f>
        <v>33.9</v>
      </c>
      <c r="G29" s="112">
        <f>[25]Janeiro!$C$10</f>
        <v>34.5</v>
      </c>
      <c r="H29" s="112">
        <f>[25]Janeiro!$C$11</f>
        <v>35.4</v>
      </c>
      <c r="I29" s="112">
        <f>[25]Janeiro!$C$12</f>
        <v>35.299999999999997</v>
      </c>
      <c r="J29" s="112">
        <f>[25]Janeiro!$C$13</f>
        <v>35.5</v>
      </c>
      <c r="K29" s="112">
        <f>[25]Janeiro!$C$14</f>
        <v>34.1</v>
      </c>
      <c r="L29" s="112">
        <f>[25]Janeiro!$C$15</f>
        <v>31.8</v>
      </c>
      <c r="M29" s="112">
        <f>[25]Janeiro!$C$16</f>
        <v>32.799999999999997</v>
      </c>
      <c r="N29" s="112">
        <f>[25]Janeiro!$C$17</f>
        <v>32</v>
      </c>
      <c r="O29" s="112">
        <f>[25]Janeiro!$C$18</f>
        <v>34.5</v>
      </c>
      <c r="P29" s="112">
        <f>[25]Janeiro!$C$19</f>
        <v>31.8</v>
      </c>
      <c r="Q29" s="112">
        <f>[25]Janeiro!$C$20</f>
        <v>35.4</v>
      </c>
      <c r="R29" s="112">
        <f>[25]Janeiro!$C$21</f>
        <v>34.5</v>
      </c>
      <c r="S29" s="112">
        <f>[25]Janeiro!$C$22</f>
        <v>36.1</v>
      </c>
      <c r="T29" s="112">
        <f>[25]Janeiro!$C$23</f>
        <v>36.9</v>
      </c>
      <c r="U29" s="112">
        <f>[25]Janeiro!$C$24</f>
        <v>32.700000000000003</v>
      </c>
      <c r="V29" s="112">
        <f>[25]Janeiro!$C$25</f>
        <v>32.700000000000003</v>
      </c>
      <c r="W29" s="112">
        <f>[25]Janeiro!$C$26</f>
        <v>28.5</v>
      </c>
      <c r="X29" s="112">
        <f>[25]Janeiro!$C$27</f>
        <v>28.7</v>
      </c>
      <c r="Y29" s="112">
        <f>[25]Janeiro!$C$28</f>
        <v>29.7</v>
      </c>
      <c r="Z29" s="112">
        <f>[25]Janeiro!$C$29</f>
        <v>30.7</v>
      </c>
      <c r="AA29" s="112">
        <f>[25]Janeiro!$C$30</f>
        <v>29.6</v>
      </c>
      <c r="AB29" s="112">
        <f>[25]Janeiro!$C$31</f>
        <v>31.1</v>
      </c>
      <c r="AC29" s="112">
        <f>[25]Janeiro!$C$32</f>
        <v>33.299999999999997</v>
      </c>
      <c r="AD29" s="112">
        <f>[25]Janeiro!$C$33</f>
        <v>35.5</v>
      </c>
      <c r="AE29" s="112">
        <f>[25]Janeiro!$C$34</f>
        <v>36.700000000000003</v>
      </c>
      <c r="AF29" s="112">
        <f>[25]Janeiro!$C$35</f>
        <v>35.799999999999997</v>
      </c>
      <c r="AG29" s="115">
        <f t="shared" si="3"/>
        <v>36.9</v>
      </c>
      <c r="AH29" s="116">
        <f t="shared" si="4"/>
        <v>33.212903225806464</v>
      </c>
      <c r="AI29" s="12" t="s">
        <v>35</v>
      </c>
      <c r="AL29" t="s">
        <v>35</v>
      </c>
    </row>
    <row r="30" spans="1:39" x14ac:dyDescent="0.2">
      <c r="A30" s="48" t="s">
        <v>11</v>
      </c>
      <c r="B30" s="112">
        <f>[26]Janeiro!$C$5</f>
        <v>33</v>
      </c>
      <c r="C30" s="112">
        <f>[26]Janeiro!$C$6</f>
        <v>32.9</v>
      </c>
      <c r="D30" s="112">
        <f>[26]Janeiro!$C$7</f>
        <v>34.5</v>
      </c>
      <c r="E30" s="112">
        <f>[26]Janeiro!$C$8</f>
        <v>33.9</v>
      </c>
      <c r="F30" s="112">
        <f>[26]Janeiro!$C$9</f>
        <v>36.200000000000003</v>
      </c>
      <c r="G30" s="112">
        <f>[26]Janeiro!$C$10</f>
        <v>37.299999999999997</v>
      </c>
      <c r="H30" s="112">
        <f>[26]Janeiro!$C$11</f>
        <v>37.4</v>
      </c>
      <c r="I30" s="112">
        <f>[26]Janeiro!$C$12</f>
        <v>37.6</v>
      </c>
      <c r="J30" s="112">
        <f>[26]Janeiro!$C$13</f>
        <v>37.5</v>
      </c>
      <c r="K30" s="112">
        <f>[26]Janeiro!$C$14</f>
        <v>36.299999999999997</v>
      </c>
      <c r="L30" s="112">
        <f>[26]Janeiro!$C$15</f>
        <v>35.299999999999997</v>
      </c>
      <c r="M30" s="112">
        <f>[26]Janeiro!$C$16</f>
        <v>34</v>
      </c>
      <c r="N30" s="112">
        <f>[26]Janeiro!$C$17</f>
        <v>32.5</v>
      </c>
      <c r="O30" s="112">
        <f>[26]Janeiro!$C$18</f>
        <v>35.6</v>
      </c>
      <c r="P30" s="112">
        <f>[26]Janeiro!$C$19</f>
        <v>35.1</v>
      </c>
      <c r="Q30" s="112">
        <f>[26]Janeiro!$C$20</f>
        <v>34.700000000000003</v>
      </c>
      <c r="R30" s="112">
        <f>[26]Janeiro!$C$21</f>
        <v>35.200000000000003</v>
      </c>
      <c r="S30" s="112">
        <f>[26]Janeiro!$C$22</f>
        <v>36.700000000000003</v>
      </c>
      <c r="T30" s="112">
        <f>[26]Janeiro!$C$23</f>
        <v>38.299999999999997</v>
      </c>
      <c r="U30" s="112">
        <f>[26]Janeiro!$C$24</f>
        <v>33.4</v>
      </c>
      <c r="V30" s="112">
        <f>[26]Janeiro!$C$25</f>
        <v>30.7</v>
      </c>
      <c r="W30" s="112">
        <f>[26]Janeiro!$C$26</f>
        <v>26.6</v>
      </c>
      <c r="X30" s="112">
        <f>[26]Janeiro!$C$27</f>
        <v>32.200000000000003</v>
      </c>
      <c r="Y30" s="112">
        <f>[26]Janeiro!$C$28</f>
        <v>31.7</v>
      </c>
      <c r="Z30" s="112">
        <f>[26]Janeiro!$C$29</f>
        <v>32.700000000000003</v>
      </c>
      <c r="AA30" s="112">
        <f>[26]Janeiro!$C$30</f>
        <v>31.8</v>
      </c>
      <c r="AB30" s="112">
        <f>[26]Janeiro!$C$31</f>
        <v>33.5</v>
      </c>
      <c r="AC30" s="112">
        <f>[26]Janeiro!$C$32</f>
        <v>35.9</v>
      </c>
      <c r="AD30" s="112">
        <f>[26]Janeiro!$C$33</f>
        <v>37.6</v>
      </c>
      <c r="AE30" s="112">
        <f>[26]Janeiro!$C$34</f>
        <v>39</v>
      </c>
      <c r="AF30" s="112">
        <f>[26]Janeiro!$C$35</f>
        <v>36.700000000000003</v>
      </c>
      <c r="AG30" s="115">
        <f t="shared" si="3"/>
        <v>39</v>
      </c>
      <c r="AH30" s="116">
        <f t="shared" si="4"/>
        <v>34.703225806451627</v>
      </c>
      <c r="AM30" t="s">
        <v>35</v>
      </c>
    </row>
    <row r="31" spans="1:39" s="5" customFormat="1" x14ac:dyDescent="0.2">
      <c r="A31" s="48" t="s">
        <v>12</v>
      </c>
      <c r="B31" s="112">
        <f>[27]Janeiro!$C$5</f>
        <v>33.4</v>
      </c>
      <c r="C31" s="112">
        <f>[27]Janeiro!$C$6</f>
        <v>33.799999999999997</v>
      </c>
      <c r="D31" s="112">
        <f>[27]Janeiro!$C$7</f>
        <v>34.5</v>
      </c>
      <c r="E31" s="112">
        <f>[27]Janeiro!$C$8</f>
        <v>35.799999999999997</v>
      </c>
      <c r="F31" s="112">
        <f>[27]Janeiro!$C$9</f>
        <v>36.299999999999997</v>
      </c>
      <c r="G31" s="112">
        <f>[27]Janeiro!$C$10</f>
        <v>37.6</v>
      </c>
      <c r="H31" s="112">
        <f>[27]Janeiro!$C$11</f>
        <v>38.1</v>
      </c>
      <c r="I31" s="112">
        <f>[27]Janeiro!$C$12</f>
        <v>38</v>
      </c>
      <c r="J31" s="112">
        <f>[27]Janeiro!$C$13</f>
        <v>38.4</v>
      </c>
      <c r="K31" s="112">
        <f>[27]Janeiro!$C$14</f>
        <v>37.4</v>
      </c>
      <c r="L31" s="112">
        <f>[27]Janeiro!$C$15</f>
        <v>37.200000000000003</v>
      </c>
      <c r="M31" s="112">
        <f>[27]Janeiro!$C$16</f>
        <v>33.299999999999997</v>
      </c>
      <c r="N31" s="112">
        <f>[27]Janeiro!$C$17</f>
        <v>33.6</v>
      </c>
      <c r="O31" s="112">
        <f>[27]Janeiro!$C$18</f>
        <v>34.5</v>
      </c>
      <c r="P31" s="112">
        <f>[27]Janeiro!$C$19</f>
        <v>35.4</v>
      </c>
      <c r="Q31" s="112">
        <f>[27]Janeiro!$C$20</f>
        <v>35.700000000000003</v>
      </c>
      <c r="R31" s="112">
        <f>[27]Janeiro!$C$21</f>
        <v>34.4</v>
      </c>
      <c r="S31" s="112">
        <f>[27]Janeiro!$C$22</f>
        <v>37</v>
      </c>
      <c r="T31" s="112">
        <f>[27]Janeiro!$C$23</f>
        <v>38.9</v>
      </c>
      <c r="U31" s="112">
        <f>[27]Janeiro!$C$24</f>
        <v>38.4</v>
      </c>
      <c r="V31" s="112">
        <f>[27]Janeiro!$C$25</f>
        <v>34.1</v>
      </c>
      <c r="W31" s="112">
        <f>[27]Janeiro!$C$26</f>
        <v>28.7</v>
      </c>
      <c r="X31" s="112">
        <f>[27]Janeiro!$C$27</f>
        <v>33</v>
      </c>
      <c r="Y31" s="112">
        <f>[27]Janeiro!$C$28</f>
        <v>33.6</v>
      </c>
      <c r="Z31" s="112">
        <f>[27]Janeiro!$C$29</f>
        <v>33.799999999999997</v>
      </c>
      <c r="AA31" s="112">
        <f>[27]Janeiro!$C$30</f>
        <v>33.4</v>
      </c>
      <c r="AB31" s="112">
        <f>[27]Janeiro!$C$31</f>
        <v>34.299999999999997</v>
      </c>
      <c r="AC31" s="112">
        <f>[27]Janeiro!$C$32</f>
        <v>36</v>
      </c>
      <c r="AD31" s="112">
        <f>[27]Janeiro!$C$33</f>
        <v>36.200000000000003</v>
      </c>
      <c r="AE31" s="112">
        <f>[27]Janeiro!$C$34</f>
        <v>37</v>
      </c>
      <c r="AF31" s="112">
        <f>[27]Janeiro!$C$35</f>
        <v>32.9</v>
      </c>
      <c r="AG31" s="115">
        <f t="shared" si="3"/>
        <v>38.9</v>
      </c>
      <c r="AH31" s="116">
        <f t="shared" si="4"/>
        <v>35.312903225806451</v>
      </c>
      <c r="AL31" s="5" t="s">
        <v>35</v>
      </c>
      <c r="AM31" s="5" t="s">
        <v>35</v>
      </c>
    </row>
    <row r="32" spans="1:39" x14ac:dyDescent="0.2">
      <c r="A32" s="48" t="s">
        <v>13</v>
      </c>
      <c r="B32" s="112">
        <f>[28]Janeiro!$C$5</f>
        <v>32.799999999999997</v>
      </c>
      <c r="C32" s="112">
        <f>[28]Janeiro!$C$6</f>
        <v>31.2</v>
      </c>
      <c r="D32" s="112">
        <f>[28]Janeiro!$C$7</f>
        <v>34.4</v>
      </c>
      <c r="E32" s="112">
        <f>[28]Janeiro!$C$8</f>
        <v>35.299999999999997</v>
      </c>
      <c r="F32" s="112">
        <f>[28]Janeiro!$C$9</f>
        <v>36.6</v>
      </c>
      <c r="G32" s="112">
        <f>[28]Janeiro!$C$10</f>
        <v>36.200000000000003</v>
      </c>
      <c r="H32" s="112">
        <f>[28]Janeiro!$C$11</f>
        <v>37</v>
      </c>
      <c r="I32" s="112">
        <f>[28]Janeiro!$C$12</f>
        <v>37.299999999999997</v>
      </c>
      <c r="J32" s="112">
        <f>[28]Janeiro!$C$13</f>
        <v>37.5</v>
      </c>
      <c r="K32" s="112">
        <f>[28]Janeiro!$C$14</f>
        <v>36.700000000000003</v>
      </c>
      <c r="L32" s="112">
        <f>[28]Janeiro!$C$15</f>
        <v>35.799999999999997</v>
      </c>
      <c r="M32" s="112">
        <f>[28]Janeiro!$C$16</f>
        <v>33</v>
      </c>
      <c r="N32" s="112">
        <f>[28]Janeiro!$C$17</f>
        <v>32.4</v>
      </c>
      <c r="O32" s="112">
        <f>[28]Janeiro!$C$18</f>
        <v>35.299999999999997</v>
      </c>
      <c r="P32" s="112">
        <f>[28]Janeiro!$C$19</f>
        <v>34.6</v>
      </c>
      <c r="Q32" s="112">
        <f>[28]Janeiro!$C$20</f>
        <v>36.1</v>
      </c>
      <c r="R32" s="112">
        <f>[28]Janeiro!$C$21</f>
        <v>35.9</v>
      </c>
      <c r="S32" s="112">
        <f>[28]Janeiro!$C$22</f>
        <v>36.6</v>
      </c>
      <c r="T32" s="112">
        <f>[28]Janeiro!$C$23</f>
        <v>37</v>
      </c>
      <c r="U32" s="112">
        <f>[28]Janeiro!$C$24</f>
        <v>37.4</v>
      </c>
      <c r="V32" s="112">
        <f>[28]Janeiro!$C$25</f>
        <v>36</v>
      </c>
      <c r="W32" s="112">
        <f>[28]Janeiro!$C$26</f>
        <v>30.8</v>
      </c>
      <c r="X32" s="112">
        <f>[28]Janeiro!$C$27</f>
        <v>31.9</v>
      </c>
      <c r="Y32" s="112">
        <f>[28]Janeiro!$C$28</f>
        <v>35</v>
      </c>
      <c r="Z32" s="112">
        <f>[28]Janeiro!$C$29</f>
        <v>34.9</v>
      </c>
      <c r="AA32" s="112">
        <f>[28]Janeiro!$C$30</f>
        <v>34.9</v>
      </c>
      <c r="AB32" s="112">
        <f>[28]Janeiro!$C$31</f>
        <v>35.4</v>
      </c>
      <c r="AC32" s="112">
        <f>[28]Janeiro!$C$32</f>
        <v>37.1</v>
      </c>
      <c r="AD32" s="112">
        <f>[28]Janeiro!$C$33</f>
        <v>38</v>
      </c>
      <c r="AE32" s="112">
        <f>[28]Janeiro!$C$34</f>
        <v>37.700000000000003</v>
      </c>
      <c r="AF32" s="112">
        <f>[28]Janeiro!$C$35</f>
        <v>36.4</v>
      </c>
      <c r="AG32" s="115">
        <f t="shared" si="3"/>
        <v>38</v>
      </c>
      <c r="AH32" s="116">
        <f t="shared" si="4"/>
        <v>35.393548387096779</v>
      </c>
    </row>
    <row r="33" spans="1:39" x14ac:dyDescent="0.2">
      <c r="A33" s="48" t="s">
        <v>152</v>
      </c>
      <c r="B33" s="112">
        <f>[29]Janeiro!$C$5</f>
        <v>33.1</v>
      </c>
      <c r="C33" s="112">
        <f>[29]Janeiro!$C$6</f>
        <v>32.5</v>
      </c>
      <c r="D33" s="112">
        <f>[29]Janeiro!$C$7</f>
        <v>34.200000000000003</v>
      </c>
      <c r="E33" s="112">
        <f>[29]Janeiro!$C$8</f>
        <v>35.299999999999997</v>
      </c>
      <c r="F33" s="112">
        <f>[29]Janeiro!$C$9</f>
        <v>35.4</v>
      </c>
      <c r="G33" s="112">
        <f>[29]Janeiro!$C$10</f>
        <v>37.200000000000003</v>
      </c>
      <c r="H33" s="112">
        <f>[29]Janeiro!$C$11</f>
        <v>36</v>
      </c>
      <c r="I33" s="112">
        <f>[29]Janeiro!$C$12</f>
        <v>35.9</v>
      </c>
      <c r="J33" s="112">
        <f>[29]Janeiro!$C$13</f>
        <v>37.4</v>
      </c>
      <c r="K33" s="112">
        <f>[29]Janeiro!$C$14</f>
        <v>34.6</v>
      </c>
      <c r="L33" s="112">
        <f>[29]Janeiro!$C$15</f>
        <v>34</v>
      </c>
      <c r="M33" s="112">
        <f>[29]Janeiro!$C$16</f>
        <v>34.299999999999997</v>
      </c>
      <c r="N33" s="112">
        <f>[29]Janeiro!$C$17</f>
        <v>34</v>
      </c>
      <c r="O33" s="112">
        <f>[29]Janeiro!$C$18</f>
        <v>35.6</v>
      </c>
      <c r="P33" s="112">
        <f>[29]Janeiro!$C$19</f>
        <v>29.7</v>
      </c>
      <c r="Q33" s="112">
        <f>[29]Janeiro!$C$20</f>
        <v>35</v>
      </c>
      <c r="R33" s="112">
        <f>[29]Janeiro!$C$21</f>
        <v>34.200000000000003</v>
      </c>
      <c r="S33" s="112">
        <f>[29]Janeiro!$C$22</f>
        <v>36.299999999999997</v>
      </c>
      <c r="T33" s="112">
        <f>[29]Janeiro!$C$23</f>
        <v>36.4</v>
      </c>
      <c r="U33" s="112">
        <f>[29]Janeiro!$C$24</f>
        <v>34.299999999999997</v>
      </c>
      <c r="V33" s="112">
        <f>[29]Janeiro!$C$25</f>
        <v>32.4</v>
      </c>
      <c r="W33" s="112">
        <f>[29]Janeiro!$C$26</f>
        <v>28</v>
      </c>
      <c r="X33" s="112">
        <f>[29]Janeiro!$C$27</f>
        <v>29.8</v>
      </c>
      <c r="Y33" s="112">
        <f>[29]Janeiro!$C$28</f>
        <v>30.3</v>
      </c>
      <c r="Z33" s="112">
        <f>[29]Janeiro!$C$29</f>
        <v>32.1</v>
      </c>
      <c r="AA33" s="112">
        <f>[29]Janeiro!$C$30</f>
        <v>30.8</v>
      </c>
      <c r="AB33" s="112">
        <f>[29]Janeiro!$C$31</f>
        <v>32</v>
      </c>
      <c r="AC33" s="112">
        <f>[29]Janeiro!$C$32</f>
        <v>34.9</v>
      </c>
      <c r="AD33" s="112">
        <f>[29]Janeiro!$C$33</f>
        <v>36</v>
      </c>
      <c r="AE33" s="112">
        <f>[29]Janeiro!$C$34</f>
        <v>36.6</v>
      </c>
      <c r="AF33" s="112">
        <f>[29]Janeiro!$C$35</f>
        <v>36.1</v>
      </c>
      <c r="AG33" s="115">
        <f t="shared" si="3"/>
        <v>37.4</v>
      </c>
      <c r="AH33" s="116">
        <f t="shared" si="4"/>
        <v>34.012903225806447</v>
      </c>
    </row>
    <row r="34" spans="1:39" x14ac:dyDescent="0.2">
      <c r="A34" s="48" t="s">
        <v>123</v>
      </c>
      <c r="B34" s="112">
        <f>[30]Janeiro!$C$5</f>
        <v>35</v>
      </c>
      <c r="C34" s="112">
        <f>[30]Janeiro!$C$6</f>
        <v>32</v>
      </c>
      <c r="D34" s="112">
        <f>[30]Janeiro!$C$7</f>
        <v>35.200000000000003</v>
      </c>
      <c r="E34" s="112">
        <f>[30]Janeiro!$C$8</f>
        <v>34.799999999999997</v>
      </c>
      <c r="F34" s="112">
        <f>[30]Janeiro!$C$9</f>
        <v>35.799999999999997</v>
      </c>
      <c r="G34" s="112">
        <f>[30]Janeiro!$C$10</f>
        <v>36.9</v>
      </c>
      <c r="H34" s="112">
        <f>[30]Janeiro!$C$11</f>
        <v>38.5</v>
      </c>
      <c r="I34" s="112">
        <f>[30]Janeiro!$C$12</f>
        <v>38.4</v>
      </c>
      <c r="J34" s="112">
        <f>[30]Janeiro!$C$13</f>
        <v>38.799999999999997</v>
      </c>
      <c r="K34" s="112">
        <f>[30]Janeiro!$C$14</f>
        <v>38.1</v>
      </c>
      <c r="L34" s="112">
        <f>[30]Janeiro!$C$15</f>
        <v>34.700000000000003</v>
      </c>
      <c r="M34" s="112">
        <f>[30]Janeiro!$C$16</f>
        <v>33.6</v>
      </c>
      <c r="N34" s="112">
        <f>[30]Janeiro!$C$17</f>
        <v>33.6</v>
      </c>
      <c r="O34" s="112">
        <f>[30]Janeiro!$C$18</f>
        <v>36.5</v>
      </c>
      <c r="P34" s="112">
        <f>[30]Janeiro!$C$19</f>
        <v>31.6</v>
      </c>
      <c r="Q34" s="112">
        <f>[30]Janeiro!$C$20</f>
        <v>36.1</v>
      </c>
      <c r="R34" s="112">
        <f>[30]Janeiro!$C$21</f>
        <v>34.799999999999997</v>
      </c>
      <c r="S34" s="112">
        <f>[30]Janeiro!$C$22</f>
        <v>37.200000000000003</v>
      </c>
      <c r="T34" s="112">
        <f>[30]Janeiro!$C$23</f>
        <v>37.1</v>
      </c>
      <c r="U34" s="112">
        <f>[30]Janeiro!$C$24</f>
        <v>30.7</v>
      </c>
      <c r="V34" s="112">
        <f>[30]Janeiro!$C$25</f>
        <v>32.4</v>
      </c>
      <c r="W34" s="112">
        <f>[30]Janeiro!$C$26</f>
        <v>28.6</v>
      </c>
      <c r="X34" s="112">
        <f>[30]Janeiro!$C$27</f>
        <v>27.2</v>
      </c>
      <c r="Y34" s="112">
        <f>[30]Janeiro!$C$28</f>
        <v>29.3</v>
      </c>
      <c r="Z34" s="112">
        <f>[30]Janeiro!$C$29</f>
        <v>31</v>
      </c>
      <c r="AA34" s="112">
        <f>[30]Janeiro!$C$30</f>
        <v>30.1</v>
      </c>
      <c r="AB34" s="112">
        <f>[30]Janeiro!$C$31</f>
        <v>31.3</v>
      </c>
      <c r="AC34" s="112">
        <f>[30]Janeiro!$C$32</f>
        <v>34.299999999999997</v>
      </c>
      <c r="AD34" s="112">
        <f>[30]Janeiro!$C$33</f>
        <v>35.799999999999997</v>
      </c>
      <c r="AE34" s="112">
        <f>[30]Janeiro!$C$34</f>
        <v>37.1</v>
      </c>
      <c r="AF34" s="112">
        <f>[30]Janeiro!$C$35</f>
        <v>36.6</v>
      </c>
      <c r="AG34" s="115">
        <f t="shared" si="3"/>
        <v>38.799999999999997</v>
      </c>
      <c r="AH34" s="116">
        <f t="shared" si="4"/>
        <v>34.29354838709677</v>
      </c>
      <c r="AL34" t="s">
        <v>35</v>
      </c>
    </row>
    <row r="35" spans="1:39" x14ac:dyDescent="0.2">
      <c r="A35" s="48" t="s">
        <v>14</v>
      </c>
      <c r="B35" s="112">
        <f>[31]Janeiro!$C$5</f>
        <v>32</v>
      </c>
      <c r="C35" s="112">
        <f>[31]Janeiro!$C$6</f>
        <v>34.299999999999997</v>
      </c>
      <c r="D35" s="112">
        <f>[31]Janeiro!$C$7</f>
        <v>34.4</v>
      </c>
      <c r="E35" s="112">
        <f>[31]Janeiro!$C$8</f>
        <v>34.200000000000003</v>
      </c>
      <c r="F35" s="112">
        <f>[31]Janeiro!$C$9</f>
        <v>34.200000000000003</v>
      </c>
      <c r="G35" s="112">
        <f>[31]Janeiro!$C$10</f>
        <v>36.1</v>
      </c>
      <c r="H35" s="112">
        <f>[31]Janeiro!$C$11</f>
        <v>37.200000000000003</v>
      </c>
      <c r="I35" s="112">
        <f>[31]Janeiro!$C$12</f>
        <v>36.200000000000003</v>
      </c>
      <c r="J35" s="112">
        <f>[31]Janeiro!$C$13</f>
        <v>35.5</v>
      </c>
      <c r="K35" s="112">
        <f>[31]Janeiro!$C$14</f>
        <v>34.799999999999997</v>
      </c>
      <c r="L35" s="112">
        <f>[31]Janeiro!$C$15</f>
        <v>33.1</v>
      </c>
      <c r="M35" s="112">
        <f>[31]Janeiro!$C$16</f>
        <v>33.299999999999997</v>
      </c>
      <c r="N35" s="112">
        <f>[31]Janeiro!$C$17</f>
        <v>30.8</v>
      </c>
      <c r="O35" s="112">
        <f>[31]Janeiro!$C$18</f>
        <v>35.299999999999997</v>
      </c>
      <c r="P35" s="112">
        <f>[31]Janeiro!$C$19</f>
        <v>32.700000000000003</v>
      </c>
      <c r="Q35" s="112">
        <f>[31]Janeiro!$C$20</f>
        <v>34.700000000000003</v>
      </c>
      <c r="R35" s="112">
        <f>[31]Janeiro!$C$21</f>
        <v>35.299999999999997</v>
      </c>
      <c r="S35" s="112">
        <f>[31]Janeiro!$C$22</f>
        <v>37</v>
      </c>
      <c r="T35" s="112">
        <f>[31]Janeiro!$C$23</f>
        <v>35.9</v>
      </c>
      <c r="U35" s="112">
        <f>[31]Janeiro!$C$24</f>
        <v>34.799999999999997</v>
      </c>
      <c r="V35" s="112">
        <f>[31]Janeiro!$C$25</f>
        <v>34.700000000000003</v>
      </c>
      <c r="W35" s="112">
        <f>[31]Janeiro!$C$26</f>
        <v>30.8</v>
      </c>
      <c r="X35" s="112">
        <f>[31]Janeiro!$C$27</f>
        <v>30.9</v>
      </c>
      <c r="Y35" s="112">
        <f>[31]Janeiro!$C$28</f>
        <v>31.4</v>
      </c>
      <c r="Z35" s="112">
        <f>[31]Janeiro!$C$29</f>
        <v>31.8</v>
      </c>
      <c r="AA35" s="112">
        <f>[31]Janeiro!$C$30</f>
        <v>31.6</v>
      </c>
      <c r="AB35" s="112">
        <f>[31]Janeiro!$C$31</f>
        <v>33.1</v>
      </c>
      <c r="AC35" s="112">
        <f>[31]Janeiro!$C$32</f>
        <v>34.200000000000003</v>
      </c>
      <c r="AD35" s="112">
        <f>[31]Janeiro!$C$33</f>
        <v>35.4</v>
      </c>
      <c r="AE35" s="112">
        <f>[31]Janeiro!$C$34</f>
        <v>34.9</v>
      </c>
      <c r="AF35" s="112">
        <f>[31]Janeiro!$C$35</f>
        <v>35.9</v>
      </c>
      <c r="AG35" s="115">
        <f t="shared" si="3"/>
        <v>37.200000000000003</v>
      </c>
      <c r="AH35" s="116">
        <f t="shared" si="4"/>
        <v>34.08064516129032</v>
      </c>
      <c r="AJ35" t="s">
        <v>35</v>
      </c>
      <c r="AL35" t="s">
        <v>35</v>
      </c>
    </row>
    <row r="36" spans="1:39" x14ac:dyDescent="0.2">
      <c r="A36" s="48" t="s">
        <v>153</v>
      </c>
      <c r="B36" s="112">
        <f>[32]Janeiro!$C$5</f>
        <v>33.5</v>
      </c>
      <c r="C36" s="112">
        <f>[32]Janeiro!$C$6</f>
        <v>31.2</v>
      </c>
      <c r="D36" s="112">
        <f>[32]Janeiro!$C$7</f>
        <v>33.5</v>
      </c>
      <c r="E36" s="112">
        <f>[32]Janeiro!$C$8</f>
        <v>35.4</v>
      </c>
      <c r="F36" s="112">
        <f>[32]Janeiro!$C$9</f>
        <v>34.700000000000003</v>
      </c>
      <c r="G36" s="112">
        <f>[32]Janeiro!$C$10</f>
        <v>34.9</v>
      </c>
      <c r="H36" s="112">
        <f>[32]Janeiro!$C$11</f>
        <v>36.200000000000003</v>
      </c>
      <c r="I36" s="112">
        <f>[32]Janeiro!$C$12</f>
        <v>35.6</v>
      </c>
      <c r="J36" s="112">
        <f>[32]Janeiro!$C$13</f>
        <v>36.4</v>
      </c>
      <c r="K36" s="112">
        <f>[32]Janeiro!$C$14</f>
        <v>34.9</v>
      </c>
      <c r="L36" s="112">
        <f>[32]Janeiro!$C$15</f>
        <v>30.2</v>
      </c>
      <c r="M36" s="112">
        <f>[32]Janeiro!$C$16</f>
        <v>31.1</v>
      </c>
      <c r="N36" s="112">
        <f>[32]Janeiro!$C$17</f>
        <v>34.1</v>
      </c>
      <c r="O36" s="112">
        <f>[32]Janeiro!$C$18</f>
        <v>35.1</v>
      </c>
      <c r="P36" s="112">
        <f>[32]Janeiro!$C$19</f>
        <v>34</v>
      </c>
      <c r="Q36" s="112">
        <f>[32]Janeiro!$C$20</f>
        <v>34.9</v>
      </c>
      <c r="R36" s="112">
        <f>[32]Janeiro!$C$21</f>
        <v>34.799999999999997</v>
      </c>
      <c r="S36" s="112">
        <f>[32]Janeiro!$C$22</f>
        <v>36.700000000000003</v>
      </c>
      <c r="T36" s="112">
        <f>[32]Janeiro!$C$23</f>
        <v>36.200000000000003</v>
      </c>
      <c r="U36" s="112">
        <f>[32]Janeiro!$C$24</f>
        <v>36.299999999999997</v>
      </c>
      <c r="V36" s="112">
        <f>[32]Janeiro!$C$25</f>
        <v>35.1</v>
      </c>
      <c r="W36" s="112">
        <f>[32]Janeiro!$C$26</f>
        <v>30.6</v>
      </c>
      <c r="X36" s="112">
        <f>[32]Janeiro!$C$27</f>
        <v>32.1</v>
      </c>
      <c r="Y36" s="112">
        <f>[32]Janeiro!$C$28</f>
        <v>34.9</v>
      </c>
      <c r="Z36" s="112">
        <f>[32]Janeiro!$C$29</f>
        <v>34.5</v>
      </c>
      <c r="AA36" s="112">
        <f>[32]Janeiro!$C$30</f>
        <v>34.700000000000003</v>
      </c>
      <c r="AB36" s="112">
        <f>[32]Janeiro!$C$31</f>
        <v>36.5</v>
      </c>
      <c r="AC36" s="112">
        <f>[32]Janeiro!$C$32</f>
        <v>36.6</v>
      </c>
      <c r="AD36" s="112">
        <f>[32]Janeiro!$C$33</f>
        <v>37</v>
      </c>
      <c r="AE36" s="112">
        <f>[32]Janeiro!$C$34</f>
        <v>32.799999999999997</v>
      </c>
      <c r="AF36" s="112">
        <f>[32]Janeiro!$C$35</f>
        <v>35.799999999999997</v>
      </c>
      <c r="AG36" s="115">
        <f t="shared" si="3"/>
        <v>37</v>
      </c>
      <c r="AH36" s="116">
        <f t="shared" si="4"/>
        <v>34.525806451612908</v>
      </c>
    </row>
    <row r="37" spans="1:39" x14ac:dyDescent="0.2">
      <c r="A37" s="48" t="s">
        <v>15</v>
      </c>
      <c r="B37" s="112">
        <f>[33]Janeiro!$C$5</f>
        <v>31.6</v>
      </c>
      <c r="C37" s="112">
        <f>[33]Janeiro!$C$6</f>
        <v>29.8</v>
      </c>
      <c r="D37" s="112">
        <f>[33]Janeiro!$C$7</f>
        <v>31.3</v>
      </c>
      <c r="E37" s="112">
        <f>[33]Janeiro!$C$8</f>
        <v>33.299999999999997</v>
      </c>
      <c r="F37" s="112">
        <f>[33]Janeiro!$C$9</f>
        <v>34.1</v>
      </c>
      <c r="G37" s="112">
        <f>[33]Janeiro!$C$10</f>
        <v>35.200000000000003</v>
      </c>
      <c r="H37" s="112">
        <f>[33]Janeiro!$C$11</f>
        <v>35.6</v>
      </c>
      <c r="I37" s="112">
        <f>[33]Janeiro!$C$12</f>
        <v>35.200000000000003</v>
      </c>
      <c r="J37" s="112">
        <f>[33]Janeiro!$C$13</f>
        <v>35.1</v>
      </c>
      <c r="K37" s="112">
        <f>[33]Janeiro!$C$14</f>
        <v>34.299999999999997</v>
      </c>
      <c r="L37" s="112">
        <f>[33]Janeiro!$C$15</f>
        <v>31.2</v>
      </c>
      <c r="M37" s="112">
        <f>[33]Janeiro!$C$16</f>
        <v>29.9</v>
      </c>
      <c r="N37" s="112">
        <f>[33]Janeiro!$C$17</f>
        <v>31.1</v>
      </c>
      <c r="O37" s="112">
        <f>[33]Janeiro!$C$18</f>
        <v>33.4</v>
      </c>
      <c r="P37" s="112">
        <f>[33]Janeiro!$C$19</f>
        <v>33.5</v>
      </c>
      <c r="Q37" s="112">
        <f>[33]Janeiro!$C$20</f>
        <v>32.9</v>
      </c>
      <c r="R37" s="112">
        <f>[33]Janeiro!$C$21</f>
        <v>34.299999999999997</v>
      </c>
      <c r="S37" s="112">
        <f>[33]Janeiro!$C$22</f>
        <v>33.5</v>
      </c>
      <c r="T37" s="112">
        <f>[33]Janeiro!$C$23</f>
        <v>35.200000000000003</v>
      </c>
      <c r="U37" s="112">
        <f>[33]Janeiro!$C$24</f>
        <v>32</v>
      </c>
      <c r="V37" s="112">
        <f>[33]Janeiro!$C$25</f>
        <v>30.2</v>
      </c>
      <c r="W37" s="112">
        <f>[33]Janeiro!$C$26</f>
        <v>26.1</v>
      </c>
      <c r="X37" s="112">
        <f>[33]Janeiro!$C$27</f>
        <v>28.9</v>
      </c>
      <c r="Y37" s="112">
        <f>[33]Janeiro!$C$28</f>
        <v>29.5</v>
      </c>
      <c r="Z37" s="112">
        <f>[33]Janeiro!$C$29</f>
        <v>29.5</v>
      </c>
      <c r="AA37" s="112">
        <f>[33]Janeiro!$C$30</f>
        <v>28.8</v>
      </c>
      <c r="AB37" s="112">
        <f>[33]Janeiro!$C$31</f>
        <v>30.2</v>
      </c>
      <c r="AC37" s="112">
        <f>[33]Janeiro!$C$32</f>
        <v>31.7</v>
      </c>
      <c r="AD37" s="112">
        <f>[33]Janeiro!$C$33</f>
        <v>34.6</v>
      </c>
      <c r="AE37" s="112">
        <f>[33]Janeiro!$C$34</f>
        <v>34.9</v>
      </c>
      <c r="AF37" s="112">
        <f>[33]Janeiro!$C$35</f>
        <v>33.200000000000003</v>
      </c>
      <c r="AG37" s="115">
        <f t="shared" si="3"/>
        <v>35.6</v>
      </c>
      <c r="AH37" s="116">
        <f t="shared" si="4"/>
        <v>32.261290322580649</v>
      </c>
      <c r="AI37" s="12" t="s">
        <v>35</v>
      </c>
      <c r="AL37" t="s">
        <v>35</v>
      </c>
    </row>
    <row r="38" spans="1:39" x14ac:dyDescent="0.2">
      <c r="A38" s="48" t="s">
        <v>16</v>
      </c>
      <c r="B38" s="112">
        <f>[34]Janeiro!$C$5</f>
        <v>35.200000000000003</v>
      </c>
      <c r="C38" s="112">
        <f>[34]Janeiro!$C$6</f>
        <v>34.9</v>
      </c>
      <c r="D38" s="112">
        <f>[34]Janeiro!$C$7</f>
        <v>36.5</v>
      </c>
      <c r="E38" s="112">
        <f>[34]Janeiro!$C$8</f>
        <v>37.4</v>
      </c>
      <c r="F38" s="112">
        <f>[34]Janeiro!$C$9</f>
        <v>38.4</v>
      </c>
      <c r="G38" s="112">
        <f>[34]Janeiro!$C$10</f>
        <v>39.700000000000003</v>
      </c>
      <c r="H38" s="112">
        <f>[34]Janeiro!$C$11</f>
        <v>40.1</v>
      </c>
      <c r="I38" s="112">
        <f>[34]Janeiro!$C$12</f>
        <v>39.6</v>
      </c>
      <c r="J38" s="112">
        <f>[34]Janeiro!$C$13</f>
        <v>40.6</v>
      </c>
      <c r="K38" s="112">
        <f>[34]Janeiro!$C$14</f>
        <v>39.9</v>
      </c>
      <c r="L38" s="112">
        <f>[34]Janeiro!$C$15</f>
        <v>38.5</v>
      </c>
      <c r="M38" s="112">
        <f>[34]Janeiro!$C$16</f>
        <v>35.5</v>
      </c>
      <c r="N38" s="112">
        <f>[34]Janeiro!$C$17</f>
        <v>38.299999999999997</v>
      </c>
      <c r="O38" s="112">
        <f>[34]Janeiro!$C$18</f>
        <v>38.299999999999997</v>
      </c>
      <c r="P38" s="112">
        <f>[34]Janeiro!$C$19</f>
        <v>39.200000000000003</v>
      </c>
      <c r="Q38" s="112" t="str">
        <f>[34]Janeiro!$C$20</f>
        <v>*</v>
      </c>
      <c r="R38" s="112" t="str">
        <f>[34]Janeiro!$C$21</f>
        <v>*</v>
      </c>
      <c r="S38" s="112" t="str">
        <f>[34]Janeiro!$C$22</f>
        <v>*</v>
      </c>
      <c r="T38" s="112" t="str">
        <f>[34]Janeiro!$C$23</f>
        <v>*</v>
      </c>
      <c r="U38" s="112" t="str">
        <f>[34]Janeiro!$C$24</f>
        <v>*</v>
      </c>
      <c r="V38" s="112" t="str">
        <f>[34]Janeiro!$C$25</f>
        <v>*</v>
      </c>
      <c r="W38" s="112" t="str">
        <f>[34]Janeiro!$C$26</f>
        <v>*</v>
      </c>
      <c r="X38" s="112" t="str">
        <f>[34]Janeiro!$C$27</f>
        <v>*</v>
      </c>
      <c r="Y38" s="112" t="str">
        <f>[34]Janeiro!$C$28</f>
        <v>*</v>
      </c>
      <c r="Z38" s="112" t="str">
        <f>[34]Janeiro!$C$29</f>
        <v>*</v>
      </c>
      <c r="AA38" s="112" t="str">
        <f>[34]Janeiro!$C$30</f>
        <v>*</v>
      </c>
      <c r="AB38" s="112" t="str">
        <f>[34]Janeiro!$C$31</f>
        <v>*</v>
      </c>
      <c r="AC38" s="112" t="str">
        <f>[34]Janeiro!$C$32</f>
        <v>*</v>
      </c>
      <c r="AD38" s="112" t="str">
        <f>[34]Janeiro!$C$33</f>
        <v>*</v>
      </c>
      <c r="AE38" s="112" t="str">
        <f>[34]Janeiro!$C$34</f>
        <v>*</v>
      </c>
      <c r="AF38" s="112" t="str">
        <f>[34]Janeiro!$C$35</f>
        <v>*</v>
      </c>
      <c r="AG38" s="115" t="s">
        <v>197</v>
      </c>
      <c r="AH38" s="116" t="s">
        <v>197</v>
      </c>
      <c r="AK38" t="s">
        <v>35</v>
      </c>
      <c r="AL38" t="s">
        <v>35</v>
      </c>
      <c r="AM38" t="s">
        <v>35</v>
      </c>
    </row>
    <row r="39" spans="1:39" x14ac:dyDescent="0.2">
      <c r="A39" s="48" t="s">
        <v>154</v>
      </c>
      <c r="B39" s="112">
        <f>[35]Janeiro!$C$5</f>
        <v>32.6</v>
      </c>
      <c r="C39" s="112">
        <f>[35]Janeiro!$C$6</f>
        <v>32.200000000000003</v>
      </c>
      <c r="D39" s="112">
        <f>[35]Janeiro!$C$7</f>
        <v>34.1</v>
      </c>
      <c r="E39" s="112">
        <f>[35]Janeiro!$C$8</f>
        <v>35.799999999999997</v>
      </c>
      <c r="F39" s="112">
        <f>[35]Janeiro!$C$9</f>
        <v>36.5</v>
      </c>
      <c r="G39" s="112">
        <f>[35]Janeiro!$C$10</f>
        <v>37.299999999999997</v>
      </c>
      <c r="H39" s="112">
        <f>[35]Janeiro!$C$11</f>
        <v>36.5</v>
      </c>
      <c r="I39" s="112">
        <f>[35]Janeiro!$C$12</f>
        <v>37.299999999999997</v>
      </c>
      <c r="J39" s="112">
        <f>[35]Janeiro!$C$13</f>
        <v>36.799999999999997</v>
      </c>
      <c r="K39" s="112">
        <f>[35]Janeiro!$C$14</f>
        <v>34.700000000000003</v>
      </c>
      <c r="L39" s="112">
        <f>[35]Janeiro!$C$15</f>
        <v>33.4</v>
      </c>
      <c r="M39" s="112">
        <f>[35]Janeiro!$C$16</f>
        <v>32.299999999999997</v>
      </c>
      <c r="N39" s="112">
        <f>[35]Janeiro!$C$17</f>
        <v>33.9</v>
      </c>
      <c r="O39" s="112">
        <f>[35]Janeiro!$C$18</f>
        <v>35.200000000000003</v>
      </c>
      <c r="P39" s="112">
        <f>[35]Janeiro!$C$19</f>
        <v>30.4</v>
      </c>
      <c r="Q39" s="112">
        <f>[35]Janeiro!$C$20</f>
        <v>34.200000000000003</v>
      </c>
      <c r="R39" s="112">
        <f>[35]Janeiro!$C$21</f>
        <v>33.799999999999997</v>
      </c>
      <c r="S39" s="112">
        <f>[35]Janeiro!$C$22</f>
        <v>36</v>
      </c>
      <c r="T39" s="112">
        <f>[35]Janeiro!$C$23</f>
        <v>36.4</v>
      </c>
      <c r="U39" s="112">
        <f>[35]Janeiro!$C$24</f>
        <v>34.4</v>
      </c>
      <c r="V39" s="112">
        <f>[35]Janeiro!$C$25</f>
        <v>30.9</v>
      </c>
      <c r="W39" s="112">
        <f>[35]Janeiro!$C$26</f>
        <v>30</v>
      </c>
      <c r="X39" s="112">
        <f>[35]Janeiro!$C$27</f>
        <v>30.1</v>
      </c>
      <c r="Y39" s="112">
        <f>[35]Janeiro!$C$28</f>
        <v>30.8</v>
      </c>
      <c r="Z39" s="112">
        <f>[35]Janeiro!$C$29</f>
        <v>31.9</v>
      </c>
      <c r="AA39" s="112">
        <f>[35]Janeiro!$C$30</f>
        <v>31.6</v>
      </c>
      <c r="AB39" s="112">
        <f>[35]Janeiro!$C$31</f>
        <v>32.5</v>
      </c>
      <c r="AC39" s="112">
        <f>[35]Janeiro!$C$32</f>
        <v>35.1</v>
      </c>
      <c r="AD39" s="112">
        <f>[35]Janeiro!$C$33</f>
        <v>35.6</v>
      </c>
      <c r="AE39" s="112">
        <f>[35]Janeiro!$C$34</f>
        <v>36.299999999999997</v>
      </c>
      <c r="AF39" s="112">
        <f>[35]Janeiro!$C$35</f>
        <v>35.299999999999997</v>
      </c>
      <c r="AG39" s="115">
        <f t="shared" si="3"/>
        <v>37.299999999999997</v>
      </c>
      <c r="AH39" s="116">
        <f t="shared" si="4"/>
        <v>33.996774193548383</v>
      </c>
      <c r="AJ39" t="s">
        <v>35</v>
      </c>
      <c r="AL39" t="s">
        <v>35</v>
      </c>
    </row>
    <row r="40" spans="1:39" x14ac:dyDescent="0.2">
      <c r="A40" s="48" t="s">
        <v>17</v>
      </c>
      <c r="B40" s="112">
        <f>[36]Janeiro!$C$5</f>
        <v>33.1</v>
      </c>
      <c r="C40" s="112">
        <f>[36]Janeiro!$C$6</f>
        <v>32.200000000000003</v>
      </c>
      <c r="D40" s="112">
        <f>[36]Janeiro!$C$7</f>
        <v>33.799999999999997</v>
      </c>
      <c r="E40" s="112">
        <f>[36]Janeiro!$C$8</f>
        <v>34.5</v>
      </c>
      <c r="F40" s="112">
        <f>[36]Janeiro!$C$9</f>
        <v>35</v>
      </c>
      <c r="G40" s="112">
        <f>[36]Janeiro!$C$10</f>
        <v>36.4</v>
      </c>
      <c r="H40" s="112">
        <f>[36]Janeiro!$C$11</f>
        <v>36.299999999999997</v>
      </c>
      <c r="I40" s="112">
        <f>[36]Janeiro!$C$12</f>
        <v>35.299999999999997</v>
      </c>
      <c r="J40" s="112">
        <f>[36]Janeiro!$C$13</f>
        <v>36.799999999999997</v>
      </c>
      <c r="K40" s="112">
        <f>[36]Janeiro!$C$14</f>
        <v>35.1</v>
      </c>
      <c r="L40" s="112">
        <f>[36]Janeiro!$C$15</f>
        <v>33.700000000000003</v>
      </c>
      <c r="M40" s="112">
        <f>[36]Janeiro!$C$16</f>
        <v>33.4</v>
      </c>
      <c r="N40" s="112">
        <f>[36]Janeiro!$C$17</f>
        <v>33.799999999999997</v>
      </c>
      <c r="O40" s="112">
        <f>[36]Janeiro!$C$18</f>
        <v>34.200000000000003</v>
      </c>
      <c r="P40" s="112">
        <f>[36]Janeiro!$C$19</f>
        <v>30.7</v>
      </c>
      <c r="Q40" s="112">
        <f>[36]Janeiro!$C$20</f>
        <v>34.299999999999997</v>
      </c>
      <c r="R40" s="112">
        <f>[36]Janeiro!$C$21</f>
        <v>33.1</v>
      </c>
      <c r="S40" s="112">
        <f>[36]Janeiro!$C$22</f>
        <v>34.799999999999997</v>
      </c>
      <c r="T40" s="112">
        <f>[36]Janeiro!$C$23</f>
        <v>34.5</v>
      </c>
      <c r="U40" s="112">
        <f>[36]Janeiro!$C$24</f>
        <v>33.5</v>
      </c>
      <c r="V40" s="112">
        <f>[36]Janeiro!$C$25</f>
        <v>31.2</v>
      </c>
      <c r="W40" s="112">
        <f>[36]Janeiro!$C$26</f>
        <v>28.3</v>
      </c>
      <c r="X40" s="112">
        <f>[36]Janeiro!$C$27</f>
        <v>29.2</v>
      </c>
      <c r="Y40" s="112">
        <f>[36]Janeiro!$C$28</f>
        <v>28.6</v>
      </c>
      <c r="Z40" s="112">
        <f>[36]Janeiro!$C$29</f>
        <v>30.7</v>
      </c>
      <c r="AA40" s="112">
        <f>[36]Janeiro!$C$30</f>
        <v>29.9</v>
      </c>
      <c r="AB40" s="112">
        <f>[36]Janeiro!$C$31</f>
        <v>31.2</v>
      </c>
      <c r="AC40" s="112">
        <f>[36]Janeiro!$C$32</f>
        <v>34.200000000000003</v>
      </c>
      <c r="AD40" s="112">
        <f>[36]Janeiro!$C$33</f>
        <v>36</v>
      </c>
      <c r="AE40" s="112">
        <f>[36]Janeiro!$C$34</f>
        <v>37.299999999999997</v>
      </c>
      <c r="AF40" s="112">
        <f>[36]Janeiro!$C$35</f>
        <v>35</v>
      </c>
      <c r="AG40" s="115">
        <f t="shared" si="3"/>
        <v>37.299999999999997</v>
      </c>
      <c r="AH40" s="116">
        <f t="shared" si="4"/>
        <v>33.422580645161297</v>
      </c>
      <c r="AM40" t="s">
        <v>35</v>
      </c>
    </row>
    <row r="41" spans="1:39" x14ac:dyDescent="0.2">
      <c r="A41" s="48" t="s">
        <v>136</v>
      </c>
      <c r="B41" s="112">
        <f>[37]Janeiro!$C$5</f>
        <v>33.9</v>
      </c>
      <c r="C41" s="112">
        <f>[37]Janeiro!$C$6</f>
        <v>34</v>
      </c>
      <c r="D41" s="112">
        <f>[37]Janeiro!$C$7</f>
        <v>35.299999999999997</v>
      </c>
      <c r="E41" s="112">
        <f>[37]Janeiro!$C$8</f>
        <v>34.9</v>
      </c>
      <c r="F41" s="112">
        <f>[37]Janeiro!$C$9</f>
        <v>36.1</v>
      </c>
      <c r="G41" s="112">
        <f>[37]Janeiro!$C$10</f>
        <v>36.9</v>
      </c>
      <c r="H41" s="112">
        <f>[37]Janeiro!$C$11</f>
        <v>36</v>
      </c>
      <c r="I41" s="112">
        <f>[37]Janeiro!$C$12</f>
        <v>38.9</v>
      </c>
      <c r="J41" s="112">
        <f>[37]Janeiro!$C$13</f>
        <v>37.5</v>
      </c>
      <c r="K41" s="112">
        <f>[37]Janeiro!$C$14</f>
        <v>35.6</v>
      </c>
      <c r="L41" s="112">
        <f>[37]Janeiro!$C$15</f>
        <v>33.799999999999997</v>
      </c>
      <c r="M41" s="112">
        <f>[37]Janeiro!$C$16</f>
        <v>34.1</v>
      </c>
      <c r="N41" s="112">
        <f>[37]Janeiro!$C$17</f>
        <v>32.299999999999997</v>
      </c>
      <c r="O41" s="112">
        <f>[37]Janeiro!$C$18</f>
        <v>34.700000000000003</v>
      </c>
      <c r="P41" s="112">
        <f>[37]Janeiro!$C$19</f>
        <v>31</v>
      </c>
      <c r="Q41" s="112">
        <f>[37]Janeiro!$C$20</f>
        <v>35</v>
      </c>
      <c r="R41" s="112">
        <f>[37]Janeiro!$C$21</f>
        <v>34.6</v>
      </c>
      <c r="S41" s="112">
        <f>[37]Janeiro!$C$22</f>
        <v>37</v>
      </c>
      <c r="T41" s="112">
        <f>[37]Janeiro!$C$23</f>
        <v>36.299999999999997</v>
      </c>
      <c r="U41" s="112">
        <f>[37]Janeiro!$C$24</f>
        <v>32.6</v>
      </c>
      <c r="V41" s="112">
        <f>[37]Janeiro!$C$25</f>
        <v>32.299999999999997</v>
      </c>
      <c r="W41" s="112">
        <f>[37]Janeiro!$C$26</f>
        <v>28</v>
      </c>
      <c r="X41" s="112">
        <f>[37]Janeiro!$C$27</f>
        <v>26.7</v>
      </c>
      <c r="Y41" s="112">
        <f>[37]Janeiro!$C$28</f>
        <v>27.3</v>
      </c>
      <c r="Z41" s="112">
        <f>[37]Janeiro!$C$29</f>
        <v>30.6</v>
      </c>
      <c r="AA41" s="112">
        <f>[37]Janeiro!$C$30</f>
        <v>30.2</v>
      </c>
      <c r="AB41" s="112">
        <f>[37]Janeiro!$C$31</f>
        <v>31.5</v>
      </c>
      <c r="AC41" s="112">
        <f>[37]Janeiro!$C$32</f>
        <v>33.1</v>
      </c>
      <c r="AD41" s="112">
        <f>[37]Janeiro!$C$33</f>
        <v>35.5</v>
      </c>
      <c r="AE41" s="112">
        <f>[37]Janeiro!$C$34</f>
        <v>35.4</v>
      </c>
      <c r="AF41" s="112">
        <f>[37]Janeiro!$C$35</f>
        <v>36.200000000000003</v>
      </c>
      <c r="AG41" s="115">
        <f t="shared" si="3"/>
        <v>38.9</v>
      </c>
      <c r="AH41" s="116">
        <f t="shared" si="4"/>
        <v>33.783870967741933</v>
      </c>
      <c r="AJ41" s="12" t="s">
        <v>35</v>
      </c>
      <c r="AL41" t="s">
        <v>35</v>
      </c>
    </row>
    <row r="42" spans="1:39" x14ac:dyDescent="0.2">
      <c r="A42" s="48" t="s">
        <v>18</v>
      </c>
      <c r="B42" s="112">
        <f>[38]Janeiro!$C$5</f>
        <v>28.2</v>
      </c>
      <c r="C42" s="112">
        <f>[38]Janeiro!$C$6</f>
        <v>27.9</v>
      </c>
      <c r="D42" s="112">
        <f>[38]Janeiro!$C$7</f>
        <v>30.6</v>
      </c>
      <c r="E42" s="112">
        <f>[38]Janeiro!$C$8</f>
        <v>31.5</v>
      </c>
      <c r="F42" s="112">
        <f>[38]Janeiro!$C$9</f>
        <v>31.8</v>
      </c>
      <c r="G42" s="112">
        <f>[38]Janeiro!$C$10</f>
        <v>33.200000000000003</v>
      </c>
      <c r="H42" s="112">
        <f>[38]Janeiro!$C$11</f>
        <v>32.700000000000003</v>
      </c>
      <c r="I42" s="112">
        <f>[38]Janeiro!$C$12</f>
        <v>33.799999999999997</v>
      </c>
      <c r="J42" s="112">
        <f>[38]Janeiro!$C$13</f>
        <v>33.9</v>
      </c>
      <c r="K42" s="112">
        <f>[38]Janeiro!$C$14</f>
        <v>32.1</v>
      </c>
      <c r="L42" s="112">
        <f>[38]Janeiro!$C$15</f>
        <v>29</v>
      </c>
      <c r="M42" s="112">
        <f>[38]Janeiro!$C$16</f>
        <v>28.3</v>
      </c>
      <c r="N42" s="112">
        <f>[38]Janeiro!$C$17</f>
        <v>31.3</v>
      </c>
      <c r="O42" s="112">
        <f>[38]Janeiro!$C$18</f>
        <v>32.1</v>
      </c>
      <c r="P42" s="112">
        <f>[38]Janeiro!$C$19</f>
        <v>29</v>
      </c>
      <c r="Q42" s="112">
        <f>[38]Janeiro!$C$20</f>
        <v>31.9</v>
      </c>
      <c r="R42" s="112">
        <f>[38]Janeiro!$C$21</f>
        <v>30.9</v>
      </c>
      <c r="S42" s="112">
        <f>[38]Janeiro!$C$22</f>
        <v>34.1</v>
      </c>
      <c r="T42" s="112">
        <f>[38]Janeiro!$C$23</f>
        <v>33.5</v>
      </c>
      <c r="U42" s="112">
        <f>[38]Janeiro!$C$24</f>
        <v>33.9</v>
      </c>
      <c r="V42" s="112">
        <f>[38]Janeiro!$C$25</f>
        <v>29.9</v>
      </c>
      <c r="W42" s="112">
        <f>[38]Janeiro!$C$26</f>
        <v>28</v>
      </c>
      <c r="X42" s="112">
        <f>[38]Janeiro!$C$27</f>
        <v>28.7</v>
      </c>
      <c r="Y42" s="112">
        <f>[38]Janeiro!$C$28</f>
        <v>29.9</v>
      </c>
      <c r="Z42" s="112">
        <f>[38]Janeiro!$C$29</f>
        <v>30.5</v>
      </c>
      <c r="AA42" s="112">
        <f>[38]Janeiro!$C$30</f>
        <v>30.5</v>
      </c>
      <c r="AB42" s="112">
        <f>[38]Janeiro!$C$31</f>
        <v>30.9</v>
      </c>
      <c r="AC42" s="112">
        <f>[38]Janeiro!$C$32</f>
        <v>32.4</v>
      </c>
      <c r="AD42" s="112">
        <f>[38]Janeiro!$C$33</f>
        <v>32.4</v>
      </c>
      <c r="AE42" s="112">
        <f>[38]Janeiro!$C$34</f>
        <v>32.6</v>
      </c>
      <c r="AF42" s="112">
        <f>[38]Janeiro!$C$35</f>
        <v>33.1</v>
      </c>
      <c r="AG42" s="115">
        <f t="shared" ref="AG42" si="5">MAX(B42:AF42)</f>
        <v>34.1</v>
      </c>
      <c r="AH42" s="116">
        <f t="shared" ref="AH42" si="6">AVERAGE(B42:AF42)</f>
        <v>31.245161290322581</v>
      </c>
      <c r="AJ42" s="12" t="s">
        <v>35</v>
      </c>
      <c r="AL42" t="s">
        <v>35</v>
      </c>
    </row>
    <row r="43" spans="1:39" hidden="1" x14ac:dyDescent="0.2">
      <c r="A43" s="48" t="s">
        <v>141</v>
      </c>
      <c r="B43" s="112" t="s">
        <v>197</v>
      </c>
      <c r="C43" s="112" t="s">
        <v>197</v>
      </c>
      <c r="D43" s="112" t="s">
        <v>197</v>
      </c>
      <c r="E43" s="112" t="s">
        <v>197</v>
      </c>
      <c r="F43" s="112" t="s">
        <v>197</v>
      </c>
      <c r="G43" s="112" t="s">
        <v>197</v>
      </c>
      <c r="H43" s="112" t="s">
        <v>197</v>
      </c>
      <c r="I43" s="112" t="s">
        <v>197</v>
      </c>
      <c r="J43" s="112" t="s">
        <v>197</v>
      </c>
      <c r="K43" s="112" t="s">
        <v>197</v>
      </c>
      <c r="L43" s="112" t="s">
        <v>197</v>
      </c>
      <c r="M43" s="112" t="s">
        <v>197</v>
      </c>
      <c r="N43" s="112" t="s">
        <v>197</v>
      </c>
      <c r="O43" s="112" t="s">
        <v>197</v>
      </c>
      <c r="P43" s="112" t="s">
        <v>197</v>
      </c>
      <c r="Q43" s="112" t="s">
        <v>197</v>
      </c>
      <c r="R43" s="112" t="s">
        <v>197</v>
      </c>
      <c r="S43" s="112" t="s">
        <v>197</v>
      </c>
      <c r="T43" s="112" t="s">
        <v>197</v>
      </c>
      <c r="U43" s="112" t="s">
        <v>197</v>
      </c>
      <c r="V43" s="112" t="s">
        <v>197</v>
      </c>
      <c r="W43" s="112" t="s">
        <v>197</v>
      </c>
      <c r="X43" s="112" t="s">
        <v>197</v>
      </c>
      <c r="Y43" s="112" t="s">
        <v>197</v>
      </c>
      <c r="Z43" s="112" t="s">
        <v>197</v>
      </c>
      <c r="AA43" s="112" t="s">
        <v>197</v>
      </c>
      <c r="AB43" s="112" t="s">
        <v>197</v>
      </c>
      <c r="AC43" s="112" t="s">
        <v>197</v>
      </c>
      <c r="AD43" s="112" t="s">
        <v>197</v>
      </c>
      <c r="AE43" s="112" t="s">
        <v>197</v>
      </c>
      <c r="AF43" s="112" t="s">
        <v>197</v>
      </c>
      <c r="AG43" s="115" t="s">
        <v>197</v>
      </c>
      <c r="AH43" s="116" t="s">
        <v>197</v>
      </c>
      <c r="AL43" t="s">
        <v>35</v>
      </c>
    </row>
    <row r="44" spans="1:39" x14ac:dyDescent="0.2">
      <c r="A44" s="48" t="s">
        <v>19</v>
      </c>
      <c r="B44" s="112">
        <f>[39]Janeiro!$C$5</f>
        <v>32.6</v>
      </c>
      <c r="C44" s="112">
        <f>[39]Janeiro!$C$6</f>
        <v>30.2</v>
      </c>
      <c r="D44" s="112">
        <f>[39]Janeiro!$C$7</f>
        <v>33.4</v>
      </c>
      <c r="E44" s="112">
        <f>[39]Janeiro!$C$8</f>
        <v>34.4</v>
      </c>
      <c r="F44" s="112">
        <f>[39]Janeiro!$C$9</f>
        <v>34.4</v>
      </c>
      <c r="G44" s="112">
        <f>[39]Janeiro!$C$10</f>
        <v>35.299999999999997</v>
      </c>
      <c r="H44" s="112">
        <f>[39]Janeiro!$C$11</f>
        <v>36.799999999999997</v>
      </c>
      <c r="I44" s="112">
        <f>[39]Janeiro!$C$12</f>
        <v>37.4</v>
      </c>
      <c r="J44" s="112">
        <f>[39]Janeiro!$C$13</f>
        <v>37.700000000000003</v>
      </c>
      <c r="K44" s="112">
        <f>[39]Janeiro!$C$14</f>
        <v>34.700000000000003</v>
      </c>
      <c r="L44" s="112">
        <f>[39]Janeiro!$C$15</f>
        <v>29.4</v>
      </c>
      <c r="M44" s="112">
        <f>[39]Janeiro!$C$16</f>
        <v>32.6</v>
      </c>
      <c r="N44" s="112">
        <f>[39]Janeiro!$C$17</f>
        <v>33.799999999999997</v>
      </c>
      <c r="O44" s="112">
        <f>[39]Janeiro!$C$18</f>
        <v>34.799999999999997</v>
      </c>
      <c r="P44" s="112">
        <f>[39]Janeiro!$C$19</f>
        <v>33</v>
      </c>
      <c r="Q44" s="112">
        <f>[39]Janeiro!$C$20</f>
        <v>34.700000000000003</v>
      </c>
      <c r="R44" s="112">
        <f>[39]Janeiro!$C$21</f>
        <v>34.6</v>
      </c>
      <c r="S44" s="112">
        <f>[39]Janeiro!$C$22</f>
        <v>34.700000000000003</v>
      </c>
      <c r="T44" s="112">
        <f>[39]Janeiro!$C$23</f>
        <v>34.200000000000003</v>
      </c>
      <c r="U44" s="112">
        <f>[39]Janeiro!$C$24</f>
        <v>30.8</v>
      </c>
      <c r="V44" s="112">
        <f>[39]Janeiro!$C$25</f>
        <v>33.200000000000003</v>
      </c>
      <c r="W44" s="112">
        <f>[39]Janeiro!$C$26</f>
        <v>26</v>
      </c>
      <c r="X44" s="112">
        <f>[39]Janeiro!$C$27</f>
        <v>27.5</v>
      </c>
      <c r="Y44" s="112">
        <f>[39]Janeiro!$C$28</f>
        <v>30.1</v>
      </c>
      <c r="Z44" s="112">
        <f>[39]Janeiro!$C$29</f>
        <v>30.4</v>
      </c>
      <c r="AA44" s="112">
        <f>[39]Janeiro!$C$30</f>
        <v>29.4</v>
      </c>
      <c r="AB44" s="112">
        <f>[39]Janeiro!$C$31</f>
        <v>30.6</v>
      </c>
      <c r="AC44" s="112">
        <f>[39]Janeiro!$C$32</f>
        <v>32.1</v>
      </c>
      <c r="AD44" s="112">
        <f>[39]Janeiro!$C$33</f>
        <v>34</v>
      </c>
      <c r="AE44" s="112">
        <f>[39]Janeiro!$C$34</f>
        <v>35.5</v>
      </c>
      <c r="AF44" s="112">
        <f>[39]Janeiro!$C$35</f>
        <v>35.700000000000003</v>
      </c>
      <c r="AG44" s="115">
        <f t="shared" si="3"/>
        <v>37.700000000000003</v>
      </c>
      <c r="AH44" s="116">
        <f t="shared" si="4"/>
        <v>33.032258064516135</v>
      </c>
      <c r="AI44" s="12" t="s">
        <v>35</v>
      </c>
      <c r="AJ44" s="12" t="s">
        <v>35</v>
      </c>
      <c r="AL44" t="s">
        <v>35</v>
      </c>
      <c r="AM44" t="s">
        <v>35</v>
      </c>
    </row>
    <row r="45" spans="1:39" x14ac:dyDescent="0.2">
      <c r="A45" s="48" t="s">
        <v>23</v>
      </c>
      <c r="B45" s="112">
        <f>[40]Janeiro!$C$5</f>
        <v>32.299999999999997</v>
      </c>
      <c r="C45" s="112">
        <f>[40]Janeiro!$C$6</f>
        <v>31.2</v>
      </c>
      <c r="D45" s="112">
        <f>[40]Janeiro!$C$7</f>
        <v>31.6</v>
      </c>
      <c r="E45" s="112">
        <f>[40]Janeiro!$C$8</f>
        <v>32.1</v>
      </c>
      <c r="F45" s="112">
        <f>[40]Janeiro!$C$9</f>
        <v>34.5</v>
      </c>
      <c r="G45" s="112">
        <f>[40]Janeiro!$C$10</f>
        <v>34.9</v>
      </c>
      <c r="H45" s="112">
        <f>[40]Janeiro!$C$11</f>
        <v>36.200000000000003</v>
      </c>
      <c r="I45" s="112">
        <f>[40]Janeiro!$C$12</f>
        <v>37.200000000000003</v>
      </c>
      <c r="J45" s="112">
        <f>[40]Janeiro!$C$13</f>
        <v>36.5</v>
      </c>
      <c r="K45" s="112">
        <f>[40]Janeiro!$C$14</f>
        <v>35.1</v>
      </c>
      <c r="L45" s="112">
        <f>[40]Janeiro!$C$15</f>
        <v>33.700000000000003</v>
      </c>
      <c r="M45" s="112">
        <f>[40]Janeiro!$C$16</f>
        <v>32.5</v>
      </c>
      <c r="N45" s="112">
        <f>[40]Janeiro!$C$17</f>
        <v>30.6</v>
      </c>
      <c r="O45" s="112">
        <f>[40]Janeiro!$C$18</f>
        <v>33.5</v>
      </c>
      <c r="P45" s="112">
        <f>[40]Janeiro!$C$19</f>
        <v>31.9</v>
      </c>
      <c r="Q45" s="112">
        <f>[40]Janeiro!$C$20</f>
        <v>34.299999999999997</v>
      </c>
      <c r="R45" s="112">
        <f>[40]Janeiro!$C$21</f>
        <v>33.200000000000003</v>
      </c>
      <c r="S45" s="112">
        <f>[40]Janeiro!$C$22</f>
        <v>36</v>
      </c>
      <c r="T45" s="112">
        <f>[40]Janeiro!$C$23</f>
        <v>36.299999999999997</v>
      </c>
      <c r="U45" s="112">
        <f>[40]Janeiro!$C$24</f>
        <v>35</v>
      </c>
      <c r="V45" s="112">
        <f>[40]Janeiro!$C$25</f>
        <v>30.8</v>
      </c>
      <c r="W45" s="112">
        <f>[40]Janeiro!$C$26</f>
        <v>27.1</v>
      </c>
      <c r="X45" s="112">
        <f>[40]Janeiro!$C$27</f>
        <v>28.4</v>
      </c>
      <c r="Y45" s="112">
        <f>[40]Janeiro!$C$28</f>
        <v>30.4</v>
      </c>
      <c r="Z45" s="112">
        <f>[40]Janeiro!$C$29</f>
        <v>31.2</v>
      </c>
      <c r="AA45" s="112">
        <f>[40]Janeiro!$C$30</f>
        <v>30.7</v>
      </c>
      <c r="AB45" s="112">
        <f>[40]Janeiro!$C$31</f>
        <v>30.7</v>
      </c>
      <c r="AC45" s="112">
        <f>[40]Janeiro!$C$32</f>
        <v>33.700000000000003</v>
      </c>
      <c r="AD45" s="112">
        <f>[40]Janeiro!$C$33</f>
        <v>36.1</v>
      </c>
      <c r="AE45" s="112">
        <f>[40]Janeiro!$C$34</f>
        <v>35.200000000000003</v>
      </c>
      <c r="AF45" s="112">
        <f>[40]Janeiro!$C$35</f>
        <v>33.4</v>
      </c>
      <c r="AG45" s="115">
        <f t="shared" si="3"/>
        <v>37.200000000000003</v>
      </c>
      <c r="AH45" s="116">
        <f t="shared" si="4"/>
        <v>33.106451612903228</v>
      </c>
      <c r="AJ45" s="12" t="s">
        <v>35</v>
      </c>
      <c r="AK45" t="s">
        <v>35</v>
      </c>
      <c r="AL45" t="s">
        <v>35</v>
      </c>
    </row>
    <row r="46" spans="1:39" x14ac:dyDescent="0.2">
      <c r="A46" s="48" t="s">
        <v>34</v>
      </c>
      <c r="B46" s="112">
        <f>[41]Janeiro!$C$5</f>
        <v>30.1</v>
      </c>
      <c r="C46" s="112">
        <f>[41]Janeiro!$C$6</f>
        <v>27.1</v>
      </c>
      <c r="D46" s="112">
        <f>[41]Janeiro!$C$7</f>
        <v>30.2</v>
      </c>
      <c r="E46" s="112">
        <f>[41]Janeiro!$C$8</f>
        <v>31.5</v>
      </c>
      <c r="F46" s="112">
        <f>[41]Janeiro!$C$9</f>
        <v>32.700000000000003</v>
      </c>
      <c r="G46" s="112">
        <f>[41]Janeiro!$C$10</f>
        <v>32.200000000000003</v>
      </c>
      <c r="H46" s="112">
        <f>[41]Janeiro!$C$11</f>
        <v>33.299999999999997</v>
      </c>
      <c r="I46" s="112">
        <f>[41]Janeiro!$C$12</f>
        <v>33.1</v>
      </c>
      <c r="J46" s="112">
        <f>[41]Janeiro!$C$13</f>
        <v>33.1</v>
      </c>
      <c r="K46" s="112">
        <f>[41]Janeiro!$C$14</f>
        <v>32.6</v>
      </c>
      <c r="L46" s="112">
        <f>[41]Janeiro!$C$15</f>
        <v>27.4</v>
      </c>
      <c r="M46" s="112">
        <f>[41]Janeiro!$C$16</f>
        <v>28.1</v>
      </c>
      <c r="N46" s="112">
        <f>[41]Janeiro!$C$17</f>
        <v>30.3</v>
      </c>
      <c r="O46" s="112">
        <f>[41]Janeiro!$C$18</f>
        <v>31.9</v>
      </c>
      <c r="P46" s="112">
        <f>[41]Janeiro!$C$19</f>
        <v>29.9</v>
      </c>
      <c r="Q46" s="112">
        <f>[41]Janeiro!$C$20</f>
        <v>32.200000000000003</v>
      </c>
      <c r="R46" s="112">
        <f>[41]Janeiro!$C$21</f>
        <v>32.700000000000003</v>
      </c>
      <c r="S46" s="112">
        <f>[41]Janeiro!$C$22</f>
        <v>34.200000000000003</v>
      </c>
      <c r="T46" s="112">
        <f>[41]Janeiro!$C$23</f>
        <v>33.9</v>
      </c>
      <c r="U46" s="112">
        <f>[41]Janeiro!$C$24</f>
        <v>33.799999999999997</v>
      </c>
      <c r="V46" s="112">
        <f>[41]Janeiro!$C$25</f>
        <v>33.299999999999997</v>
      </c>
      <c r="W46" s="112">
        <f>[41]Janeiro!$C$26</f>
        <v>29</v>
      </c>
      <c r="X46" s="112">
        <f>[41]Janeiro!$C$27</f>
        <v>29.9</v>
      </c>
      <c r="Y46" s="112">
        <f>[41]Janeiro!$C$28</f>
        <v>32.4</v>
      </c>
      <c r="Z46" s="112">
        <f>[41]Janeiro!$C$29</f>
        <v>32.5</v>
      </c>
      <c r="AA46" s="112">
        <f>[41]Janeiro!$C$30</f>
        <v>32.9</v>
      </c>
      <c r="AB46" s="112">
        <f>[41]Janeiro!$C$31</f>
        <v>33.799999999999997</v>
      </c>
      <c r="AC46" s="112">
        <f>[41]Janeiro!$C$32</f>
        <v>34.6</v>
      </c>
      <c r="AD46" s="112">
        <f>[41]Janeiro!$C$33</f>
        <v>34.4</v>
      </c>
      <c r="AE46" s="112">
        <f>[41]Janeiro!$C$34</f>
        <v>31.5</v>
      </c>
      <c r="AF46" s="112">
        <f>[41]Janeiro!$C$35</f>
        <v>33.4</v>
      </c>
      <c r="AG46" s="115">
        <f t="shared" si="3"/>
        <v>34.6</v>
      </c>
      <c r="AH46" s="116">
        <f t="shared" si="4"/>
        <v>31.870967741935477</v>
      </c>
      <c r="AI46" s="12" t="s">
        <v>35</v>
      </c>
      <c r="AJ46" s="12" t="s">
        <v>35</v>
      </c>
      <c r="AK46" t="s">
        <v>35</v>
      </c>
      <c r="AM46" t="s">
        <v>35</v>
      </c>
    </row>
    <row r="47" spans="1:39" x14ac:dyDescent="0.2">
      <c r="A47" s="48" t="s">
        <v>20</v>
      </c>
      <c r="B47" s="112">
        <f>[42]Janeiro!$C$5</f>
        <v>34.1</v>
      </c>
      <c r="C47" s="112">
        <f>[42]Janeiro!$C$6</f>
        <v>34</v>
      </c>
      <c r="D47" s="112">
        <f>[42]Janeiro!$C$7</f>
        <v>36.6</v>
      </c>
      <c r="E47" s="112">
        <f>[42]Janeiro!$C$8</f>
        <v>35.700000000000003</v>
      </c>
      <c r="F47" s="112">
        <f>[42]Janeiro!$C$9</f>
        <v>37.4</v>
      </c>
      <c r="G47" s="112">
        <f>[42]Janeiro!$C$10</f>
        <v>37.6</v>
      </c>
      <c r="H47" s="112">
        <f>[42]Janeiro!$C$11</f>
        <v>38.200000000000003</v>
      </c>
      <c r="I47" s="112">
        <f>[42]Janeiro!$C$12</f>
        <v>38.4</v>
      </c>
      <c r="J47" s="112">
        <f>[42]Janeiro!$C$13</f>
        <v>38.200000000000003</v>
      </c>
      <c r="K47" s="112">
        <f>[42]Janeiro!$C$14</f>
        <v>35.299999999999997</v>
      </c>
      <c r="L47" s="112">
        <f>[42]Janeiro!$C$15</f>
        <v>33.5</v>
      </c>
      <c r="M47" s="112">
        <f>[42]Janeiro!$C$16</f>
        <v>34.200000000000003</v>
      </c>
      <c r="N47" s="112">
        <f>[42]Janeiro!$C$17</f>
        <v>28.9</v>
      </c>
      <c r="O47" s="112">
        <f>[42]Janeiro!$C$18</f>
        <v>34.4</v>
      </c>
      <c r="P47" s="112">
        <f>[42]Janeiro!$C$19</f>
        <v>32.700000000000003</v>
      </c>
      <c r="Q47" s="112">
        <f>[42]Janeiro!$C$20</f>
        <v>35.799999999999997</v>
      </c>
      <c r="R47" s="112">
        <f>[42]Janeiro!$C$21</f>
        <v>36.700000000000003</v>
      </c>
      <c r="S47" s="112">
        <f>[42]Janeiro!$C$22</f>
        <v>39.9</v>
      </c>
      <c r="T47" s="112">
        <f>[42]Janeiro!$C$23</f>
        <v>37.1</v>
      </c>
      <c r="U47" s="112">
        <f>[42]Janeiro!$C$24</f>
        <v>33.6</v>
      </c>
      <c r="V47" s="112">
        <f>[42]Janeiro!$C$25</f>
        <v>35</v>
      </c>
      <c r="W47" s="112">
        <f>[42]Janeiro!$C$26</f>
        <v>30.6</v>
      </c>
      <c r="X47" s="112">
        <f>[42]Janeiro!$C$27</f>
        <v>30.9</v>
      </c>
      <c r="Y47" s="112">
        <f>[42]Janeiro!$C$28</f>
        <v>28.7</v>
      </c>
      <c r="Z47" s="112">
        <f>[42]Janeiro!$C$29</f>
        <v>32.9</v>
      </c>
      <c r="AA47" s="112">
        <f>[42]Janeiro!$C$30</f>
        <v>32.700000000000003</v>
      </c>
      <c r="AB47" s="112">
        <f>[42]Janeiro!$C$31</f>
        <v>34</v>
      </c>
      <c r="AC47" s="112">
        <f>[42]Janeiro!$C$32</f>
        <v>34.799999999999997</v>
      </c>
      <c r="AD47" s="112">
        <f>[42]Janeiro!$C$33</f>
        <v>36.799999999999997</v>
      </c>
      <c r="AE47" s="112">
        <f>[42]Janeiro!$C$34</f>
        <v>36.299999999999997</v>
      </c>
      <c r="AF47" s="112">
        <f>[42]Janeiro!$C$35</f>
        <v>36.5</v>
      </c>
      <c r="AG47" s="115">
        <f t="shared" si="3"/>
        <v>39.9</v>
      </c>
      <c r="AH47" s="116">
        <f t="shared" si="4"/>
        <v>34.887096774193552</v>
      </c>
      <c r="AL47" t="s">
        <v>35</v>
      </c>
      <c r="AM47" t="s">
        <v>35</v>
      </c>
    </row>
    <row r="48" spans="1:39" s="5" customFormat="1" ht="17.100000000000001" customHeight="1" x14ac:dyDescent="0.2">
      <c r="A48" s="49" t="s">
        <v>24</v>
      </c>
      <c r="B48" s="113">
        <f t="shared" ref="B48:AG48" si="7">MAX(B5:B47)</f>
        <v>35.299999999999997</v>
      </c>
      <c r="C48" s="113">
        <f t="shared" si="7"/>
        <v>36.4</v>
      </c>
      <c r="D48" s="113">
        <f t="shared" si="7"/>
        <v>36.6</v>
      </c>
      <c r="E48" s="113">
        <f t="shared" si="7"/>
        <v>37.4</v>
      </c>
      <c r="F48" s="113">
        <f t="shared" si="7"/>
        <v>38.799999999999997</v>
      </c>
      <c r="G48" s="113">
        <f t="shared" si="7"/>
        <v>39.700000000000003</v>
      </c>
      <c r="H48" s="113">
        <f t="shared" si="7"/>
        <v>40.1</v>
      </c>
      <c r="I48" s="113">
        <f t="shared" si="7"/>
        <v>40.200000000000003</v>
      </c>
      <c r="J48" s="113">
        <f t="shared" si="7"/>
        <v>40.6</v>
      </c>
      <c r="K48" s="113">
        <f t="shared" si="7"/>
        <v>39.9</v>
      </c>
      <c r="L48" s="113">
        <f t="shared" si="7"/>
        <v>38.5</v>
      </c>
      <c r="M48" s="113">
        <f t="shared" si="7"/>
        <v>36.1</v>
      </c>
      <c r="N48" s="113">
        <f t="shared" si="7"/>
        <v>38.299999999999997</v>
      </c>
      <c r="O48" s="113">
        <f t="shared" si="7"/>
        <v>38.299999999999997</v>
      </c>
      <c r="P48" s="113">
        <f t="shared" si="7"/>
        <v>39.200000000000003</v>
      </c>
      <c r="Q48" s="113">
        <f t="shared" si="7"/>
        <v>37.1</v>
      </c>
      <c r="R48" s="113">
        <f t="shared" si="7"/>
        <v>37</v>
      </c>
      <c r="S48" s="113">
        <f t="shared" si="7"/>
        <v>39.9</v>
      </c>
      <c r="T48" s="113">
        <f t="shared" si="7"/>
        <v>39.299999999999997</v>
      </c>
      <c r="U48" s="113">
        <f t="shared" si="7"/>
        <v>38.4</v>
      </c>
      <c r="V48" s="113">
        <f t="shared" si="7"/>
        <v>37.5</v>
      </c>
      <c r="W48" s="113">
        <f t="shared" si="7"/>
        <v>32.799999999999997</v>
      </c>
      <c r="X48" s="113">
        <f t="shared" si="7"/>
        <v>33.700000000000003</v>
      </c>
      <c r="Y48" s="113">
        <f t="shared" si="7"/>
        <v>35</v>
      </c>
      <c r="Z48" s="113">
        <f t="shared" si="7"/>
        <v>35.4</v>
      </c>
      <c r="AA48" s="113">
        <f t="shared" si="7"/>
        <v>35</v>
      </c>
      <c r="AB48" s="113">
        <f t="shared" si="7"/>
        <v>36.5</v>
      </c>
      <c r="AC48" s="113">
        <f t="shared" si="7"/>
        <v>37.200000000000003</v>
      </c>
      <c r="AD48" s="113">
        <f t="shared" si="7"/>
        <v>38.6</v>
      </c>
      <c r="AE48" s="113">
        <f t="shared" si="7"/>
        <v>39.1</v>
      </c>
      <c r="AF48" s="113">
        <f t="shared" si="7"/>
        <v>37.4</v>
      </c>
      <c r="AG48" s="117">
        <f t="shared" si="7"/>
        <v>40.200000000000003</v>
      </c>
      <c r="AH48" s="116">
        <f>AVERAGE(AH5:AH47)</f>
        <v>33.698247896871031</v>
      </c>
      <c r="AL48" s="5" t="s">
        <v>35</v>
      </c>
    </row>
    <row r="49" spans="1:39" x14ac:dyDescent="0.2">
      <c r="A49" s="106" t="s">
        <v>227</v>
      </c>
      <c r="B49" s="39"/>
      <c r="C49" s="39"/>
      <c r="D49" s="39"/>
      <c r="E49" s="39"/>
      <c r="F49" s="39"/>
      <c r="G49" s="39"/>
      <c r="H49" s="97"/>
      <c r="I49" s="97"/>
      <c r="J49" s="97"/>
      <c r="K49" s="97"/>
      <c r="L49" s="97"/>
      <c r="M49" s="97"/>
      <c r="N49" s="97"/>
      <c r="O49" s="97"/>
      <c r="P49" s="97"/>
      <c r="Q49" s="97"/>
      <c r="R49" s="97"/>
      <c r="S49" s="97"/>
      <c r="T49" s="97"/>
      <c r="U49" s="97"/>
      <c r="V49" s="97"/>
      <c r="W49" s="97"/>
      <c r="X49" s="97"/>
      <c r="Y49" s="97"/>
      <c r="Z49" s="97"/>
      <c r="AA49" s="97"/>
      <c r="AB49" s="97"/>
      <c r="AC49" s="97"/>
      <c r="AD49" s="45"/>
      <c r="AE49" s="45"/>
      <c r="AF49" s="50"/>
      <c r="AG49" s="43"/>
      <c r="AH49" s="44"/>
      <c r="AK49" t="s">
        <v>35</v>
      </c>
      <c r="AL49" t="s">
        <v>35</v>
      </c>
    </row>
    <row r="50" spans="1:39" x14ac:dyDescent="0.2">
      <c r="A50" s="106" t="s">
        <v>228</v>
      </c>
      <c r="B50" s="40"/>
      <c r="C50" s="40"/>
      <c r="D50" s="40"/>
      <c r="E50" s="40"/>
      <c r="F50" s="40"/>
      <c r="G50" s="40"/>
      <c r="H50" s="40"/>
      <c r="I50" s="40"/>
      <c r="J50" s="97"/>
      <c r="K50" s="97"/>
      <c r="L50" s="97"/>
      <c r="M50" s="97"/>
      <c r="N50" s="97"/>
      <c r="O50" s="97"/>
      <c r="P50" s="97"/>
      <c r="Q50" s="97"/>
      <c r="R50" s="97"/>
      <c r="S50" s="97"/>
      <c r="T50" s="99"/>
      <c r="U50" s="99"/>
      <c r="V50" s="99"/>
      <c r="W50" s="99"/>
      <c r="X50" s="99"/>
      <c r="Y50" s="97"/>
      <c r="Z50" s="97"/>
      <c r="AA50" s="97"/>
      <c r="AB50" s="97"/>
      <c r="AC50" s="97"/>
      <c r="AD50" s="97"/>
      <c r="AE50" s="97"/>
      <c r="AF50" s="97"/>
      <c r="AG50" s="43"/>
      <c r="AH50" s="42"/>
      <c r="AM50" t="s">
        <v>35</v>
      </c>
    </row>
    <row r="51" spans="1:39" x14ac:dyDescent="0.2">
      <c r="A51" s="41"/>
      <c r="B51" s="97"/>
      <c r="C51" s="97"/>
      <c r="D51" s="97"/>
      <c r="E51" s="97"/>
      <c r="F51" s="97"/>
      <c r="G51" s="97"/>
      <c r="H51" s="97"/>
      <c r="I51" s="97"/>
      <c r="J51" s="98"/>
      <c r="K51" s="98"/>
      <c r="L51" s="98"/>
      <c r="M51" s="98"/>
      <c r="N51" s="98"/>
      <c r="O51" s="98"/>
      <c r="P51" s="98"/>
      <c r="Q51" s="97"/>
      <c r="R51" s="97"/>
      <c r="S51" s="97"/>
      <c r="T51" s="100"/>
      <c r="U51" s="100"/>
      <c r="V51" s="100"/>
      <c r="W51" s="100"/>
      <c r="X51" s="100"/>
      <c r="Y51" s="97"/>
      <c r="Z51" s="97"/>
      <c r="AA51" s="97"/>
      <c r="AB51" s="97"/>
      <c r="AC51" s="97"/>
      <c r="AD51" s="45"/>
      <c r="AE51" s="45"/>
      <c r="AF51" s="45"/>
      <c r="AG51" s="43"/>
      <c r="AH51" s="42"/>
    </row>
    <row r="52" spans="1:39" x14ac:dyDescent="0.2">
      <c r="A52" s="142" t="s">
        <v>251</v>
      </c>
      <c r="B52" s="142"/>
      <c r="C52" s="142"/>
      <c r="D52" s="142"/>
      <c r="E52" s="142"/>
      <c r="F52" s="142"/>
      <c r="G52" s="142"/>
      <c r="H52" s="39"/>
      <c r="I52" s="39"/>
      <c r="J52" s="39"/>
      <c r="K52" s="97"/>
      <c r="L52" s="97"/>
      <c r="M52" s="97"/>
      <c r="N52" s="97"/>
      <c r="O52" s="97"/>
      <c r="P52" s="97"/>
      <c r="Q52" s="97"/>
      <c r="R52" s="97"/>
      <c r="S52" s="97"/>
      <c r="T52" s="97"/>
      <c r="U52" s="97"/>
      <c r="V52" s="97"/>
      <c r="W52" s="97"/>
      <c r="X52" s="97"/>
      <c r="Y52" s="97"/>
      <c r="Z52" s="97"/>
      <c r="AA52" s="97"/>
      <c r="AB52" s="97"/>
      <c r="AC52" s="97"/>
      <c r="AD52" s="45"/>
      <c r="AE52" s="45"/>
      <c r="AF52" s="45"/>
      <c r="AG52" s="43"/>
      <c r="AH52" s="75"/>
    </row>
    <row r="53" spans="1:39" x14ac:dyDescent="0.2">
      <c r="A53" s="142" t="s">
        <v>252</v>
      </c>
      <c r="B53" s="142"/>
      <c r="C53" s="142"/>
      <c r="D53" s="142"/>
      <c r="E53" s="142"/>
      <c r="F53" s="142"/>
      <c r="G53" s="142"/>
      <c r="H53" s="97"/>
      <c r="I53" s="97"/>
      <c r="J53" s="97"/>
      <c r="K53" s="97"/>
      <c r="L53" s="97"/>
      <c r="M53" s="97"/>
      <c r="N53" s="97"/>
      <c r="O53" s="97"/>
      <c r="P53" s="97"/>
      <c r="Q53" s="97"/>
      <c r="R53" s="97"/>
      <c r="S53" s="97"/>
      <c r="T53" s="97"/>
      <c r="U53" s="97"/>
      <c r="V53" s="97"/>
      <c r="W53" s="97"/>
      <c r="X53" s="97"/>
      <c r="Y53" s="97"/>
      <c r="Z53" s="97"/>
      <c r="AA53" s="97"/>
      <c r="AB53" s="97"/>
      <c r="AC53" s="97"/>
      <c r="AD53" s="97"/>
      <c r="AE53" s="97"/>
      <c r="AF53" s="45"/>
      <c r="AG53" s="43"/>
      <c r="AH53" s="44"/>
      <c r="AJ53" s="12" t="s">
        <v>35</v>
      </c>
    </row>
    <row r="54" spans="1:39" x14ac:dyDescent="0.2">
      <c r="A54" s="41"/>
      <c r="B54" s="97"/>
      <c r="C54" s="97"/>
      <c r="D54" s="97"/>
      <c r="E54" s="97"/>
      <c r="F54" s="97"/>
      <c r="G54" s="97"/>
      <c r="H54" s="97"/>
      <c r="I54" s="97"/>
      <c r="J54" s="97"/>
      <c r="K54" s="97"/>
      <c r="L54" s="97"/>
      <c r="M54" s="97"/>
      <c r="N54" s="97"/>
      <c r="O54" s="97"/>
      <c r="P54" s="97"/>
      <c r="Q54" s="97"/>
      <c r="R54" s="97"/>
      <c r="S54" s="97"/>
      <c r="T54" s="97"/>
      <c r="U54" s="97"/>
      <c r="V54" s="97"/>
      <c r="W54" s="97"/>
      <c r="X54" s="97"/>
      <c r="Y54" s="97"/>
      <c r="Z54" s="97"/>
      <c r="AA54" s="97"/>
      <c r="AB54" s="97"/>
      <c r="AC54" s="97"/>
      <c r="AD54" s="97"/>
      <c r="AE54" s="97"/>
      <c r="AF54" s="46"/>
      <c r="AG54" s="43"/>
      <c r="AH54" s="44"/>
    </row>
    <row r="55" spans="1:39" ht="13.5" thickBot="1" x14ac:dyDescent="0.25">
      <c r="A55" s="51"/>
      <c r="B55" s="52"/>
      <c r="C55" s="52"/>
      <c r="D55" s="52"/>
      <c r="E55" s="52"/>
      <c r="F55" s="52"/>
      <c r="G55" s="52"/>
      <c r="H55" s="52"/>
      <c r="I55" s="52"/>
      <c r="J55" s="52"/>
      <c r="K55" s="52"/>
      <c r="L55" s="52"/>
      <c r="M55" s="52"/>
      <c r="N55" s="52"/>
      <c r="O55" s="52"/>
      <c r="P55" s="52"/>
      <c r="Q55" s="52"/>
      <c r="R55" s="52"/>
      <c r="S55" s="52"/>
      <c r="T55" s="52"/>
      <c r="U55" s="52"/>
      <c r="V55" s="52"/>
      <c r="W55" s="52"/>
      <c r="X55" s="52"/>
      <c r="Y55" s="52"/>
      <c r="Z55" s="52"/>
      <c r="AA55" s="52"/>
      <c r="AB55" s="52"/>
      <c r="AC55" s="52"/>
      <c r="AD55" s="52"/>
      <c r="AE55" s="52"/>
      <c r="AF55" s="52"/>
      <c r="AG55" s="53"/>
      <c r="AH55" s="76"/>
    </row>
    <row r="56" spans="1:39" x14ac:dyDescent="0.2">
      <c r="AH56" s="1"/>
    </row>
    <row r="57" spans="1:39" x14ac:dyDescent="0.2">
      <c r="Z57" s="2" t="s">
        <v>35</v>
      </c>
      <c r="AH57" s="1"/>
      <c r="AJ57" t="s">
        <v>35</v>
      </c>
    </row>
    <row r="59" spans="1:39" x14ac:dyDescent="0.2">
      <c r="AM59" s="12" t="s">
        <v>35</v>
      </c>
    </row>
    <row r="60" spans="1:39" x14ac:dyDescent="0.2">
      <c r="X60" s="2" t="s">
        <v>35</v>
      </c>
      <c r="Z60" s="2" t="s">
        <v>35</v>
      </c>
      <c r="AF60" s="2" t="s">
        <v>35</v>
      </c>
    </row>
    <row r="61" spans="1:39" x14ac:dyDescent="0.2">
      <c r="L61" s="2" t="s">
        <v>35</v>
      </c>
      <c r="S61" s="2" t="s">
        <v>35</v>
      </c>
    </row>
    <row r="62" spans="1:39" x14ac:dyDescent="0.2">
      <c r="V62" s="2" t="s">
        <v>35</v>
      </c>
      <c r="AI62" t="s">
        <v>35</v>
      </c>
    </row>
    <row r="64" spans="1:39" x14ac:dyDescent="0.2">
      <c r="S64" s="2" t="s">
        <v>35</v>
      </c>
    </row>
    <row r="65" spans="21:37" x14ac:dyDescent="0.2">
      <c r="U65" s="2" t="s">
        <v>35</v>
      </c>
      <c r="AG65" s="7" t="s">
        <v>35</v>
      </c>
    </row>
    <row r="67" spans="21:37" x14ac:dyDescent="0.2">
      <c r="AK67" s="12" t="s">
        <v>35</v>
      </c>
    </row>
  </sheetData>
  <mergeCells count="36">
    <mergeCell ref="A52:G52"/>
    <mergeCell ref="A53:G53"/>
    <mergeCell ref="C3:C4"/>
    <mergeCell ref="J3:J4"/>
    <mergeCell ref="E3:E4"/>
    <mergeCell ref="A1:AH1"/>
    <mergeCell ref="AA3:AA4"/>
    <mergeCell ref="AB3:AB4"/>
    <mergeCell ref="AC3:AC4"/>
    <mergeCell ref="AD3:AD4"/>
    <mergeCell ref="W3:W4"/>
    <mergeCell ref="X3:X4"/>
    <mergeCell ref="Y3:Y4"/>
    <mergeCell ref="P3:P4"/>
    <mergeCell ref="Q3:Q4"/>
    <mergeCell ref="R3:R4"/>
    <mergeCell ref="Z3:Z4"/>
    <mergeCell ref="H3:H4"/>
    <mergeCell ref="A2:A4"/>
    <mergeCell ref="B3:B4"/>
    <mergeCell ref="T3:T4"/>
    <mergeCell ref="B2:AH2"/>
    <mergeCell ref="D3:D4"/>
    <mergeCell ref="F3:F4"/>
    <mergeCell ref="AF3:AF4"/>
    <mergeCell ref="S3:S4"/>
    <mergeCell ref="L3:L4"/>
    <mergeCell ref="I3:I4"/>
    <mergeCell ref="O3:O4"/>
    <mergeCell ref="V3:V4"/>
    <mergeCell ref="AE3:AE4"/>
    <mergeCell ref="G3:G4"/>
    <mergeCell ref="U3:U4"/>
    <mergeCell ref="N3:N4"/>
    <mergeCell ref="K3:K4"/>
    <mergeCell ref="M3:M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71"/>
  <sheetViews>
    <sheetView zoomScale="90" zoomScaleNormal="90" workbookViewId="0">
      <selection activeCell="AF47" sqref="AF47"/>
    </sheetView>
  </sheetViews>
  <sheetFormatPr defaultRowHeight="12.75" x14ac:dyDescent="0.2"/>
  <cols>
    <col min="1" max="1" width="19.7109375" style="2" bestFit="1" customWidth="1"/>
    <col min="2" max="2" width="5.140625" style="2" customWidth="1"/>
    <col min="3" max="3" width="5" style="2" customWidth="1"/>
    <col min="4" max="4" width="5.140625" style="2" customWidth="1"/>
    <col min="5" max="9" width="5" style="2" customWidth="1"/>
    <col min="10" max="10" width="5.140625" style="2" customWidth="1"/>
    <col min="11" max="11" width="5" style="2" customWidth="1"/>
    <col min="12" max="12" width="5.28515625" style="2" customWidth="1"/>
    <col min="13" max="15" width="5.140625" style="2" customWidth="1"/>
    <col min="16" max="16" width="5.42578125" style="2" customWidth="1"/>
    <col min="17" max="17" width="5.28515625" style="2" customWidth="1"/>
    <col min="18" max="18" width="5.140625" style="2" customWidth="1"/>
    <col min="19" max="19" width="5" style="2" customWidth="1"/>
    <col min="20" max="20" width="5.42578125" style="2" customWidth="1"/>
    <col min="21" max="21" width="5.140625" style="2" customWidth="1"/>
    <col min="22" max="22" width="5.28515625" style="2" customWidth="1"/>
    <col min="23" max="23" width="5.140625" style="2" customWidth="1"/>
    <col min="24" max="24" width="5.28515625" style="2" customWidth="1"/>
    <col min="25" max="26" width="5" style="2" customWidth="1"/>
    <col min="27" max="29" width="5.140625" style="2" customWidth="1"/>
    <col min="30" max="32" width="5" style="2" customWidth="1"/>
    <col min="33" max="33" width="7" style="7" bestFit="1" customWidth="1"/>
    <col min="34" max="34" width="7.28515625" style="1" bestFit="1" customWidth="1"/>
  </cols>
  <sheetData>
    <row r="1" spans="1:37" ht="20.100000000000001" customHeight="1" x14ac:dyDescent="0.2">
      <c r="A1" s="133" t="s">
        <v>208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  <c r="X1" s="134"/>
      <c r="Y1" s="134"/>
      <c r="Z1" s="134"/>
      <c r="AA1" s="134"/>
      <c r="AB1" s="134"/>
      <c r="AC1" s="134"/>
      <c r="AD1" s="134"/>
      <c r="AE1" s="134"/>
      <c r="AF1" s="134"/>
      <c r="AG1" s="134"/>
      <c r="AH1" s="135"/>
    </row>
    <row r="2" spans="1:37" s="4" customFormat="1" ht="20.100000000000001" customHeight="1" x14ac:dyDescent="0.2">
      <c r="A2" s="136" t="s">
        <v>21</v>
      </c>
      <c r="B2" s="138" t="s">
        <v>250</v>
      </c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8"/>
      <c r="T2" s="138"/>
      <c r="U2" s="138"/>
      <c r="V2" s="138"/>
      <c r="W2" s="138"/>
      <c r="X2" s="138"/>
      <c r="Y2" s="138"/>
      <c r="Z2" s="138"/>
      <c r="AA2" s="138"/>
      <c r="AB2" s="138"/>
      <c r="AC2" s="138"/>
      <c r="AD2" s="138"/>
      <c r="AE2" s="138"/>
      <c r="AF2" s="138"/>
      <c r="AG2" s="138"/>
      <c r="AH2" s="139"/>
    </row>
    <row r="3" spans="1:37" s="5" customFormat="1" ht="20.100000000000001" customHeight="1" x14ac:dyDescent="0.2">
      <c r="A3" s="136"/>
      <c r="B3" s="137">
        <v>1</v>
      </c>
      <c r="C3" s="137">
        <f>SUM(B3+1)</f>
        <v>2</v>
      </c>
      <c r="D3" s="137">
        <f t="shared" ref="D3:AD3" si="0">SUM(C3+1)</f>
        <v>3</v>
      </c>
      <c r="E3" s="137">
        <f t="shared" si="0"/>
        <v>4</v>
      </c>
      <c r="F3" s="137">
        <f t="shared" si="0"/>
        <v>5</v>
      </c>
      <c r="G3" s="137">
        <f t="shared" si="0"/>
        <v>6</v>
      </c>
      <c r="H3" s="137">
        <f t="shared" si="0"/>
        <v>7</v>
      </c>
      <c r="I3" s="137">
        <f t="shared" si="0"/>
        <v>8</v>
      </c>
      <c r="J3" s="137">
        <f t="shared" si="0"/>
        <v>9</v>
      </c>
      <c r="K3" s="137">
        <f t="shared" si="0"/>
        <v>10</v>
      </c>
      <c r="L3" s="137">
        <f t="shared" si="0"/>
        <v>11</v>
      </c>
      <c r="M3" s="137">
        <f t="shared" si="0"/>
        <v>12</v>
      </c>
      <c r="N3" s="137">
        <f t="shared" si="0"/>
        <v>13</v>
      </c>
      <c r="O3" s="137">
        <f t="shared" si="0"/>
        <v>14</v>
      </c>
      <c r="P3" s="137">
        <f t="shared" si="0"/>
        <v>15</v>
      </c>
      <c r="Q3" s="137">
        <f t="shared" si="0"/>
        <v>16</v>
      </c>
      <c r="R3" s="137">
        <f t="shared" si="0"/>
        <v>17</v>
      </c>
      <c r="S3" s="137">
        <f t="shared" si="0"/>
        <v>18</v>
      </c>
      <c r="T3" s="137">
        <f t="shared" si="0"/>
        <v>19</v>
      </c>
      <c r="U3" s="137">
        <f t="shared" si="0"/>
        <v>20</v>
      </c>
      <c r="V3" s="137">
        <f t="shared" si="0"/>
        <v>21</v>
      </c>
      <c r="W3" s="137">
        <f t="shared" si="0"/>
        <v>22</v>
      </c>
      <c r="X3" s="137">
        <f t="shared" si="0"/>
        <v>23</v>
      </c>
      <c r="Y3" s="137">
        <f t="shared" si="0"/>
        <v>24</v>
      </c>
      <c r="Z3" s="137">
        <f t="shared" si="0"/>
        <v>25</v>
      </c>
      <c r="AA3" s="137">
        <f t="shared" si="0"/>
        <v>26</v>
      </c>
      <c r="AB3" s="137">
        <f t="shared" si="0"/>
        <v>27</v>
      </c>
      <c r="AC3" s="137">
        <f t="shared" si="0"/>
        <v>28</v>
      </c>
      <c r="AD3" s="137">
        <f t="shared" si="0"/>
        <v>29</v>
      </c>
      <c r="AE3" s="137">
        <v>30</v>
      </c>
      <c r="AF3" s="137">
        <v>31</v>
      </c>
      <c r="AG3" s="101" t="s">
        <v>28</v>
      </c>
      <c r="AH3" s="102" t="s">
        <v>26</v>
      </c>
    </row>
    <row r="4" spans="1:37" s="5" customFormat="1" ht="20.100000000000001" customHeight="1" x14ac:dyDescent="0.2">
      <c r="A4" s="136"/>
      <c r="B4" s="137"/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7"/>
      <c r="O4" s="137"/>
      <c r="P4" s="137"/>
      <c r="Q4" s="137"/>
      <c r="R4" s="137"/>
      <c r="S4" s="137"/>
      <c r="T4" s="137"/>
      <c r="U4" s="137"/>
      <c r="V4" s="137"/>
      <c r="W4" s="137"/>
      <c r="X4" s="137"/>
      <c r="Y4" s="137"/>
      <c r="Z4" s="137"/>
      <c r="AA4" s="137"/>
      <c r="AB4" s="137"/>
      <c r="AC4" s="137"/>
      <c r="AD4" s="137"/>
      <c r="AE4" s="137"/>
      <c r="AF4" s="137"/>
      <c r="AG4" s="101" t="s">
        <v>25</v>
      </c>
      <c r="AH4" s="102" t="s">
        <v>25</v>
      </c>
    </row>
    <row r="5" spans="1:37" s="5" customFormat="1" x14ac:dyDescent="0.2">
      <c r="A5" s="48" t="s">
        <v>30</v>
      </c>
      <c r="B5" s="110">
        <f>[1]Janeiro!$D$5</f>
        <v>23.1</v>
      </c>
      <c r="C5" s="110">
        <f>[1]Janeiro!$D$6</f>
        <v>24.1</v>
      </c>
      <c r="D5" s="110">
        <f>[1]Janeiro!$D$7</f>
        <v>23.5</v>
      </c>
      <c r="E5" s="110">
        <f>[1]Janeiro!$D$8</f>
        <v>23.8</v>
      </c>
      <c r="F5" s="110">
        <f>[1]Janeiro!$D$9</f>
        <v>22.2</v>
      </c>
      <c r="G5" s="110">
        <f>[1]Janeiro!$D$10</f>
        <v>21.9</v>
      </c>
      <c r="H5" s="110">
        <f>[1]Janeiro!$D$11</f>
        <v>24.2</v>
      </c>
      <c r="I5" s="110">
        <f>[1]Janeiro!$D$12</f>
        <v>23.2</v>
      </c>
      <c r="J5" s="110">
        <f>[1]Janeiro!$D$13</f>
        <v>24.2</v>
      </c>
      <c r="K5" s="110">
        <f>[1]Janeiro!$D$14</f>
        <v>21.8</v>
      </c>
      <c r="L5" s="110">
        <f>[1]Janeiro!$D$15</f>
        <v>23.1</v>
      </c>
      <c r="M5" s="110">
        <f>[1]Janeiro!$D$16</f>
        <v>23.4</v>
      </c>
      <c r="N5" s="110">
        <f>[1]Janeiro!$D$17</f>
        <v>23.5</v>
      </c>
      <c r="O5" s="110">
        <f>[1]Janeiro!$D$18</f>
        <v>24.4</v>
      </c>
      <c r="P5" s="110">
        <f>[1]Janeiro!$D$19</f>
        <v>22.8</v>
      </c>
      <c r="Q5" s="110">
        <f>[1]Janeiro!$D$20</f>
        <v>22.8</v>
      </c>
      <c r="R5" s="110">
        <f>[1]Janeiro!$D$21</f>
        <v>24.6</v>
      </c>
      <c r="S5" s="110">
        <f>[1]Janeiro!$D$22</f>
        <v>24.8</v>
      </c>
      <c r="T5" s="110">
        <f>[1]Janeiro!$D$23</f>
        <v>24.8</v>
      </c>
      <c r="U5" s="110">
        <f>[1]Janeiro!$D$24</f>
        <v>22.9</v>
      </c>
      <c r="V5" s="110">
        <f>[1]Janeiro!$D$25</f>
        <v>23</v>
      </c>
      <c r="W5" s="110">
        <f>[1]Janeiro!$D$26</f>
        <v>22.8</v>
      </c>
      <c r="X5" s="110">
        <f>[1]Janeiro!$D$27</f>
        <v>22.4</v>
      </c>
      <c r="Y5" s="110">
        <f>[1]Janeiro!$D$28</f>
        <v>21.2</v>
      </c>
      <c r="Z5" s="110">
        <f>[1]Janeiro!$D$29</f>
        <v>19.3</v>
      </c>
      <c r="AA5" s="110">
        <f>[1]Janeiro!$D$30</f>
        <v>18.3</v>
      </c>
      <c r="AB5" s="110">
        <f>[1]Janeiro!$D$31</f>
        <v>18.2</v>
      </c>
      <c r="AC5" s="110">
        <f>[1]Janeiro!$D$32</f>
        <v>19</v>
      </c>
      <c r="AD5" s="110">
        <f>[1]Janeiro!$D$33</f>
        <v>19.7</v>
      </c>
      <c r="AE5" s="110">
        <f>[1]Janeiro!$D$34</f>
        <v>21.1</v>
      </c>
      <c r="AF5" s="110">
        <f>[1]Janeiro!$D$35</f>
        <v>20.6</v>
      </c>
      <c r="AG5" s="117">
        <f t="shared" ref="AG5" si="1">MIN(B5:AF5)</f>
        <v>18.2</v>
      </c>
      <c r="AH5" s="116">
        <f t="shared" ref="AH5" si="2">AVERAGE(B5:AF5)</f>
        <v>22.409677419354839</v>
      </c>
    </row>
    <row r="6" spans="1:37" x14ac:dyDescent="0.2">
      <c r="A6" s="48" t="s">
        <v>0</v>
      </c>
      <c r="B6" s="112">
        <f>[2]Janeiro!$D$5</f>
        <v>22.5</v>
      </c>
      <c r="C6" s="112">
        <f>[2]Janeiro!$D$6</f>
        <v>20.7</v>
      </c>
      <c r="D6" s="112">
        <f>[2]Janeiro!$D$7</f>
        <v>20.5</v>
      </c>
      <c r="E6" s="112">
        <f>[2]Janeiro!$D$8</f>
        <v>21.4</v>
      </c>
      <c r="F6" s="112">
        <f>[2]Janeiro!$D$9</f>
        <v>18.8</v>
      </c>
      <c r="G6" s="112">
        <f>[2]Janeiro!$D$10</f>
        <v>18.8</v>
      </c>
      <c r="H6" s="112">
        <f>[2]Janeiro!$D$11</f>
        <v>20</v>
      </c>
      <c r="I6" s="112">
        <f>[2]Janeiro!$D$12</f>
        <v>20.399999999999999</v>
      </c>
      <c r="J6" s="112">
        <f>[2]Janeiro!$D$13</f>
        <v>22.3</v>
      </c>
      <c r="K6" s="112">
        <f>[2]Janeiro!$D$14</f>
        <v>19.399999999999999</v>
      </c>
      <c r="L6" s="112">
        <f>[2]Janeiro!$D$15</f>
        <v>22.2</v>
      </c>
      <c r="M6" s="112">
        <f>[2]Janeiro!$D$16</f>
        <v>21.2</v>
      </c>
      <c r="N6" s="112">
        <f>[2]Janeiro!$D$17</f>
        <v>21.5</v>
      </c>
      <c r="O6" s="112">
        <f>[2]Janeiro!$D$18</f>
        <v>22.5</v>
      </c>
      <c r="P6" s="112">
        <f>[2]Janeiro!$D$19</f>
        <v>22.2</v>
      </c>
      <c r="Q6" s="112">
        <f>[2]Janeiro!$D$20</f>
        <v>22.5</v>
      </c>
      <c r="R6" s="112">
        <f>[2]Janeiro!$D$21</f>
        <v>23.4</v>
      </c>
      <c r="S6" s="112">
        <f>[2]Janeiro!$D$22</f>
        <v>22.9</v>
      </c>
      <c r="T6" s="112">
        <f>[2]Janeiro!$D$23</f>
        <v>24</v>
      </c>
      <c r="U6" s="112">
        <f>[2]Janeiro!$D$24</f>
        <v>21.5</v>
      </c>
      <c r="V6" s="112">
        <f>[2]Janeiro!$D$25</f>
        <v>22</v>
      </c>
      <c r="W6" s="112">
        <f>[2]Janeiro!$D$26</f>
        <v>20.6</v>
      </c>
      <c r="X6" s="110">
        <f>[2]Janeiro!$D$27</f>
        <v>20.100000000000001</v>
      </c>
      <c r="Y6" s="110">
        <f>[2]Janeiro!$D$28</f>
        <v>18.899999999999999</v>
      </c>
      <c r="Z6" s="110">
        <f>[2]Janeiro!$D$29</f>
        <v>16.7</v>
      </c>
      <c r="AA6" s="110">
        <f>[2]Janeiro!$D$30</f>
        <v>15.7</v>
      </c>
      <c r="AB6" s="110">
        <f>[2]Janeiro!$D$31</f>
        <v>14.6</v>
      </c>
      <c r="AC6" s="110">
        <f>[2]Janeiro!$D$32</f>
        <v>15.9</v>
      </c>
      <c r="AD6" s="110">
        <f>[2]Janeiro!$D$33</f>
        <v>15.7</v>
      </c>
      <c r="AE6" s="110">
        <f>[2]Janeiro!$D$34</f>
        <v>17.100000000000001</v>
      </c>
      <c r="AF6" s="110">
        <f>[2]Janeiro!$D$35</f>
        <v>18.7</v>
      </c>
      <c r="AG6" s="117">
        <f t="shared" ref="AG6:AG47" si="3">MIN(B6:AF6)</f>
        <v>14.6</v>
      </c>
      <c r="AH6" s="116">
        <f t="shared" ref="AH6:AH47" si="4">AVERAGE(B6:AF6)</f>
        <v>20.151612903225811</v>
      </c>
    </row>
    <row r="7" spans="1:37" x14ac:dyDescent="0.2">
      <c r="A7" s="48" t="s">
        <v>85</v>
      </c>
      <c r="B7" s="112">
        <f>[3]Janeiro!$D$5</f>
        <v>23.5</v>
      </c>
      <c r="C7" s="112">
        <f>[3]Janeiro!$D$6</f>
        <v>22.4</v>
      </c>
      <c r="D7" s="112">
        <f>[3]Janeiro!$D$7</f>
        <v>23</v>
      </c>
      <c r="E7" s="112">
        <f>[3]Janeiro!$D$8</f>
        <v>24.6</v>
      </c>
      <c r="F7" s="112">
        <f>[3]Janeiro!$D$9</f>
        <v>21.9</v>
      </c>
      <c r="G7" s="112">
        <f>[3]Janeiro!$D$10</f>
        <v>23.6</v>
      </c>
      <c r="H7" s="112">
        <f>[3]Janeiro!$D$11</f>
        <v>24.1</v>
      </c>
      <c r="I7" s="112">
        <f>[3]Janeiro!$D$12</f>
        <v>23.6</v>
      </c>
      <c r="J7" s="112">
        <f>[3]Janeiro!$D$13</f>
        <v>25</v>
      </c>
      <c r="K7" s="112">
        <f>[3]Janeiro!$D$14</f>
        <v>21.5</v>
      </c>
      <c r="L7" s="112">
        <f>[3]Janeiro!$D$15</f>
        <v>22.8</v>
      </c>
      <c r="M7" s="112">
        <f>[3]Janeiro!$D$16</f>
        <v>23.3</v>
      </c>
      <c r="N7" s="112">
        <f>[3]Janeiro!$D$17</f>
        <v>23.2</v>
      </c>
      <c r="O7" s="112">
        <f>[3]Janeiro!$D$18</f>
        <v>24.3</v>
      </c>
      <c r="P7" s="112">
        <f>[3]Janeiro!$D$19</f>
        <v>23.1</v>
      </c>
      <c r="Q7" s="112">
        <f>[3]Janeiro!$D$20</f>
        <v>23.8</v>
      </c>
      <c r="R7" s="112">
        <f>[3]Janeiro!$D$21</f>
        <v>25.4</v>
      </c>
      <c r="S7" s="112">
        <f>[3]Janeiro!$D$22</f>
        <v>24.9</v>
      </c>
      <c r="T7" s="112">
        <f>[3]Janeiro!$D$23</f>
        <v>26.2</v>
      </c>
      <c r="U7" s="112">
        <f>[3]Janeiro!$D$24</f>
        <v>21.7</v>
      </c>
      <c r="V7" s="112">
        <f>[3]Janeiro!$D$25</f>
        <v>22.6</v>
      </c>
      <c r="W7" s="112">
        <f>[3]Janeiro!$D$26</f>
        <v>23</v>
      </c>
      <c r="X7" s="110">
        <f>[3]Janeiro!$D$27</f>
        <v>20.9</v>
      </c>
      <c r="Y7" s="110">
        <f>[3]Janeiro!$D$28</f>
        <v>20.399999999999999</v>
      </c>
      <c r="Z7" s="110">
        <f>[3]Janeiro!$D$29</f>
        <v>18.600000000000001</v>
      </c>
      <c r="AA7" s="110">
        <f>[3]Janeiro!$D$30</f>
        <v>18.5</v>
      </c>
      <c r="AB7" s="110">
        <f>[3]Janeiro!$D$31</f>
        <v>19.3</v>
      </c>
      <c r="AC7" s="110">
        <f>[3]Janeiro!$D$32</f>
        <v>20.6</v>
      </c>
      <c r="AD7" s="110">
        <f>[3]Janeiro!$D$33</f>
        <v>20.100000000000001</v>
      </c>
      <c r="AE7" s="110">
        <f>[3]Janeiro!$D$34</f>
        <v>20.5</v>
      </c>
      <c r="AF7" s="110">
        <f>[3]Janeiro!$D$35</f>
        <v>20.9</v>
      </c>
      <c r="AG7" s="117">
        <f t="shared" si="3"/>
        <v>18.5</v>
      </c>
      <c r="AH7" s="116">
        <f t="shared" si="4"/>
        <v>22.493548387096773</v>
      </c>
    </row>
    <row r="8" spans="1:37" x14ac:dyDescent="0.2">
      <c r="A8" s="48" t="s">
        <v>1</v>
      </c>
      <c r="B8" s="112">
        <f>[4]Janeiro!$D$5</f>
        <v>23.9</v>
      </c>
      <c r="C8" s="112">
        <f>[4]Janeiro!$D$6</f>
        <v>24.5</v>
      </c>
      <c r="D8" s="112">
        <f>[4]Janeiro!$D$7</f>
        <v>23.8</v>
      </c>
      <c r="E8" s="112">
        <f>[4]Janeiro!$D$8</f>
        <v>22.9</v>
      </c>
      <c r="F8" s="112">
        <f>[4]Janeiro!$D$9</f>
        <v>23.8</v>
      </c>
      <c r="G8" s="112">
        <f>[4]Janeiro!$D$10</f>
        <v>24.4</v>
      </c>
      <c r="H8" s="112">
        <f>[4]Janeiro!$D$11</f>
        <v>25.5</v>
      </c>
      <c r="I8" s="112">
        <f>[4]Janeiro!$D$12</f>
        <v>25.5</v>
      </c>
      <c r="J8" s="112">
        <f>[4]Janeiro!$D$13</f>
        <v>25.1</v>
      </c>
      <c r="K8" s="112">
        <f>[4]Janeiro!$D$14</f>
        <v>25.9</v>
      </c>
      <c r="L8" s="112">
        <f>[4]Janeiro!$D$15</f>
        <v>24.8</v>
      </c>
      <c r="M8" s="112">
        <f>[4]Janeiro!$D$16</f>
        <v>24.7</v>
      </c>
      <c r="N8" s="112">
        <f>[4]Janeiro!$D$17</f>
        <v>25.7</v>
      </c>
      <c r="O8" s="112">
        <f>[4]Janeiro!$D$18</f>
        <v>23.2</v>
      </c>
      <c r="P8" s="112">
        <f>[4]Janeiro!$D$19</f>
        <v>26.6</v>
      </c>
      <c r="Q8" s="112">
        <f>[4]Janeiro!$D$20</f>
        <v>25.6</v>
      </c>
      <c r="R8" s="112">
        <f>[4]Janeiro!$D$21</f>
        <v>26</v>
      </c>
      <c r="S8" s="112">
        <f>[4]Janeiro!$D$22</f>
        <v>24.6</v>
      </c>
      <c r="T8" s="112">
        <f>[4]Janeiro!$D$23</f>
        <v>25</v>
      </c>
      <c r="U8" s="112">
        <f>[4]Janeiro!$D$24</f>
        <v>24.7</v>
      </c>
      <c r="V8" s="112">
        <f>[4]Janeiro!$D$25</f>
        <v>24.3</v>
      </c>
      <c r="W8" s="112">
        <f>[4]Janeiro!$D$26</f>
        <v>23.8</v>
      </c>
      <c r="X8" s="110">
        <f>[4]Janeiro!$D$27</f>
        <v>23.5</v>
      </c>
      <c r="Y8" s="110">
        <f>[4]Janeiro!$D$28</f>
        <v>22</v>
      </c>
      <c r="Z8" s="110">
        <f>[4]Janeiro!$D$29</f>
        <v>21.1</v>
      </c>
      <c r="AA8" s="110">
        <f>[4]Janeiro!$D$30</f>
        <v>20.6</v>
      </c>
      <c r="AB8" s="110">
        <f>[4]Janeiro!$D$31</f>
        <v>21.4</v>
      </c>
      <c r="AC8" s="110">
        <f>[4]Janeiro!$D$32</f>
        <v>18.899999999999999</v>
      </c>
      <c r="AD8" s="110">
        <f>[4]Janeiro!$D$33</f>
        <v>19.3</v>
      </c>
      <c r="AE8" s="110">
        <f>[4]Janeiro!$D$34</f>
        <v>23.7</v>
      </c>
      <c r="AF8" s="110">
        <f>[4]Janeiro!$D$35</f>
        <v>22.2</v>
      </c>
      <c r="AG8" s="117">
        <f t="shared" si="3"/>
        <v>18.899999999999999</v>
      </c>
      <c r="AH8" s="116">
        <f t="shared" si="4"/>
        <v>23.774193548387096</v>
      </c>
    </row>
    <row r="9" spans="1:37" x14ac:dyDescent="0.2">
      <c r="A9" s="48" t="s">
        <v>146</v>
      </c>
      <c r="B9" s="112">
        <f>[5]Janeiro!$D$5</f>
        <v>22.5</v>
      </c>
      <c r="C9" s="112">
        <f>[5]Janeiro!$D$6</f>
        <v>20.6</v>
      </c>
      <c r="D9" s="112">
        <f>[5]Janeiro!$D$7</f>
        <v>20.6</v>
      </c>
      <c r="E9" s="112">
        <f>[5]Janeiro!$D$8</f>
        <v>21.6</v>
      </c>
      <c r="F9" s="112">
        <f>[5]Janeiro!$D$9</f>
        <v>22.8</v>
      </c>
      <c r="G9" s="112">
        <f>[5]Janeiro!$D$10</f>
        <v>21.7</v>
      </c>
      <c r="H9" s="112">
        <f>[5]Janeiro!$D$11</f>
        <v>25.2</v>
      </c>
      <c r="I9" s="112">
        <f>[5]Janeiro!$D$12</f>
        <v>24.6</v>
      </c>
      <c r="J9" s="112">
        <f>[5]Janeiro!$D$13</f>
        <v>26.8</v>
      </c>
      <c r="K9" s="112">
        <f>[5]Janeiro!$D$14</f>
        <v>20.9</v>
      </c>
      <c r="L9" s="112">
        <f>[5]Janeiro!$D$15</f>
        <v>23.9</v>
      </c>
      <c r="M9" s="112">
        <f>[5]Janeiro!$D$16</f>
        <v>21.3</v>
      </c>
      <c r="N9" s="112">
        <f>[5]Janeiro!$D$17</f>
        <v>22.1</v>
      </c>
      <c r="O9" s="112">
        <f>[5]Janeiro!$D$18</f>
        <v>22.6</v>
      </c>
      <c r="P9" s="112">
        <f>[5]Janeiro!$D$19</f>
        <v>22.9</v>
      </c>
      <c r="Q9" s="112">
        <f>[5]Janeiro!$D$20</f>
        <v>22.9</v>
      </c>
      <c r="R9" s="112">
        <f>[5]Janeiro!$D$21</f>
        <v>25.8</v>
      </c>
      <c r="S9" s="112">
        <f>[5]Janeiro!$D$22</f>
        <v>25.7</v>
      </c>
      <c r="T9" s="112">
        <f>[5]Janeiro!$D$23</f>
        <v>27.2</v>
      </c>
      <c r="U9" s="112">
        <f>[5]Janeiro!$D$24</f>
        <v>22.4</v>
      </c>
      <c r="V9" s="112">
        <f>[5]Janeiro!$D$25</f>
        <v>21.8</v>
      </c>
      <c r="W9" s="112">
        <f>[5]Janeiro!$D$26</f>
        <v>20.7</v>
      </c>
      <c r="X9" s="110">
        <f>[5]Janeiro!$D$27</f>
        <v>19.2</v>
      </c>
      <c r="Y9" s="110">
        <f>[5]Janeiro!$D$28</f>
        <v>19</v>
      </c>
      <c r="Z9" s="110">
        <f>[5]Janeiro!$D$29</f>
        <v>17.8</v>
      </c>
      <c r="AA9" s="110">
        <f>[5]Janeiro!$D$30</f>
        <v>16.899999999999999</v>
      </c>
      <c r="AB9" s="110">
        <f>[5]Janeiro!$D$31</f>
        <v>17</v>
      </c>
      <c r="AC9" s="110">
        <f>[5]Janeiro!$D$32</f>
        <v>19</v>
      </c>
      <c r="AD9" s="110">
        <f>[5]Janeiro!$D$33</f>
        <v>21.3</v>
      </c>
      <c r="AE9" s="110">
        <f>[5]Janeiro!$D$34</f>
        <v>22.7</v>
      </c>
      <c r="AF9" s="110">
        <f>[5]Janeiro!$D$35</f>
        <v>21.2</v>
      </c>
      <c r="AG9" s="117">
        <f t="shared" si="3"/>
        <v>16.899999999999999</v>
      </c>
      <c r="AH9" s="116">
        <f t="shared" si="4"/>
        <v>21.958064516129031</v>
      </c>
    </row>
    <row r="10" spans="1:37" x14ac:dyDescent="0.2">
      <c r="A10" s="48" t="s">
        <v>91</v>
      </c>
      <c r="B10" s="112">
        <f>[6]Janeiro!$D$5</f>
        <v>22.1</v>
      </c>
      <c r="C10" s="112">
        <f>[6]Janeiro!$D$6</f>
        <v>21.9</v>
      </c>
      <c r="D10" s="112">
        <f>[6]Janeiro!$D$7</f>
        <v>21.6</v>
      </c>
      <c r="E10" s="112">
        <f>[6]Janeiro!$D$8</f>
        <v>21.7</v>
      </c>
      <c r="F10" s="112">
        <f>[6]Janeiro!$D$9</f>
        <v>20.100000000000001</v>
      </c>
      <c r="G10" s="112">
        <f>[6]Janeiro!$D$10</f>
        <v>21.3</v>
      </c>
      <c r="H10" s="112">
        <f>[6]Janeiro!$D$11</f>
        <v>21.8</v>
      </c>
      <c r="I10" s="112">
        <f>[6]Janeiro!$D$12</f>
        <v>21.9</v>
      </c>
      <c r="J10" s="112">
        <f>[6]Janeiro!$D$13</f>
        <v>21.2</v>
      </c>
      <c r="K10" s="112">
        <f>[6]Janeiro!$D$14</f>
        <v>21</v>
      </c>
      <c r="L10" s="112">
        <f>[6]Janeiro!$D$15</f>
        <v>22.4</v>
      </c>
      <c r="M10" s="112">
        <f>[6]Janeiro!$D$16</f>
        <v>21.9</v>
      </c>
      <c r="N10" s="112">
        <f>[6]Janeiro!$D$17</f>
        <v>22.7</v>
      </c>
      <c r="O10" s="112">
        <f>[6]Janeiro!$D$18</f>
        <v>22</v>
      </c>
      <c r="P10" s="112">
        <f>[6]Janeiro!$D$19</f>
        <v>21</v>
      </c>
      <c r="Q10" s="112">
        <f>[6]Janeiro!$D$20</f>
        <v>21.8</v>
      </c>
      <c r="R10" s="112">
        <f>[6]Janeiro!$D$21</f>
        <v>21.5</v>
      </c>
      <c r="S10" s="112">
        <f>[6]Janeiro!$D$22</f>
        <v>21.8</v>
      </c>
      <c r="T10" s="112">
        <f>[6]Janeiro!$D$23</f>
        <v>21.9</v>
      </c>
      <c r="U10" s="112">
        <f>[6]Janeiro!$D$24</f>
        <v>21.9</v>
      </c>
      <c r="V10" s="112">
        <f>[6]Janeiro!$D$25</f>
        <v>21.6</v>
      </c>
      <c r="W10" s="112">
        <f>[6]Janeiro!$D$26</f>
        <v>20.9</v>
      </c>
      <c r="X10" s="110">
        <f>[6]Janeiro!$D$27</f>
        <v>20</v>
      </c>
      <c r="Y10" s="110">
        <f>[6]Janeiro!$D$28</f>
        <v>21.4</v>
      </c>
      <c r="Z10" s="110">
        <f>[6]Janeiro!$D$29</f>
        <v>17.2</v>
      </c>
      <c r="AA10" s="110">
        <f>[6]Janeiro!$D$30</f>
        <v>17.100000000000001</v>
      </c>
      <c r="AB10" s="110">
        <f>[6]Janeiro!$D$31</f>
        <v>15.8</v>
      </c>
      <c r="AC10" s="110">
        <f>[6]Janeiro!$D$32</f>
        <v>17.3</v>
      </c>
      <c r="AD10" s="110">
        <f>[6]Janeiro!$D$33</f>
        <v>17.3</v>
      </c>
      <c r="AE10" s="110">
        <f>[6]Janeiro!$D$34</f>
        <v>20.399999999999999</v>
      </c>
      <c r="AF10" s="110">
        <f>[6]Janeiro!$D$35</f>
        <v>18.399999999999999</v>
      </c>
      <c r="AG10" s="117">
        <f t="shared" si="3"/>
        <v>15.8</v>
      </c>
      <c r="AH10" s="116">
        <f t="shared" si="4"/>
        <v>20.674193548387091</v>
      </c>
    </row>
    <row r="11" spans="1:37" x14ac:dyDescent="0.2">
      <c r="A11" s="48" t="s">
        <v>49</v>
      </c>
      <c r="B11" s="112">
        <f>[7]Janeiro!$D$5</f>
        <v>22.6</v>
      </c>
      <c r="C11" s="112">
        <f>[7]Janeiro!$D$6</f>
        <v>22.2</v>
      </c>
      <c r="D11" s="112">
        <f>[7]Janeiro!$D$7</f>
        <v>23.7</v>
      </c>
      <c r="E11" s="112">
        <f>[7]Janeiro!$D$8</f>
        <v>23.7</v>
      </c>
      <c r="F11" s="112">
        <f>[7]Janeiro!$D$9</f>
        <v>23.1</v>
      </c>
      <c r="G11" s="112">
        <f>[7]Janeiro!$D$10</f>
        <v>23.7</v>
      </c>
      <c r="H11" s="112">
        <f>[7]Janeiro!$D$11</f>
        <v>24.5</v>
      </c>
      <c r="I11" s="112">
        <f>[7]Janeiro!$D$12</f>
        <v>23.8</v>
      </c>
      <c r="J11" s="112">
        <f>[7]Janeiro!$D$13</f>
        <v>24.2</v>
      </c>
      <c r="K11" s="112">
        <f>[7]Janeiro!$D$14</f>
        <v>22</v>
      </c>
      <c r="L11" s="112">
        <f>[7]Janeiro!$D$15</f>
        <v>24.2</v>
      </c>
      <c r="M11" s="112">
        <f>[7]Janeiro!$D$16</f>
        <v>21.7</v>
      </c>
      <c r="N11" s="112">
        <f>[7]Janeiro!$D$17</f>
        <v>21.7</v>
      </c>
      <c r="O11" s="112">
        <f>[7]Janeiro!$D$18</f>
        <v>22.4</v>
      </c>
      <c r="P11" s="112">
        <f>[7]Janeiro!$D$19</f>
        <v>22.6</v>
      </c>
      <c r="Q11" s="112">
        <f>[7]Janeiro!$D$20</f>
        <v>23.7</v>
      </c>
      <c r="R11" s="112">
        <f>[7]Janeiro!$D$21</f>
        <v>25</v>
      </c>
      <c r="S11" s="112">
        <f>[7]Janeiro!$D$22</f>
        <v>25.5</v>
      </c>
      <c r="T11" s="112">
        <f>[7]Janeiro!$D$23</f>
        <v>23.9</v>
      </c>
      <c r="U11" s="112">
        <f>[7]Janeiro!$D$24</f>
        <v>23</v>
      </c>
      <c r="V11" s="112">
        <f>[7]Janeiro!$D$25</f>
        <v>21.9</v>
      </c>
      <c r="W11" s="112">
        <f>[7]Janeiro!$D$26</f>
        <v>22.4</v>
      </c>
      <c r="X11" s="110">
        <f>[7]Janeiro!$D$27</f>
        <v>20.9</v>
      </c>
      <c r="Y11" s="110">
        <f>[7]Janeiro!$D$28</f>
        <v>19.100000000000001</v>
      </c>
      <c r="Z11" s="110">
        <f>[7]Janeiro!$D$29</f>
        <v>18.100000000000001</v>
      </c>
      <c r="AA11" s="110">
        <f>[7]Janeiro!$D$30</f>
        <v>17.899999999999999</v>
      </c>
      <c r="AB11" s="110">
        <f>[7]Janeiro!$D$31</f>
        <v>18.5</v>
      </c>
      <c r="AC11" s="110">
        <f>[7]Janeiro!$D$32</f>
        <v>19.600000000000001</v>
      </c>
      <c r="AD11" s="110">
        <f>[7]Janeiro!$D$33</f>
        <v>21.6</v>
      </c>
      <c r="AE11" s="110">
        <f>[7]Janeiro!$D$34</f>
        <v>21.2</v>
      </c>
      <c r="AF11" s="110">
        <f>[7]Janeiro!$D$35</f>
        <v>21.8</v>
      </c>
      <c r="AG11" s="117">
        <f t="shared" si="3"/>
        <v>17.899999999999999</v>
      </c>
      <c r="AH11" s="116">
        <f t="shared" si="4"/>
        <v>22.264516129032256</v>
      </c>
    </row>
    <row r="12" spans="1:37" x14ac:dyDescent="0.2">
      <c r="A12" s="48" t="s">
        <v>94</v>
      </c>
      <c r="B12" s="112">
        <f>[8]Janeiro!$D$5</f>
        <v>22.9</v>
      </c>
      <c r="C12" s="112">
        <f>[8]Janeiro!$D$6</f>
        <v>23.7</v>
      </c>
      <c r="D12" s="112">
        <f>[8]Janeiro!$D$7</f>
        <v>23.4</v>
      </c>
      <c r="E12" s="112">
        <f>[8]Janeiro!$D$8</f>
        <v>22.7</v>
      </c>
      <c r="F12" s="112">
        <f>[8]Janeiro!$D$9</f>
        <v>22.4</v>
      </c>
      <c r="G12" s="112">
        <f>[8]Janeiro!$D$10</f>
        <v>21.9</v>
      </c>
      <c r="H12" s="112">
        <f>[8]Janeiro!$D$11</f>
        <v>23.6</v>
      </c>
      <c r="I12" s="112">
        <f>[8]Janeiro!$D$12</f>
        <v>25</v>
      </c>
      <c r="J12" s="112">
        <f>[8]Janeiro!$D$13</f>
        <v>26.1</v>
      </c>
      <c r="K12" s="112">
        <f>[8]Janeiro!$D$14</f>
        <v>25</v>
      </c>
      <c r="L12" s="112">
        <f>[8]Janeiro!$D$15</f>
        <v>23.4</v>
      </c>
      <c r="M12" s="112">
        <f>[8]Janeiro!$D$16</f>
        <v>23.2</v>
      </c>
      <c r="N12" s="112">
        <f>[8]Janeiro!$D$17</f>
        <v>24.5</v>
      </c>
      <c r="O12" s="112">
        <f>[8]Janeiro!$D$18</f>
        <v>24.3</v>
      </c>
      <c r="P12" s="112">
        <f>[8]Janeiro!$D$19</f>
        <v>25.7</v>
      </c>
      <c r="Q12" s="112">
        <f>[8]Janeiro!$D$20</f>
        <v>25.3</v>
      </c>
      <c r="R12" s="112">
        <f>[8]Janeiro!$D$21</f>
        <v>25.7</v>
      </c>
      <c r="S12" s="112">
        <f>[8]Janeiro!$D$22</f>
        <v>25.3</v>
      </c>
      <c r="T12" s="112">
        <f>[8]Janeiro!$D$23</f>
        <v>26.1</v>
      </c>
      <c r="U12" s="112">
        <f>[8]Janeiro!$D$24</f>
        <v>25</v>
      </c>
      <c r="V12" s="112">
        <f>[8]Janeiro!$D$25</f>
        <v>24</v>
      </c>
      <c r="W12" s="112">
        <f>[8]Janeiro!$D$26</f>
        <v>22.1</v>
      </c>
      <c r="X12" s="110">
        <f>[8]Janeiro!$D$27</f>
        <v>23.2</v>
      </c>
      <c r="Y12" s="110">
        <f>[8]Janeiro!$D$28</f>
        <v>21.1</v>
      </c>
      <c r="Z12" s="110">
        <f>[8]Janeiro!$D$29</f>
        <v>20.2</v>
      </c>
      <c r="AA12" s="110">
        <f>[8]Janeiro!$D$30</f>
        <v>18.399999999999999</v>
      </c>
      <c r="AB12" s="110">
        <f>[8]Janeiro!$D$31</f>
        <v>19.100000000000001</v>
      </c>
      <c r="AC12" s="110">
        <f>[8]Janeiro!$D$32</f>
        <v>18.2</v>
      </c>
      <c r="AD12" s="110">
        <f>[8]Janeiro!$D$33</f>
        <v>18</v>
      </c>
      <c r="AE12" s="110">
        <f>[8]Janeiro!$D$34</f>
        <v>22.3</v>
      </c>
      <c r="AF12" s="110">
        <f>[8]Janeiro!$D$35</f>
        <v>22.1</v>
      </c>
      <c r="AG12" s="117">
        <f t="shared" si="3"/>
        <v>18</v>
      </c>
      <c r="AH12" s="116">
        <f t="shared" si="4"/>
        <v>23.029032258064518</v>
      </c>
    </row>
    <row r="13" spans="1:37" x14ac:dyDescent="0.2">
      <c r="A13" s="48" t="s">
        <v>101</v>
      </c>
      <c r="B13" s="112">
        <f>[9]Janeiro!$D$5</f>
        <v>22.7</v>
      </c>
      <c r="C13" s="112">
        <f>[9]Janeiro!$D$6</f>
        <v>21.3</v>
      </c>
      <c r="D13" s="112">
        <f>[9]Janeiro!$D$7</f>
        <v>20.9</v>
      </c>
      <c r="E13" s="112">
        <f>[9]Janeiro!$D$8</f>
        <v>22</v>
      </c>
      <c r="F13" s="112">
        <f>[9]Janeiro!$D$9</f>
        <v>21.1</v>
      </c>
      <c r="G13" s="112">
        <f>[9]Janeiro!$D$10</f>
        <v>20.9</v>
      </c>
      <c r="H13" s="112">
        <f>[9]Janeiro!$D$11</f>
        <v>25.1</v>
      </c>
      <c r="I13" s="112">
        <f>[9]Janeiro!$D$12</f>
        <v>24.4</v>
      </c>
      <c r="J13" s="112">
        <f>[9]Janeiro!$D$13</f>
        <v>26.6</v>
      </c>
      <c r="K13" s="112">
        <f>[9]Janeiro!$D$14</f>
        <v>21.5</v>
      </c>
      <c r="L13" s="112">
        <f>[9]Janeiro!$D$15</f>
        <v>24.3</v>
      </c>
      <c r="M13" s="112">
        <f>[9]Janeiro!$D$16</f>
        <v>21.8</v>
      </c>
      <c r="N13" s="112">
        <f>[9]Janeiro!$D$17</f>
        <v>22.8</v>
      </c>
      <c r="O13" s="112">
        <f>[9]Janeiro!$D$18</f>
        <v>23.4</v>
      </c>
      <c r="P13" s="112">
        <f>[9]Janeiro!$D$19</f>
        <v>23.3</v>
      </c>
      <c r="Q13" s="112">
        <f>[9]Janeiro!$D$20</f>
        <v>23.8</v>
      </c>
      <c r="R13" s="112">
        <f>[9]Janeiro!$D$21</f>
        <v>25</v>
      </c>
      <c r="S13" s="112">
        <f>[9]Janeiro!$D$22</f>
        <v>24.8</v>
      </c>
      <c r="T13" s="112">
        <f>[9]Janeiro!$D$23</f>
        <v>25.3</v>
      </c>
      <c r="U13" s="112">
        <f>[9]Janeiro!$D$24</f>
        <v>23.7</v>
      </c>
      <c r="V13" s="112">
        <f>[9]Janeiro!$D$25</f>
        <v>22.2</v>
      </c>
      <c r="W13" s="112">
        <f>[9]Janeiro!$D$26</f>
        <v>21.5</v>
      </c>
      <c r="X13" s="110">
        <f>[9]Janeiro!$D$27</f>
        <v>20</v>
      </c>
      <c r="Y13" s="110">
        <f>[9]Janeiro!$D$28</f>
        <v>20.100000000000001</v>
      </c>
      <c r="Z13" s="110">
        <f>[9]Janeiro!$D$29</f>
        <v>17.399999999999999</v>
      </c>
      <c r="AA13" s="110">
        <f>[9]Janeiro!$D$30</f>
        <v>17.600000000000001</v>
      </c>
      <c r="AB13" s="110">
        <f>[9]Janeiro!$D$31</f>
        <v>17.5</v>
      </c>
      <c r="AC13" s="110">
        <f>[9]Janeiro!$D$32</f>
        <v>16.899999999999999</v>
      </c>
      <c r="AD13" s="110">
        <f>[9]Janeiro!$D$33</f>
        <v>18.5</v>
      </c>
      <c r="AE13" s="110">
        <f>[9]Janeiro!$D$34</f>
        <v>20.3</v>
      </c>
      <c r="AF13" s="110">
        <f>[9]Janeiro!$D$35</f>
        <v>20</v>
      </c>
      <c r="AG13" s="117">
        <f t="shared" si="3"/>
        <v>16.899999999999999</v>
      </c>
      <c r="AH13" s="116">
        <f t="shared" si="4"/>
        <v>21.829032258064519</v>
      </c>
    </row>
    <row r="14" spans="1:37" x14ac:dyDescent="0.2">
      <c r="A14" s="48" t="s">
        <v>147</v>
      </c>
      <c r="B14" s="112">
        <f>[10]Janeiro!$D$5</f>
        <v>22.6</v>
      </c>
      <c r="C14" s="112">
        <f>[10]Janeiro!$D$6</f>
        <v>21.6</v>
      </c>
      <c r="D14" s="112">
        <f>[10]Janeiro!$D$7</f>
        <v>22.4</v>
      </c>
      <c r="E14" s="112">
        <f>[10]Janeiro!$D$8</f>
        <v>22.5</v>
      </c>
      <c r="F14" s="112">
        <f>[10]Janeiro!$D$9</f>
        <v>20.8</v>
      </c>
      <c r="G14" s="112">
        <f>[10]Janeiro!$D$10</f>
        <v>21</v>
      </c>
      <c r="H14" s="112">
        <f>[10]Janeiro!$D$11</f>
        <v>22</v>
      </c>
      <c r="I14" s="112">
        <f>[10]Janeiro!$D$12</f>
        <v>21.8</v>
      </c>
      <c r="J14" s="112">
        <f>[10]Janeiro!$D$13</f>
        <v>21.7</v>
      </c>
      <c r="K14" s="112">
        <f>[10]Janeiro!$D$14</f>
        <v>22.2</v>
      </c>
      <c r="L14" s="112">
        <f>[10]Janeiro!$D$15</f>
        <v>22.1</v>
      </c>
      <c r="M14" s="112">
        <f>[10]Janeiro!$D$16</f>
        <v>22.5</v>
      </c>
      <c r="N14" s="112">
        <f>[10]Janeiro!$D$17</f>
        <v>22.4</v>
      </c>
      <c r="O14" s="112">
        <f>[10]Janeiro!$D$18</f>
        <v>22.9</v>
      </c>
      <c r="P14" s="112">
        <f>[10]Janeiro!$D$19</f>
        <v>21.8</v>
      </c>
      <c r="Q14" s="112">
        <f>[10]Janeiro!$D$20</f>
        <v>21.8</v>
      </c>
      <c r="R14" s="112">
        <f>[10]Janeiro!$D$21</f>
        <v>22.9</v>
      </c>
      <c r="S14" s="112">
        <f>[10]Janeiro!$D$22</f>
        <v>22.3</v>
      </c>
      <c r="T14" s="112">
        <f>[10]Janeiro!$D$23</f>
        <v>22.2</v>
      </c>
      <c r="U14" s="112">
        <f>[10]Janeiro!$D$24</f>
        <v>22.1</v>
      </c>
      <c r="V14" s="112">
        <f>[10]Janeiro!$D$25</f>
        <v>21.7</v>
      </c>
      <c r="W14" s="112">
        <f>[10]Janeiro!$D$26</f>
        <v>21.9</v>
      </c>
      <c r="X14" s="110">
        <f>[10]Janeiro!$D$27</f>
        <v>21.1</v>
      </c>
      <c r="Y14" s="110">
        <f>[10]Janeiro!$D$28</f>
        <v>22.4</v>
      </c>
      <c r="Z14" s="110">
        <f>[10]Janeiro!$D$29</f>
        <v>18.100000000000001</v>
      </c>
      <c r="AA14" s="110">
        <f>[10]Janeiro!$D$30</f>
        <v>18.100000000000001</v>
      </c>
      <c r="AB14" s="110" t="s">
        <v>197</v>
      </c>
      <c r="AC14" s="110" t="s">
        <v>197</v>
      </c>
      <c r="AD14" s="110" t="s">
        <v>197</v>
      </c>
      <c r="AE14" s="110" t="s">
        <v>197</v>
      </c>
      <c r="AF14" s="110" t="s">
        <v>197</v>
      </c>
      <c r="AG14" s="117">
        <f t="shared" si="3"/>
        <v>18.100000000000001</v>
      </c>
      <c r="AH14" s="116">
        <f t="shared" si="4"/>
        <v>21.726923076923075</v>
      </c>
      <c r="AJ14" s="130"/>
      <c r="AK14" s="128"/>
    </row>
    <row r="15" spans="1:37" x14ac:dyDescent="0.2">
      <c r="A15" s="48" t="s">
        <v>2</v>
      </c>
      <c r="B15" s="112">
        <f>[11]Janeiro!$D$5</f>
        <v>21.8</v>
      </c>
      <c r="C15" s="112">
        <f>[11]Janeiro!$D$6</f>
        <v>22.8</v>
      </c>
      <c r="D15" s="112">
        <f>[11]Janeiro!$D$7</f>
        <v>20.9</v>
      </c>
      <c r="E15" s="112">
        <f>[11]Janeiro!$D$8</f>
        <v>21.3</v>
      </c>
      <c r="F15" s="112">
        <f>[11]Janeiro!$D$9</f>
        <v>21.4</v>
      </c>
      <c r="G15" s="112">
        <f>[11]Janeiro!$D$10</f>
        <v>23.4</v>
      </c>
      <c r="H15" s="112">
        <f>[11]Janeiro!$D$11</f>
        <v>24.1</v>
      </c>
      <c r="I15" s="112">
        <f>[11]Janeiro!$D$12</f>
        <v>24.8</v>
      </c>
      <c r="J15" s="112">
        <f>[11]Janeiro!$D$13</f>
        <v>22.6</v>
      </c>
      <c r="K15" s="112">
        <f>[11]Janeiro!$D$14</f>
        <v>23.3</v>
      </c>
      <c r="L15" s="112">
        <f>[11]Janeiro!$D$15</f>
        <v>23.4</v>
      </c>
      <c r="M15" s="112">
        <f>[11]Janeiro!$D$16</f>
        <v>22</v>
      </c>
      <c r="N15" s="112">
        <f>[11]Janeiro!$D$17</f>
        <v>23</v>
      </c>
      <c r="O15" s="112">
        <f>[11]Janeiro!$D$18</f>
        <v>23.2</v>
      </c>
      <c r="P15" s="112">
        <f>[11]Janeiro!$D$19</f>
        <v>23.4</v>
      </c>
      <c r="Q15" s="112">
        <f>[11]Janeiro!$D$20</f>
        <v>23</v>
      </c>
      <c r="R15" s="112">
        <f>[11]Janeiro!$D$21</f>
        <v>23.2</v>
      </c>
      <c r="S15" s="112">
        <f>[11]Janeiro!$D$22</f>
        <v>23.5</v>
      </c>
      <c r="T15" s="112">
        <f>[11]Janeiro!$D$23</f>
        <v>23.7</v>
      </c>
      <c r="U15" s="112">
        <f>[11]Janeiro!$D$24</f>
        <v>23.3</v>
      </c>
      <c r="V15" s="112">
        <f>[11]Janeiro!$D$25</f>
        <v>22.3</v>
      </c>
      <c r="W15" s="112">
        <f>[11]Janeiro!$D$26</f>
        <v>21.5</v>
      </c>
      <c r="X15" s="110">
        <f>[11]Janeiro!$D$27</f>
        <v>20.6</v>
      </c>
      <c r="Y15" s="110">
        <f>[11]Janeiro!$D$28</f>
        <v>21.5</v>
      </c>
      <c r="Z15" s="110">
        <f>[11]Janeiro!$D$29</f>
        <v>18.8</v>
      </c>
      <c r="AA15" s="110">
        <f>[11]Janeiro!$D$30</f>
        <v>20</v>
      </c>
      <c r="AB15" s="110">
        <f>[11]Janeiro!$D$31</f>
        <v>20.3</v>
      </c>
      <c r="AC15" s="110">
        <f>[11]Janeiro!$D$32</f>
        <v>19.2</v>
      </c>
      <c r="AD15" s="110">
        <f>[11]Janeiro!$D$33</f>
        <v>17.899999999999999</v>
      </c>
      <c r="AE15" s="110">
        <f>[11]Janeiro!$D$34</f>
        <v>21.9</v>
      </c>
      <c r="AF15" s="110">
        <f>[11]Janeiro!$D$35</f>
        <v>20</v>
      </c>
      <c r="AG15" s="117">
        <f t="shared" si="3"/>
        <v>17.899999999999999</v>
      </c>
      <c r="AH15" s="116">
        <f t="shared" si="4"/>
        <v>22.00322580645161</v>
      </c>
      <c r="AJ15" s="12" t="s">
        <v>35</v>
      </c>
    </row>
    <row r="16" spans="1:37" x14ac:dyDescent="0.2">
      <c r="A16" s="48" t="s">
        <v>3</v>
      </c>
      <c r="B16" s="112">
        <f>[12]Janeiro!$D$5</f>
        <v>22</v>
      </c>
      <c r="C16" s="112">
        <f>[12]Janeiro!$D$6</f>
        <v>22.4</v>
      </c>
      <c r="D16" s="112">
        <f>[12]Janeiro!$D$7</f>
        <v>21.6</v>
      </c>
      <c r="E16" s="112">
        <f>[12]Janeiro!$D$8</f>
        <v>22.6</v>
      </c>
      <c r="F16" s="112">
        <f>[12]Janeiro!$D$9</f>
        <v>22.8</v>
      </c>
      <c r="G16" s="112">
        <f>[12]Janeiro!$D$10</f>
        <v>20.8</v>
      </c>
      <c r="H16" s="112">
        <f>[12]Janeiro!$D$11</f>
        <v>21.9</v>
      </c>
      <c r="I16" s="112">
        <f>[12]Janeiro!$D$12</f>
        <v>22.8</v>
      </c>
      <c r="J16" s="112">
        <f>[12]Janeiro!$D$13</f>
        <v>22.9</v>
      </c>
      <c r="K16" s="112">
        <f>[12]Janeiro!$D$14</f>
        <v>22.9</v>
      </c>
      <c r="L16" s="112">
        <f>[12]Janeiro!$D$15</f>
        <v>22.8</v>
      </c>
      <c r="M16" s="112">
        <f>[12]Janeiro!$D$16</f>
        <v>22.7</v>
      </c>
      <c r="N16" s="112">
        <f>[12]Janeiro!$D$17</f>
        <v>21</v>
      </c>
      <c r="O16" s="112">
        <f>[12]Janeiro!$D$18</f>
        <v>23</v>
      </c>
      <c r="P16" s="112">
        <f>[12]Janeiro!$D$19</f>
        <v>22.5</v>
      </c>
      <c r="Q16" s="112">
        <f>[12]Janeiro!$D$20</f>
        <v>21.1</v>
      </c>
      <c r="R16" s="112">
        <f>[12]Janeiro!$D$21</f>
        <v>22.2</v>
      </c>
      <c r="S16" s="112">
        <f>[12]Janeiro!$D$22</f>
        <v>22.9</v>
      </c>
      <c r="T16" s="112">
        <f>[12]Janeiro!$D$23</f>
        <v>23.5</v>
      </c>
      <c r="U16" s="112">
        <f>[12]Janeiro!$D$24</f>
        <v>22.3</v>
      </c>
      <c r="V16" s="112">
        <f>[12]Janeiro!$D$25</f>
        <v>22.5</v>
      </c>
      <c r="W16" s="112">
        <f>[12]Janeiro!$D$26</f>
        <v>21.1</v>
      </c>
      <c r="X16" s="110">
        <f>[12]Janeiro!$D$27</f>
        <v>20.9</v>
      </c>
      <c r="Y16" s="110">
        <f>[12]Janeiro!$D$28</f>
        <v>21.6</v>
      </c>
      <c r="Z16" s="110">
        <f>[12]Janeiro!$D$29</f>
        <v>19.2</v>
      </c>
      <c r="AA16" s="110">
        <f>[12]Janeiro!$D$30</f>
        <v>19.3</v>
      </c>
      <c r="AB16" s="110">
        <f>[12]Janeiro!$D$31</f>
        <v>18.899999999999999</v>
      </c>
      <c r="AC16" s="110">
        <f>[12]Janeiro!$D$32</f>
        <v>20</v>
      </c>
      <c r="AD16" s="110">
        <f>[12]Janeiro!$D$33</f>
        <v>17.5</v>
      </c>
      <c r="AE16" s="110">
        <f>[12]Janeiro!$D$34</f>
        <v>20.5</v>
      </c>
      <c r="AF16" s="110">
        <f>[12]Janeiro!$D$35</f>
        <v>20.100000000000001</v>
      </c>
      <c r="AG16" s="117">
        <f>MIN(B16:AF16)</f>
        <v>17.5</v>
      </c>
      <c r="AH16" s="116">
        <f>AVERAGE(B16:AF16)</f>
        <v>21.558064516129033</v>
      </c>
      <c r="AJ16" s="12"/>
    </row>
    <row r="17" spans="1:39" x14ac:dyDescent="0.2">
      <c r="A17" s="48" t="s">
        <v>4</v>
      </c>
      <c r="B17" s="112">
        <f>[13]Janeiro!$D$5</f>
        <v>20.5</v>
      </c>
      <c r="C17" s="112">
        <f>[13]Janeiro!$D$6</f>
        <v>21</v>
      </c>
      <c r="D17" s="112">
        <f>[13]Janeiro!$D$7</f>
        <v>20.3</v>
      </c>
      <c r="E17" s="112">
        <f>[13]Janeiro!$D$8</f>
        <v>20.2</v>
      </c>
      <c r="F17" s="112">
        <f>[13]Janeiro!$D$9</f>
        <v>21</v>
      </c>
      <c r="G17" s="112">
        <f>[13]Janeiro!$D$10</f>
        <v>19.7</v>
      </c>
      <c r="H17" s="112">
        <f>[13]Janeiro!$D$11</f>
        <v>21.8</v>
      </c>
      <c r="I17" s="112">
        <f>[13]Janeiro!$D$12</f>
        <v>21.5</v>
      </c>
      <c r="J17" s="112">
        <f>[13]Janeiro!$D$13</f>
        <v>20.7</v>
      </c>
      <c r="K17" s="112">
        <f>[13]Janeiro!$D$14</f>
        <v>22.1</v>
      </c>
      <c r="L17" s="112">
        <f>[13]Janeiro!$D$15</f>
        <v>20.8</v>
      </c>
      <c r="M17" s="112">
        <f>[13]Janeiro!$D$16</f>
        <v>20.6</v>
      </c>
      <c r="N17" s="112">
        <f>[13]Janeiro!$D$17</f>
        <v>21.2</v>
      </c>
      <c r="O17" s="112">
        <f>[13]Janeiro!$D$18</f>
        <v>21.2</v>
      </c>
      <c r="P17" s="112">
        <f>[13]Janeiro!$D$19</f>
        <v>20</v>
      </c>
      <c r="Q17" s="112">
        <f>[13]Janeiro!$D$20</f>
        <v>19.899999999999999</v>
      </c>
      <c r="R17" s="112">
        <f>[13]Janeiro!$D$21</f>
        <v>21.4</v>
      </c>
      <c r="S17" s="112">
        <f>[13]Janeiro!$D$22</f>
        <v>21.4</v>
      </c>
      <c r="T17" s="112">
        <f>[13]Janeiro!$D$23</f>
        <v>21.9</v>
      </c>
      <c r="U17" s="112">
        <f>[13]Janeiro!$D$24</f>
        <v>21.6</v>
      </c>
      <c r="V17" s="112">
        <f>[13]Janeiro!$D$25</f>
        <v>20.9</v>
      </c>
      <c r="W17" s="112">
        <f>[13]Janeiro!$D$26</f>
        <v>18.8</v>
      </c>
      <c r="X17" s="110">
        <f>[13]Janeiro!$D$27</f>
        <v>19.7</v>
      </c>
      <c r="Y17" s="110">
        <f>[13]Janeiro!$D$28</f>
        <v>20.7</v>
      </c>
      <c r="Z17" s="110">
        <f>[13]Janeiro!$D$29</f>
        <v>16.5</v>
      </c>
      <c r="AA17" s="110">
        <f>[13]Janeiro!$D$30</f>
        <v>18.2</v>
      </c>
      <c r="AB17" s="110">
        <f>[13]Janeiro!$D$31</f>
        <v>18.5</v>
      </c>
      <c r="AC17" s="110">
        <f>[13]Janeiro!$D$32</f>
        <v>20.2</v>
      </c>
      <c r="AD17" s="110">
        <f>[13]Janeiro!$D$33</f>
        <v>19.600000000000001</v>
      </c>
      <c r="AE17" s="110">
        <f>[13]Janeiro!$D$34</f>
        <v>19.2</v>
      </c>
      <c r="AF17" s="110">
        <f>[13]Janeiro!$D$35</f>
        <v>19</v>
      </c>
      <c r="AG17" s="117">
        <f t="shared" si="3"/>
        <v>16.5</v>
      </c>
      <c r="AH17" s="116">
        <f t="shared" si="4"/>
        <v>20.325806451612905</v>
      </c>
    </row>
    <row r="18" spans="1:39" x14ac:dyDescent="0.2">
      <c r="A18" s="48" t="s">
        <v>5</v>
      </c>
      <c r="B18" s="112">
        <f>[14]Janeiro!$D$5</f>
        <v>25.3</v>
      </c>
      <c r="C18" s="112">
        <f>[14]Janeiro!$D$6</f>
        <v>22.3</v>
      </c>
      <c r="D18" s="112">
        <f>[14]Janeiro!$D$7</f>
        <v>24.1</v>
      </c>
      <c r="E18" s="112">
        <f>[14]Janeiro!$D$8</f>
        <v>24.2</v>
      </c>
      <c r="F18" s="112">
        <f>[14]Janeiro!$D$9</f>
        <v>26</v>
      </c>
      <c r="G18" s="112">
        <f>[14]Janeiro!$D$10</f>
        <v>26.5</v>
      </c>
      <c r="H18" s="112">
        <f>[14]Janeiro!$D$11</f>
        <v>26.4</v>
      </c>
      <c r="I18" s="112">
        <f>[14]Janeiro!$D$12</f>
        <v>27.5</v>
      </c>
      <c r="J18" s="112">
        <f>[14]Janeiro!$D$13</f>
        <v>28</v>
      </c>
      <c r="K18" s="112">
        <f>[14]Janeiro!$D$14</f>
        <v>28.1</v>
      </c>
      <c r="L18" s="112">
        <f>[14]Janeiro!$D$15</f>
        <v>25.7</v>
      </c>
      <c r="M18" s="112">
        <f>[14]Janeiro!$D$16</f>
        <v>23.2</v>
      </c>
      <c r="N18" s="112">
        <f>[14]Janeiro!$D$17</f>
        <v>24.8</v>
      </c>
      <c r="O18" s="112">
        <f>[14]Janeiro!$D$18</f>
        <v>25.8</v>
      </c>
      <c r="P18" s="112">
        <f>[14]Janeiro!$D$19</f>
        <v>26.4</v>
      </c>
      <c r="Q18" s="112">
        <f>[14]Janeiro!$D$20</f>
        <v>25.1</v>
      </c>
      <c r="R18" s="112">
        <f>[14]Janeiro!$D$21</f>
        <v>26.5</v>
      </c>
      <c r="S18" s="112">
        <f>[14]Janeiro!$D$22</f>
        <v>27.1</v>
      </c>
      <c r="T18" s="112">
        <f>[14]Janeiro!$D$23</f>
        <v>27.5</v>
      </c>
      <c r="U18" s="112">
        <f>[14]Janeiro!$D$24</f>
        <v>27.2</v>
      </c>
      <c r="V18" s="112">
        <f>[14]Janeiro!$D$25</f>
        <v>27.8</v>
      </c>
      <c r="W18" s="112">
        <f>[14]Janeiro!$D$26</f>
        <v>23.1</v>
      </c>
      <c r="X18" s="110">
        <f>[14]Janeiro!$D$27</f>
        <v>23</v>
      </c>
      <c r="Y18" s="110">
        <f>[14]Janeiro!$D$28</f>
        <v>23.4</v>
      </c>
      <c r="Z18" s="110">
        <f>[14]Janeiro!$D$29</f>
        <v>24.3</v>
      </c>
      <c r="AA18" s="110">
        <f>[14]Janeiro!$D$30</f>
        <v>20.7</v>
      </c>
      <c r="AB18" s="110">
        <f>[14]Janeiro!$D$31</f>
        <v>19.8</v>
      </c>
      <c r="AC18" s="110">
        <f>[14]Janeiro!$D$32</f>
        <v>20.9</v>
      </c>
      <c r="AD18" s="110">
        <f>[14]Janeiro!$D$33</f>
        <v>25.3</v>
      </c>
      <c r="AE18" s="110">
        <f>[14]Janeiro!$D$34</f>
        <v>24.1</v>
      </c>
      <c r="AF18" s="110">
        <f>[14]Janeiro!$D$35</f>
        <v>24.4</v>
      </c>
      <c r="AG18" s="117">
        <f t="shared" si="3"/>
        <v>19.8</v>
      </c>
      <c r="AH18" s="116">
        <f t="shared" si="4"/>
        <v>24.983870967741932</v>
      </c>
      <c r="AI18" s="12" t="s">
        <v>35</v>
      </c>
      <c r="AL18" t="s">
        <v>35</v>
      </c>
    </row>
    <row r="19" spans="1:39" x14ac:dyDescent="0.2">
      <c r="A19" s="48" t="s">
        <v>33</v>
      </c>
      <c r="B19" s="112">
        <f>[15]Janeiro!$D$5</f>
        <v>21</v>
      </c>
      <c r="C19" s="112">
        <f>[15]Janeiro!$D$6</f>
        <v>21.1</v>
      </c>
      <c r="D19" s="112">
        <f>[15]Janeiro!$D$7</f>
        <v>21.4</v>
      </c>
      <c r="E19" s="112">
        <f>[15]Janeiro!$D$8</f>
        <v>20</v>
      </c>
      <c r="F19" s="112">
        <f>[15]Janeiro!$D$9</f>
        <v>20.2</v>
      </c>
      <c r="G19" s="112">
        <f>[15]Janeiro!$D$10</f>
        <v>19.7</v>
      </c>
      <c r="H19" s="112">
        <f>[15]Janeiro!$D$11</f>
        <v>20.7</v>
      </c>
      <c r="I19" s="112">
        <f>[15]Janeiro!$D$12</f>
        <v>19.5</v>
      </c>
      <c r="J19" s="112">
        <f>[15]Janeiro!$D$13</f>
        <v>20.3</v>
      </c>
      <c r="K19" s="112">
        <f>[15]Janeiro!$D$14</f>
        <v>21.5</v>
      </c>
      <c r="L19" s="112">
        <f>[15]Janeiro!$D$15</f>
        <v>20.6</v>
      </c>
      <c r="M19" s="112">
        <f>[15]Janeiro!$D$16</f>
        <v>20.6</v>
      </c>
      <c r="N19" s="112">
        <f>[15]Janeiro!$D$17</f>
        <v>20.5</v>
      </c>
      <c r="O19" s="112">
        <f>[15]Janeiro!$D$18</f>
        <v>21.3</v>
      </c>
      <c r="P19" s="112">
        <f>[15]Janeiro!$D$19</f>
        <v>20.399999999999999</v>
      </c>
      <c r="Q19" s="112">
        <f>[15]Janeiro!$D$20</f>
        <v>20.3</v>
      </c>
      <c r="R19" s="112">
        <f>[15]Janeiro!$D$21</f>
        <v>20.8</v>
      </c>
      <c r="S19" s="112">
        <f>[15]Janeiro!$D$22</f>
        <v>20.8</v>
      </c>
      <c r="T19" s="112">
        <f>[15]Janeiro!$D$23</f>
        <v>20.9</v>
      </c>
      <c r="U19" s="112">
        <f>[15]Janeiro!$D$24</f>
        <v>21.2</v>
      </c>
      <c r="V19" s="112">
        <f>[15]Janeiro!$D$25</f>
        <v>20.7</v>
      </c>
      <c r="W19" s="112">
        <f>[15]Janeiro!$D$26</f>
        <v>21.1</v>
      </c>
      <c r="X19" s="110">
        <f>[15]Janeiro!$D$27</f>
        <v>20.3</v>
      </c>
      <c r="Y19" s="110">
        <f>[15]Janeiro!$D$28</f>
        <v>21.3</v>
      </c>
      <c r="Z19" s="110">
        <f>[15]Janeiro!$D$29</f>
        <v>18.399999999999999</v>
      </c>
      <c r="AA19" s="110">
        <f>[15]Janeiro!$D$30</f>
        <v>18.600000000000001</v>
      </c>
      <c r="AB19" s="110">
        <f>[15]Janeiro!$D$31</f>
        <v>16.600000000000001</v>
      </c>
      <c r="AC19" s="110">
        <f>[15]Janeiro!$D$32</f>
        <v>18.5</v>
      </c>
      <c r="AD19" s="110">
        <f>[15]Janeiro!$D$33</f>
        <v>17.8</v>
      </c>
      <c r="AE19" s="110">
        <f>[15]Janeiro!$D$34</f>
        <v>19.899999999999999</v>
      </c>
      <c r="AF19" s="110">
        <f>[15]Janeiro!$D$35</f>
        <v>18.100000000000001</v>
      </c>
      <c r="AG19" s="117">
        <f t="shared" si="3"/>
        <v>16.600000000000001</v>
      </c>
      <c r="AH19" s="116">
        <f t="shared" si="4"/>
        <v>20.13225806451613</v>
      </c>
      <c r="AJ19" t="s">
        <v>35</v>
      </c>
    </row>
    <row r="20" spans="1:39" x14ac:dyDescent="0.2">
      <c r="A20" s="48" t="s">
        <v>6</v>
      </c>
      <c r="B20" s="112">
        <f>[16]Janeiro!$D$5</f>
        <v>22.8</v>
      </c>
      <c r="C20" s="112">
        <f>[16]Janeiro!$D$6</f>
        <v>23.5</v>
      </c>
      <c r="D20" s="112">
        <f>[16]Janeiro!$D$7</f>
        <v>23.3</v>
      </c>
      <c r="E20" s="112">
        <f>[16]Janeiro!$D$8</f>
        <v>24.6</v>
      </c>
      <c r="F20" s="112">
        <f>[16]Janeiro!$D$9</f>
        <v>22.3</v>
      </c>
      <c r="G20" s="112">
        <f>[16]Janeiro!$D$10</f>
        <v>22.4</v>
      </c>
      <c r="H20" s="112">
        <f>[16]Janeiro!$D$11</f>
        <v>22.4</v>
      </c>
      <c r="I20" s="112">
        <f>[16]Janeiro!$D$12</f>
        <v>22.1</v>
      </c>
      <c r="J20" s="112">
        <f>[16]Janeiro!$D$13</f>
        <v>22</v>
      </c>
      <c r="K20" s="112">
        <f>[16]Janeiro!$D$14</f>
        <v>24.1</v>
      </c>
      <c r="L20" s="112">
        <f>[16]Janeiro!$D$15</f>
        <v>22.6</v>
      </c>
      <c r="M20" s="112">
        <f>[16]Janeiro!$D$16</f>
        <v>23</v>
      </c>
      <c r="N20" s="112">
        <f>[16]Janeiro!$D$17</f>
        <v>23.3</v>
      </c>
      <c r="O20" s="112">
        <f>[16]Janeiro!$D$18</f>
        <v>23.1</v>
      </c>
      <c r="P20" s="112">
        <f>[16]Janeiro!$D$19</f>
        <v>23.5</v>
      </c>
      <c r="Q20" s="112">
        <f>[16]Janeiro!$D$20</f>
        <v>23</v>
      </c>
      <c r="R20" s="112">
        <f>[16]Janeiro!$D$21</f>
        <v>24.3</v>
      </c>
      <c r="S20" s="112">
        <f>[16]Janeiro!$D$22</f>
        <v>23.2</v>
      </c>
      <c r="T20" s="112">
        <f>[16]Janeiro!$D$23</f>
        <v>22.6</v>
      </c>
      <c r="U20" s="112">
        <f>[16]Janeiro!$D$24</f>
        <v>23.5</v>
      </c>
      <c r="V20" s="112">
        <f>[16]Janeiro!$D$25</f>
        <v>23.5</v>
      </c>
      <c r="W20" s="112">
        <f>[16]Janeiro!$D$26</f>
        <v>24.2</v>
      </c>
      <c r="X20" s="110">
        <f>[16]Janeiro!$D$27</f>
        <v>23.4</v>
      </c>
      <c r="Y20" s="110">
        <f>[16]Janeiro!$D$28</f>
        <v>23.1</v>
      </c>
      <c r="Z20" s="110">
        <f>[16]Janeiro!$D$29</f>
        <v>21.2</v>
      </c>
      <c r="AA20" s="110">
        <f>[16]Janeiro!$D$30</f>
        <v>21.1</v>
      </c>
      <c r="AB20" s="110">
        <f>[16]Janeiro!$D$31</f>
        <v>18.7</v>
      </c>
      <c r="AC20" s="110">
        <f>[16]Janeiro!$D$32</f>
        <v>18.7</v>
      </c>
      <c r="AD20" s="110">
        <f>[16]Janeiro!$D$33</f>
        <v>17.7</v>
      </c>
      <c r="AE20" s="110">
        <f>[16]Janeiro!$D$34</f>
        <v>22.4</v>
      </c>
      <c r="AF20" s="110">
        <f>[16]Janeiro!$D$35</f>
        <v>19.399999999999999</v>
      </c>
      <c r="AG20" s="117">
        <f t="shared" si="3"/>
        <v>17.7</v>
      </c>
      <c r="AH20" s="116">
        <f t="shared" si="4"/>
        <v>22.419354838709683</v>
      </c>
      <c r="AJ20" t="s">
        <v>35</v>
      </c>
      <c r="AL20" t="s">
        <v>35</v>
      </c>
    </row>
    <row r="21" spans="1:39" x14ac:dyDescent="0.2">
      <c r="A21" s="48" t="s">
        <v>7</v>
      </c>
      <c r="B21" s="112">
        <f>[17]Janeiro!$D$5</f>
        <v>22.3</v>
      </c>
      <c r="C21" s="112">
        <f>[17]Janeiro!$D$6</f>
        <v>20.5</v>
      </c>
      <c r="D21" s="112">
        <f>[17]Janeiro!$D$7</f>
        <v>21.9</v>
      </c>
      <c r="E21" s="112">
        <f>[17]Janeiro!$D$8</f>
        <v>22.9</v>
      </c>
      <c r="F21" s="112">
        <f>[17]Janeiro!$D$9</f>
        <v>22.2</v>
      </c>
      <c r="G21" s="112">
        <f>[17]Janeiro!$D$10</f>
        <v>21.3</v>
      </c>
      <c r="H21" s="112">
        <f>[17]Janeiro!$D$11</f>
        <v>23.3</v>
      </c>
      <c r="I21" s="112">
        <f>[17]Janeiro!$D$12</f>
        <v>23</v>
      </c>
      <c r="J21" s="112">
        <f>[17]Janeiro!$D$13</f>
        <v>24.2</v>
      </c>
      <c r="K21" s="112">
        <f>[17]Janeiro!$D$14</f>
        <v>21.1</v>
      </c>
      <c r="L21" s="112">
        <f>[17]Janeiro!$D$15</f>
        <v>22</v>
      </c>
      <c r="M21" s="112">
        <f>[17]Janeiro!$D$16</f>
        <v>22.6</v>
      </c>
      <c r="N21" s="112">
        <f>[17]Janeiro!$D$17</f>
        <v>23.1</v>
      </c>
      <c r="O21" s="112">
        <f>[17]Janeiro!$D$18</f>
        <v>23.2</v>
      </c>
      <c r="P21" s="112">
        <f>[17]Janeiro!$D$19</f>
        <v>22.8</v>
      </c>
      <c r="Q21" s="112">
        <f>[17]Janeiro!$D$20</f>
        <v>22.6</v>
      </c>
      <c r="R21" s="112">
        <f>[17]Janeiro!$D$21</f>
        <v>23.8</v>
      </c>
      <c r="S21" s="112">
        <f>[17]Janeiro!$D$22</f>
        <v>23.3</v>
      </c>
      <c r="T21" s="112">
        <f>[17]Janeiro!$D$23</f>
        <v>25.4</v>
      </c>
      <c r="U21" s="112">
        <f>[17]Janeiro!$D$24</f>
        <v>22.9</v>
      </c>
      <c r="V21" s="112">
        <f>[17]Janeiro!$D$25</f>
        <v>21.3</v>
      </c>
      <c r="W21" s="112">
        <f>[17]Janeiro!$D$26</f>
        <v>21.4</v>
      </c>
      <c r="X21" s="110">
        <f>[17]Janeiro!$D$27</f>
        <v>19.8</v>
      </c>
      <c r="Y21" s="110">
        <f>[17]Janeiro!$D$28</f>
        <v>20.8</v>
      </c>
      <c r="Z21" s="110">
        <f>[17]Janeiro!$D$29</f>
        <v>18.2</v>
      </c>
      <c r="AA21" s="110">
        <f>[17]Janeiro!$D$30</f>
        <v>18.899999999999999</v>
      </c>
      <c r="AB21" s="110">
        <f>[17]Janeiro!$D$31</f>
        <v>19</v>
      </c>
      <c r="AC21" s="110">
        <f>[17]Janeiro!$D$32</f>
        <v>18.2</v>
      </c>
      <c r="AD21" s="110">
        <f>[17]Janeiro!$D$33</f>
        <v>19</v>
      </c>
      <c r="AE21" s="110">
        <f>[17]Janeiro!$D$34</f>
        <v>20.9</v>
      </c>
      <c r="AF21" s="110">
        <f>[17]Janeiro!$D$35</f>
        <v>20</v>
      </c>
      <c r="AG21" s="117">
        <f t="shared" si="3"/>
        <v>18.2</v>
      </c>
      <c r="AH21" s="116">
        <f t="shared" si="4"/>
        <v>21.674193548387095</v>
      </c>
      <c r="AJ21" t="s">
        <v>35</v>
      </c>
      <c r="AK21" t="s">
        <v>35</v>
      </c>
      <c r="AL21" t="s">
        <v>35</v>
      </c>
    </row>
    <row r="22" spans="1:39" x14ac:dyDescent="0.2">
      <c r="A22" s="48" t="s">
        <v>148</v>
      </c>
      <c r="B22" s="112">
        <f>[18]Janeiro!$D$5</f>
        <v>23.2</v>
      </c>
      <c r="C22" s="112">
        <f>[18]Janeiro!$D$6</f>
        <v>21.1</v>
      </c>
      <c r="D22" s="112">
        <f>[18]Janeiro!$D$7</f>
        <v>22.4</v>
      </c>
      <c r="E22" s="112">
        <f>[18]Janeiro!$D$8</f>
        <v>24</v>
      </c>
      <c r="F22" s="112">
        <f>[18]Janeiro!$D$9</f>
        <v>21.9</v>
      </c>
      <c r="G22" s="112">
        <f>[18]Janeiro!$D$10</f>
        <v>22.2</v>
      </c>
      <c r="H22" s="112">
        <f>[18]Janeiro!$D$11</f>
        <v>21.5</v>
      </c>
      <c r="I22" s="112">
        <f>[18]Janeiro!$D$12</f>
        <v>21.3</v>
      </c>
      <c r="J22" s="112">
        <f>[18]Janeiro!$D$13</f>
        <v>24</v>
      </c>
      <c r="K22" s="112">
        <f>[18]Janeiro!$D$14</f>
        <v>22</v>
      </c>
      <c r="L22" s="112">
        <f>[18]Janeiro!$D$15</f>
        <v>23.5</v>
      </c>
      <c r="M22" s="112">
        <f>[18]Janeiro!$D$16</f>
        <v>23.4</v>
      </c>
      <c r="N22" s="112">
        <f>[18]Janeiro!$D$17</f>
        <v>23.7</v>
      </c>
      <c r="O22" s="112">
        <f>[18]Janeiro!$D$18</f>
        <v>23.4</v>
      </c>
      <c r="P22" s="112">
        <f>[18]Janeiro!$D$19</f>
        <v>24.2</v>
      </c>
      <c r="Q22" s="112">
        <f>[18]Janeiro!$D$20</f>
        <v>23.7</v>
      </c>
      <c r="R22" s="112">
        <f>[18]Janeiro!$D$21</f>
        <v>23.9</v>
      </c>
      <c r="S22" s="112">
        <f>[18]Janeiro!$D$22</f>
        <v>23.8</v>
      </c>
      <c r="T22" s="112">
        <f>[18]Janeiro!$D$23</f>
        <v>24.2</v>
      </c>
      <c r="U22" s="112">
        <f>[18]Janeiro!$D$24</f>
        <v>22.6</v>
      </c>
      <c r="V22" s="112">
        <f>[18]Janeiro!$D$25</f>
        <v>22</v>
      </c>
      <c r="W22" s="112">
        <f>[18]Janeiro!$D$26</f>
        <v>22.2</v>
      </c>
      <c r="X22" s="110">
        <f>[18]Janeiro!$D$27</f>
        <v>20.8</v>
      </c>
      <c r="Y22" s="110">
        <f>[18]Janeiro!$D$28</f>
        <v>20.5</v>
      </c>
      <c r="Z22" s="110">
        <f>[18]Janeiro!$D$29</f>
        <v>19</v>
      </c>
      <c r="AA22" s="110">
        <f>[18]Janeiro!$D$30</f>
        <v>18.100000000000001</v>
      </c>
      <c r="AB22" s="110">
        <f>[18]Janeiro!$D$31</f>
        <v>17.600000000000001</v>
      </c>
      <c r="AC22" s="110">
        <f>[18]Janeiro!$D$32</f>
        <v>17.899999999999999</v>
      </c>
      <c r="AD22" s="110">
        <f>[18]Janeiro!$D$33</f>
        <v>18.100000000000001</v>
      </c>
      <c r="AE22" s="110">
        <f>[18]Janeiro!$D$34</f>
        <v>18.899999999999999</v>
      </c>
      <c r="AF22" s="110">
        <f>[18]Janeiro!$D$35</f>
        <v>19.8</v>
      </c>
      <c r="AG22" s="117">
        <f t="shared" si="3"/>
        <v>17.600000000000001</v>
      </c>
      <c r="AH22" s="116">
        <f t="shared" si="4"/>
        <v>21.770967741935479</v>
      </c>
      <c r="AJ22" t="s">
        <v>35</v>
      </c>
      <c r="AM22" t="s">
        <v>35</v>
      </c>
    </row>
    <row r="23" spans="1:39" x14ac:dyDescent="0.2">
      <c r="A23" s="48" t="s">
        <v>149</v>
      </c>
      <c r="B23" s="112">
        <f>[19]Janeiro!$D$5</f>
        <v>20.9</v>
      </c>
      <c r="C23" s="112">
        <f>[19]Janeiro!$D$6</f>
        <v>21.8</v>
      </c>
      <c r="D23" s="112">
        <f>[19]Janeiro!$D$7</f>
        <v>20.8</v>
      </c>
      <c r="E23" s="112">
        <f>[19]Janeiro!$D$8</f>
        <v>21.7</v>
      </c>
      <c r="F23" s="112">
        <f>[19]Janeiro!$D$9</f>
        <v>19.899999999999999</v>
      </c>
      <c r="G23" s="112">
        <f>[19]Janeiro!$D$10</f>
        <v>20.100000000000001</v>
      </c>
      <c r="H23" s="112">
        <f>[19]Janeiro!$D$11</f>
        <v>21.3</v>
      </c>
      <c r="I23" s="112">
        <f>[19]Janeiro!$D$12</f>
        <v>21</v>
      </c>
      <c r="J23" s="112">
        <f>[19]Janeiro!$D$13</f>
        <v>23.3</v>
      </c>
      <c r="K23" s="112">
        <f>[19]Janeiro!$D$14</f>
        <v>21.1</v>
      </c>
      <c r="L23" s="112">
        <f>[19]Janeiro!$D$15</f>
        <v>23.7</v>
      </c>
      <c r="M23" s="112">
        <f>[19]Janeiro!$D$16</f>
        <v>20.9</v>
      </c>
      <c r="N23" s="112">
        <f>[19]Janeiro!$D$17</f>
        <v>22.9</v>
      </c>
      <c r="O23" s="112">
        <f>[19]Janeiro!$D$18</f>
        <v>23.9</v>
      </c>
      <c r="P23" s="112">
        <f>[19]Janeiro!$D$19</f>
        <v>23.1</v>
      </c>
      <c r="Q23" s="112">
        <f>[19]Janeiro!$D$20</f>
        <v>23.4</v>
      </c>
      <c r="R23" s="112">
        <f>[19]Janeiro!$D$21</f>
        <v>24.5</v>
      </c>
      <c r="S23" s="112">
        <f>[19]Janeiro!$D$22</f>
        <v>23.9</v>
      </c>
      <c r="T23" s="112">
        <f>[19]Janeiro!$D$23</f>
        <v>24.8</v>
      </c>
      <c r="U23" s="112">
        <f>[19]Janeiro!$D$24</f>
        <v>22.9</v>
      </c>
      <c r="V23" s="112">
        <f>[19]Janeiro!$D$25</f>
        <v>22.1</v>
      </c>
      <c r="W23" s="112">
        <f>[19]Janeiro!$D$26</f>
        <v>22</v>
      </c>
      <c r="X23" s="110">
        <f>[19]Janeiro!$D$27</f>
        <v>20</v>
      </c>
      <c r="Y23" s="110">
        <f>[19]Janeiro!$D$28</f>
        <v>18</v>
      </c>
      <c r="Z23" s="110">
        <f>[19]Janeiro!$D$29</f>
        <v>15.9</v>
      </c>
      <c r="AA23" s="110">
        <f>[19]Janeiro!$D$30</f>
        <v>15</v>
      </c>
      <c r="AB23" s="110">
        <f>[19]Janeiro!$D$31</f>
        <v>15.1</v>
      </c>
      <c r="AC23" s="110">
        <f>[19]Janeiro!$D$32</f>
        <v>14.8</v>
      </c>
      <c r="AD23" s="110">
        <f>[19]Janeiro!$D$33</f>
        <v>16.600000000000001</v>
      </c>
      <c r="AE23" s="110">
        <f>[19]Janeiro!$D$34</f>
        <v>16</v>
      </c>
      <c r="AF23" s="110">
        <f>[19]Janeiro!$D$35</f>
        <v>17.600000000000001</v>
      </c>
      <c r="AG23" s="117">
        <f t="shared" si="3"/>
        <v>14.8</v>
      </c>
      <c r="AH23" s="116">
        <f t="shared" si="4"/>
        <v>20.612903225806452</v>
      </c>
      <c r="AI23" s="12" t="s">
        <v>35</v>
      </c>
      <c r="AJ23" t="s">
        <v>35</v>
      </c>
      <c r="AL23" t="s">
        <v>35</v>
      </c>
      <c r="AM23" t="s">
        <v>35</v>
      </c>
    </row>
    <row r="24" spans="1:39" x14ac:dyDescent="0.2">
      <c r="A24" s="48" t="s">
        <v>150</v>
      </c>
      <c r="B24" s="112">
        <f>[20]Janeiro!$D$5</f>
        <v>23.1</v>
      </c>
      <c r="C24" s="112">
        <f>[20]Janeiro!$D$6</f>
        <v>21.3</v>
      </c>
      <c r="D24" s="112">
        <f>[20]Janeiro!$D$7</f>
        <v>22.2</v>
      </c>
      <c r="E24" s="112">
        <f>[20]Janeiro!$D$8</f>
        <v>24.3</v>
      </c>
      <c r="F24" s="112">
        <f>[20]Janeiro!$D$9</f>
        <v>22.4</v>
      </c>
      <c r="G24" s="112">
        <f>[20]Janeiro!$D$10</f>
        <v>21.2</v>
      </c>
      <c r="H24" s="112">
        <f>[20]Janeiro!$D$11</f>
        <v>22.2</v>
      </c>
      <c r="I24" s="112">
        <f>[20]Janeiro!$D$12</f>
        <v>22.2</v>
      </c>
      <c r="J24" s="112">
        <f>[20]Janeiro!$D$13</f>
        <v>24.7</v>
      </c>
      <c r="K24" s="112">
        <f>[20]Janeiro!$D$14</f>
        <v>21.3</v>
      </c>
      <c r="L24" s="112">
        <f>[20]Janeiro!$D$15</f>
        <v>23.7</v>
      </c>
      <c r="M24" s="112">
        <f>[20]Janeiro!$D$16</f>
        <v>23.3</v>
      </c>
      <c r="N24" s="112">
        <f>[20]Janeiro!$D$17</f>
        <v>23.5</v>
      </c>
      <c r="O24" s="112">
        <f>[20]Janeiro!$D$18</f>
        <v>23.4</v>
      </c>
      <c r="P24" s="112">
        <f>[20]Janeiro!$D$19</f>
        <v>23.5</v>
      </c>
      <c r="Q24" s="112">
        <f>[20]Janeiro!$D$20</f>
        <v>23.6</v>
      </c>
      <c r="R24" s="112">
        <f>[20]Janeiro!$D$21</f>
        <v>24.6</v>
      </c>
      <c r="S24" s="112">
        <f>[20]Janeiro!$D$22</f>
        <v>23.6</v>
      </c>
      <c r="T24" s="112">
        <f>[20]Janeiro!$D$23</f>
        <v>24.6</v>
      </c>
      <c r="U24" s="112">
        <f>[20]Janeiro!$D$24</f>
        <v>23.9</v>
      </c>
      <c r="V24" s="112">
        <f>[20]Janeiro!$D$25</f>
        <v>22.1</v>
      </c>
      <c r="W24" s="112">
        <f>[20]Janeiro!$D$26</f>
        <v>21.6</v>
      </c>
      <c r="X24" s="110">
        <f>[20]Janeiro!$D$27</f>
        <v>20.7</v>
      </c>
      <c r="Y24" s="110">
        <f>[20]Janeiro!$D$28</f>
        <v>20.6</v>
      </c>
      <c r="Z24" s="110">
        <f>[20]Janeiro!$D$29</f>
        <v>19.2</v>
      </c>
      <c r="AA24" s="110">
        <f>[20]Janeiro!$D$30</f>
        <v>18.2</v>
      </c>
      <c r="AB24" s="110">
        <f>[20]Janeiro!$D$31</f>
        <v>17.399999999999999</v>
      </c>
      <c r="AC24" s="110">
        <f>[20]Janeiro!$D$32</f>
        <v>17.600000000000001</v>
      </c>
      <c r="AD24" s="110">
        <f>[20]Janeiro!$D$33</f>
        <v>17.100000000000001</v>
      </c>
      <c r="AE24" s="110">
        <f>[20]Janeiro!$D$34</f>
        <v>18.899999999999999</v>
      </c>
      <c r="AF24" s="110">
        <f>[20]Janeiro!$D$35</f>
        <v>19.100000000000001</v>
      </c>
      <c r="AG24" s="117">
        <f t="shared" si="3"/>
        <v>17.100000000000001</v>
      </c>
      <c r="AH24" s="116">
        <f t="shared" si="4"/>
        <v>21.777419354838717</v>
      </c>
      <c r="AJ24" t="s">
        <v>35</v>
      </c>
      <c r="AM24" t="s">
        <v>35</v>
      </c>
    </row>
    <row r="25" spans="1:39" x14ac:dyDescent="0.2">
      <c r="A25" s="48" t="s">
        <v>8</v>
      </c>
      <c r="B25" s="112">
        <f>[21]Janeiro!$D$5</f>
        <v>21.5</v>
      </c>
      <c r="C25" s="112">
        <f>[21]Janeiro!$D$6</f>
        <v>21.7</v>
      </c>
      <c r="D25" s="112">
        <f>[21]Janeiro!$D$7</f>
        <v>21.5</v>
      </c>
      <c r="E25" s="112">
        <f>[21]Janeiro!$D$8</f>
        <v>22</v>
      </c>
      <c r="F25" s="112">
        <f>[21]Janeiro!$D$9</f>
        <v>21.6</v>
      </c>
      <c r="G25" s="112">
        <f>[21]Janeiro!$D$10</f>
        <v>21.6</v>
      </c>
      <c r="H25" s="112">
        <f>[21]Janeiro!$D$11</f>
        <v>22.6</v>
      </c>
      <c r="I25" s="112">
        <f>[21]Janeiro!$D$12</f>
        <v>22.5</v>
      </c>
      <c r="J25" s="112">
        <f>[21]Janeiro!$D$13</f>
        <v>24.1</v>
      </c>
      <c r="K25" s="112">
        <f>[21]Janeiro!$D$14</f>
        <v>21.3</v>
      </c>
      <c r="L25" s="112">
        <f>[21]Janeiro!$D$15</f>
        <v>23.8</v>
      </c>
      <c r="M25" s="112">
        <f>[21]Janeiro!$D$16</f>
        <v>22</v>
      </c>
      <c r="N25" s="112">
        <f>[21]Janeiro!$D$17</f>
        <v>23.3</v>
      </c>
      <c r="O25" s="112">
        <f>[21]Janeiro!$D$18</f>
        <v>23.8</v>
      </c>
      <c r="P25" s="112">
        <f>[21]Janeiro!$D$19</f>
        <v>23.4</v>
      </c>
      <c r="Q25" s="112">
        <f>[21]Janeiro!$D$20</f>
        <v>22.9</v>
      </c>
      <c r="R25" s="112">
        <f>[21]Janeiro!$D$21</f>
        <v>24.2</v>
      </c>
      <c r="S25" s="112">
        <f>[21]Janeiro!$D$22</f>
        <v>24.5</v>
      </c>
      <c r="T25" s="112">
        <f>[21]Janeiro!$D$23</f>
        <v>24.9</v>
      </c>
      <c r="U25" s="112">
        <f>[21]Janeiro!$D$24</f>
        <v>22.4</v>
      </c>
      <c r="V25" s="112">
        <f>[21]Janeiro!$D$25</f>
        <v>21.7</v>
      </c>
      <c r="W25" s="112">
        <f>[21]Janeiro!$D$26</f>
        <v>20.399999999999999</v>
      </c>
      <c r="X25" s="110">
        <f>[21]Janeiro!$D$27</f>
        <v>19.8</v>
      </c>
      <c r="Y25" s="110">
        <f>[21]Janeiro!$D$28</f>
        <v>19.5</v>
      </c>
      <c r="Z25" s="110">
        <f>[21]Janeiro!$D$29</f>
        <v>17.899999999999999</v>
      </c>
      <c r="AA25" s="110">
        <f>[21]Janeiro!$D$30</f>
        <v>16.8</v>
      </c>
      <c r="AB25" s="110">
        <f>[21]Janeiro!$D$31</f>
        <v>16.7</v>
      </c>
      <c r="AC25" s="110">
        <f>[21]Janeiro!$D$32</f>
        <v>17.2</v>
      </c>
      <c r="AD25" s="110">
        <f>[21]Janeiro!$D$33</f>
        <v>19.5</v>
      </c>
      <c r="AE25" s="110">
        <f>[21]Janeiro!$D$34</f>
        <v>18.3</v>
      </c>
      <c r="AF25" s="110">
        <f>[21]Janeiro!$D$35</f>
        <v>20.100000000000001</v>
      </c>
      <c r="AG25" s="117">
        <f t="shared" si="3"/>
        <v>16.7</v>
      </c>
      <c r="AH25" s="116">
        <f t="shared" si="4"/>
        <v>21.403225806451609</v>
      </c>
      <c r="AJ25" t="s">
        <v>35</v>
      </c>
      <c r="AL25" t="s">
        <v>35</v>
      </c>
    </row>
    <row r="26" spans="1:39" x14ac:dyDescent="0.2">
      <c r="A26" s="48" t="s">
        <v>9</v>
      </c>
      <c r="B26" s="112">
        <f>[22]Janeiro!$D$5</f>
        <v>23.4</v>
      </c>
      <c r="C26" s="112">
        <f>[22]Janeiro!$D$6</f>
        <v>22.2</v>
      </c>
      <c r="D26" s="112">
        <f>[22]Janeiro!$D$7</f>
        <v>23.4</v>
      </c>
      <c r="E26" s="112">
        <f>[22]Janeiro!$D$8</f>
        <v>24.3</v>
      </c>
      <c r="F26" s="112">
        <f>[22]Janeiro!$D$9</f>
        <v>22.6</v>
      </c>
      <c r="G26" s="112">
        <f>[22]Janeiro!$D$10</f>
        <v>23.5</v>
      </c>
      <c r="H26" s="112">
        <f>[22]Janeiro!$D$11</f>
        <v>22</v>
      </c>
      <c r="I26" s="112">
        <f>[22]Janeiro!$D$12</f>
        <v>23.3</v>
      </c>
      <c r="J26" s="112">
        <f>[22]Janeiro!$D$13</f>
        <v>25.4</v>
      </c>
      <c r="K26" s="112">
        <f>[22]Janeiro!$D$14</f>
        <v>21.5</v>
      </c>
      <c r="L26" s="112">
        <f>[22]Janeiro!$D$15</f>
        <v>23.1</v>
      </c>
      <c r="M26" s="112">
        <f>[22]Janeiro!$D$16</f>
        <v>22.9</v>
      </c>
      <c r="N26" s="112">
        <f>[22]Janeiro!$D$17</f>
        <v>23.4</v>
      </c>
      <c r="O26" s="112">
        <f>[22]Janeiro!$D$18</f>
        <v>23.9</v>
      </c>
      <c r="P26" s="112">
        <f>[22]Janeiro!$D$19</f>
        <v>24.3</v>
      </c>
      <c r="Q26" s="112">
        <f>[22]Janeiro!$D$20</f>
        <v>24.2</v>
      </c>
      <c r="R26" s="112">
        <f>[22]Janeiro!$D$21</f>
        <v>25.9</v>
      </c>
      <c r="S26" s="112">
        <f>[22]Janeiro!$D$22</f>
        <v>25.2</v>
      </c>
      <c r="T26" s="112">
        <f>[22]Janeiro!$D$23</f>
        <v>26.4</v>
      </c>
      <c r="U26" s="112">
        <f>[22]Janeiro!$D$24</f>
        <v>22.5</v>
      </c>
      <c r="V26" s="112">
        <f>[22]Janeiro!$D$25</f>
        <v>22.6</v>
      </c>
      <c r="W26" s="112">
        <f>[22]Janeiro!$D$26</f>
        <v>22.3</v>
      </c>
      <c r="X26" s="110">
        <f>[22]Janeiro!$D$27</f>
        <v>20.7</v>
      </c>
      <c r="Y26" s="110">
        <f>[22]Janeiro!$D$28</f>
        <v>20.2</v>
      </c>
      <c r="Z26" s="110">
        <f>[22]Janeiro!$D$29</f>
        <v>18.7</v>
      </c>
      <c r="AA26" s="110">
        <f>[22]Janeiro!$D$30</f>
        <v>18.3</v>
      </c>
      <c r="AB26" s="110">
        <f>[22]Janeiro!$D$31</f>
        <v>19.100000000000001</v>
      </c>
      <c r="AC26" s="110">
        <f>[22]Janeiro!$D$32</f>
        <v>20.9</v>
      </c>
      <c r="AD26" s="110">
        <f>[22]Janeiro!$D$33</f>
        <v>21</v>
      </c>
      <c r="AE26" s="110">
        <f>[22]Janeiro!$D$34</f>
        <v>22.2</v>
      </c>
      <c r="AF26" s="110">
        <f>[22]Janeiro!$D$35</f>
        <v>22.2</v>
      </c>
      <c r="AG26" s="117">
        <f t="shared" si="3"/>
        <v>18.3</v>
      </c>
      <c r="AH26" s="116">
        <f t="shared" si="4"/>
        <v>22.632258064516133</v>
      </c>
      <c r="AL26" t="s">
        <v>35</v>
      </c>
      <c r="AM26" t="s">
        <v>35</v>
      </c>
    </row>
    <row r="27" spans="1:39" x14ac:dyDescent="0.2">
      <c r="A27" s="48" t="s">
        <v>32</v>
      </c>
      <c r="B27" s="112">
        <f>[23]Janeiro!$D$5</f>
        <v>23.5</v>
      </c>
      <c r="C27" s="112">
        <f>[23]Janeiro!$D$6</f>
        <v>23.4</v>
      </c>
      <c r="D27" s="112">
        <f>[23]Janeiro!$D$7</f>
        <v>24.2</v>
      </c>
      <c r="E27" s="112">
        <f>[23]Janeiro!$D$8</f>
        <v>22.9</v>
      </c>
      <c r="F27" s="112">
        <f>[23]Janeiro!$D$9</f>
        <v>22.3</v>
      </c>
      <c r="G27" s="112">
        <f>[23]Janeiro!$D$10</f>
        <v>21.7</v>
      </c>
      <c r="H27" s="112">
        <f>[23]Janeiro!$D$11</f>
        <v>23.1</v>
      </c>
      <c r="I27" s="112">
        <f>[23]Janeiro!$D$12</f>
        <v>24.7</v>
      </c>
      <c r="J27" s="112">
        <f>[23]Janeiro!$D$13</f>
        <v>27</v>
      </c>
      <c r="K27" s="112">
        <f>[23]Janeiro!$D$14</f>
        <v>24.7</v>
      </c>
      <c r="L27" s="112">
        <f>[23]Janeiro!$D$15</f>
        <v>26.7</v>
      </c>
      <c r="M27" s="112">
        <f>[23]Janeiro!$D$16</f>
        <v>23.6</v>
      </c>
      <c r="N27" s="112">
        <f>[23]Janeiro!$D$17</f>
        <v>25.2</v>
      </c>
      <c r="O27" s="112">
        <f>[23]Janeiro!$D$18</f>
        <v>24.7</v>
      </c>
      <c r="P27" s="112">
        <f>[23]Janeiro!$D$19</f>
        <v>26.6</v>
      </c>
      <c r="Q27" s="112">
        <f>[23]Janeiro!$D$20</f>
        <v>25.5</v>
      </c>
      <c r="R27" s="112">
        <f>[23]Janeiro!$D$21</f>
        <v>25.3</v>
      </c>
      <c r="S27" s="112">
        <f>[23]Janeiro!$D$22</f>
        <v>24.2</v>
      </c>
      <c r="T27" s="112">
        <f>[23]Janeiro!$D$23</f>
        <v>25.2</v>
      </c>
      <c r="U27" s="112">
        <f>[23]Janeiro!$D$24</f>
        <v>24.8</v>
      </c>
      <c r="V27" s="112">
        <f>[23]Janeiro!$D$25</f>
        <v>23.9</v>
      </c>
      <c r="W27" s="112">
        <f>[23]Janeiro!$D$26</f>
        <v>23.4</v>
      </c>
      <c r="X27" s="110">
        <f>[23]Janeiro!$D$27</f>
        <v>23</v>
      </c>
      <c r="Y27" s="110">
        <f>[23]Janeiro!$D$28</f>
        <v>22.1</v>
      </c>
      <c r="Z27" s="110">
        <f>[23]Janeiro!$D$29</f>
        <v>20.8</v>
      </c>
      <c r="AA27" s="110">
        <f>[23]Janeiro!$D$30</f>
        <v>20.2</v>
      </c>
      <c r="AB27" s="110">
        <f>[23]Janeiro!$D$31</f>
        <v>19.600000000000001</v>
      </c>
      <c r="AC27" s="110">
        <f>[23]Janeiro!$D$32</f>
        <v>17.5</v>
      </c>
      <c r="AD27" s="110">
        <f>[23]Janeiro!$D$33</f>
        <v>17.899999999999999</v>
      </c>
      <c r="AE27" s="110">
        <f>[23]Janeiro!$D$34</f>
        <v>21.1</v>
      </c>
      <c r="AF27" s="110">
        <f>[23]Janeiro!$D$35</f>
        <v>22.7</v>
      </c>
      <c r="AG27" s="117">
        <f t="shared" si="3"/>
        <v>17.5</v>
      </c>
      <c r="AH27" s="116">
        <f t="shared" si="4"/>
        <v>23.2741935483871</v>
      </c>
    </row>
    <row r="28" spans="1:39" x14ac:dyDescent="0.2">
      <c r="A28" s="48" t="s">
        <v>10</v>
      </c>
      <c r="B28" s="112">
        <f>[24]Janeiro!$D$5</f>
        <v>22.8</v>
      </c>
      <c r="C28" s="112">
        <f>[24]Janeiro!$D$6</f>
        <v>21.3</v>
      </c>
      <c r="D28" s="112">
        <f>[24]Janeiro!$D$7</f>
        <v>21.8</v>
      </c>
      <c r="E28" s="112">
        <f>[24]Janeiro!$D$8</f>
        <v>23.4</v>
      </c>
      <c r="F28" s="112">
        <f>[24]Janeiro!$D$9</f>
        <v>22.4</v>
      </c>
      <c r="G28" s="112">
        <f>[24]Janeiro!$D$10</f>
        <v>22.3</v>
      </c>
      <c r="H28" s="112">
        <f>[24]Janeiro!$D$11</f>
        <v>23.6</v>
      </c>
      <c r="I28" s="112">
        <f>[24]Janeiro!$D$12</f>
        <v>23.4</v>
      </c>
      <c r="J28" s="112">
        <f>[24]Janeiro!$D$13</f>
        <v>25.2</v>
      </c>
      <c r="K28" s="112">
        <f>[24]Janeiro!$D$14</f>
        <v>21.4</v>
      </c>
      <c r="L28" s="112">
        <f>[24]Janeiro!$D$15</f>
        <v>23.9</v>
      </c>
      <c r="M28" s="112">
        <f>[24]Janeiro!$D$16</f>
        <v>23.2</v>
      </c>
      <c r="N28" s="112">
        <f>[24]Janeiro!$D$17</f>
        <v>23.6</v>
      </c>
      <c r="O28" s="112">
        <f>[24]Janeiro!$D$18</f>
        <v>24.2</v>
      </c>
      <c r="P28" s="112">
        <f>[24]Janeiro!$D$19</f>
        <v>25</v>
      </c>
      <c r="Q28" s="112">
        <f>[24]Janeiro!$D$20</f>
        <v>24</v>
      </c>
      <c r="R28" s="112">
        <f>[24]Janeiro!$D$21</f>
        <v>25</v>
      </c>
      <c r="S28" s="112">
        <f>[24]Janeiro!$D$22</f>
        <v>24.8</v>
      </c>
      <c r="T28" s="112">
        <f>[24]Janeiro!$D$23</f>
        <v>24.6</v>
      </c>
      <c r="U28" s="112">
        <f>[24]Janeiro!$D$24</f>
        <v>23.4</v>
      </c>
      <c r="V28" s="112">
        <f>[24]Janeiro!$D$25</f>
        <v>22.7</v>
      </c>
      <c r="W28" s="112">
        <f>[24]Janeiro!$D$26</f>
        <v>21.8</v>
      </c>
      <c r="X28" s="110">
        <f>[24]Janeiro!$D$27</f>
        <v>20.3</v>
      </c>
      <c r="Y28" s="110">
        <f>[24]Janeiro!$D$28</f>
        <v>20.100000000000001</v>
      </c>
      <c r="Z28" s="110">
        <f>[24]Janeiro!$D$29</f>
        <v>18.600000000000001</v>
      </c>
      <c r="AA28" s="110">
        <f>[24]Janeiro!$D$30</f>
        <v>17.600000000000001</v>
      </c>
      <c r="AB28" s="110">
        <f>[24]Janeiro!$D$31</f>
        <v>17.600000000000001</v>
      </c>
      <c r="AC28" s="110">
        <f>[24]Janeiro!$D$32</f>
        <v>17.399999999999999</v>
      </c>
      <c r="AD28" s="110">
        <f>[24]Janeiro!$D$33</f>
        <v>19.5</v>
      </c>
      <c r="AE28" s="110">
        <f>[24]Janeiro!$D$34</f>
        <v>18.899999999999999</v>
      </c>
      <c r="AF28" s="110">
        <f>[24]Janeiro!$D$35</f>
        <v>20.399999999999999</v>
      </c>
      <c r="AG28" s="117">
        <f t="shared" si="3"/>
        <v>17.399999999999999</v>
      </c>
      <c r="AH28" s="116">
        <f t="shared" si="4"/>
        <v>22.070967741935487</v>
      </c>
      <c r="AL28" t="s">
        <v>35</v>
      </c>
    </row>
    <row r="29" spans="1:39" x14ac:dyDescent="0.2">
      <c r="A29" s="48" t="s">
        <v>151</v>
      </c>
      <c r="B29" s="112">
        <f>[25]Janeiro!$D$5</f>
        <v>21.5</v>
      </c>
      <c r="C29" s="112">
        <f>[25]Janeiro!$D$6</f>
        <v>20.6</v>
      </c>
      <c r="D29" s="112">
        <f>[25]Janeiro!$D$7</f>
        <v>21.2</v>
      </c>
      <c r="E29" s="112">
        <f>[25]Janeiro!$D$8</f>
        <v>22.6</v>
      </c>
      <c r="F29" s="112">
        <f>[25]Janeiro!$D$9</f>
        <v>21.4</v>
      </c>
      <c r="G29" s="112">
        <f>[25]Janeiro!$D$10</f>
        <v>20.8</v>
      </c>
      <c r="H29" s="112">
        <f>[25]Janeiro!$D$11</f>
        <v>21.2</v>
      </c>
      <c r="I29" s="112">
        <f>[25]Janeiro!$D$12</f>
        <v>20.9</v>
      </c>
      <c r="J29" s="112">
        <f>[25]Janeiro!$D$13</f>
        <v>22.8</v>
      </c>
      <c r="K29" s="112">
        <f>[25]Janeiro!$D$14</f>
        <v>19.899999999999999</v>
      </c>
      <c r="L29" s="112">
        <f>[25]Janeiro!$D$15</f>
        <v>22.7</v>
      </c>
      <c r="M29" s="112">
        <f>[25]Janeiro!$D$16</f>
        <v>22</v>
      </c>
      <c r="N29" s="112">
        <f>[25]Janeiro!$D$17</f>
        <v>21.8</v>
      </c>
      <c r="O29" s="112">
        <f>[25]Janeiro!$D$18</f>
        <v>22.8</v>
      </c>
      <c r="P29" s="112">
        <f>[25]Janeiro!$D$19</f>
        <v>23.2</v>
      </c>
      <c r="Q29" s="112">
        <f>[25]Janeiro!$D$20</f>
        <v>23.1</v>
      </c>
      <c r="R29" s="112">
        <f>[25]Janeiro!$D$21</f>
        <v>23</v>
      </c>
      <c r="S29" s="112">
        <f>[25]Janeiro!$D$22</f>
        <v>22.1</v>
      </c>
      <c r="T29" s="112">
        <f>[25]Janeiro!$D$23</f>
        <v>22.9</v>
      </c>
      <c r="U29" s="112">
        <f>[25]Janeiro!$D$24</f>
        <v>22.2</v>
      </c>
      <c r="V29" s="112">
        <f>[25]Janeiro!$D$25</f>
        <v>21.9</v>
      </c>
      <c r="W29" s="112">
        <f>[25]Janeiro!$D$26</f>
        <v>20.9</v>
      </c>
      <c r="X29" s="110">
        <f>[25]Janeiro!$D$27</f>
        <v>19.899999999999999</v>
      </c>
      <c r="Y29" s="110">
        <f>[25]Janeiro!$D$28</f>
        <v>18.899999999999999</v>
      </c>
      <c r="Z29" s="110">
        <f>[25]Janeiro!$D$29</f>
        <v>17.600000000000001</v>
      </c>
      <c r="AA29" s="110">
        <f>[25]Janeiro!$D$30</f>
        <v>16.7</v>
      </c>
      <c r="AB29" s="110">
        <f>[25]Janeiro!$D$31</f>
        <v>16.3</v>
      </c>
      <c r="AC29" s="110">
        <f>[25]Janeiro!$D$32</f>
        <v>16.100000000000001</v>
      </c>
      <c r="AD29" s="110">
        <f>[25]Janeiro!$D$33</f>
        <v>17.399999999999999</v>
      </c>
      <c r="AE29" s="110">
        <f>[25]Janeiro!$D$34</f>
        <v>18.7</v>
      </c>
      <c r="AF29" s="110">
        <f>[25]Janeiro!$D$35</f>
        <v>18.5</v>
      </c>
      <c r="AG29" s="117">
        <f t="shared" si="3"/>
        <v>16.100000000000001</v>
      </c>
      <c r="AH29" s="116">
        <f t="shared" si="4"/>
        <v>20.696774193548389</v>
      </c>
      <c r="AI29" s="12" t="s">
        <v>35</v>
      </c>
      <c r="AJ29" t="s">
        <v>35</v>
      </c>
      <c r="AL29" t="s">
        <v>35</v>
      </c>
      <c r="AM29" t="s">
        <v>35</v>
      </c>
    </row>
    <row r="30" spans="1:39" x14ac:dyDescent="0.2">
      <c r="A30" s="48" t="s">
        <v>11</v>
      </c>
      <c r="B30" s="112">
        <f>[26]Janeiro!$D$5</f>
        <v>22.4</v>
      </c>
      <c r="C30" s="112">
        <f>[26]Janeiro!$D$6</f>
        <v>21.4</v>
      </c>
      <c r="D30" s="112">
        <f>[26]Janeiro!$D$7</f>
        <v>22.6</v>
      </c>
      <c r="E30" s="112">
        <f>[26]Janeiro!$D$8</f>
        <v>23.2</v>
      </c>
      <c r="F30" s="112">
        <f>[26]Janeiro!$D$9</f>
        <v>20.8</v>
      </c>
      <c r="G30" s="112">
        <f>[26]Janeiro!$D$10</f>
        <v>20</v>
      </c>
      <c r="H30" s="112">
        <f>[26]Janeiro!$D$11</f>
        <v>20.9</v>
      </c>
      <c r="I30" s="112">
        <f>[26]Janeiro!$D$12</f>
        <v>21.4</v>
      </c>
      <c r="J30" s="112">
        <f>[26]Janeiro!$D$13</f>
        <v>23.6</v>
      </c>
      <c r="K30" s="112">
        <f>[26]Janeiro!$D$14</f>
        <v>21.6</v>
      </c>
      <c r="L30" s="112">
        <f>[26]Janeiro!$D$15</f>
        <v>22.5</v>
      </c>
      <c r="M30" s="112">
        <f>[26]Janeiro!$D$16</f>
        <v>22.1</v>
      </c>
      <c r="N30" s="112">
        <f>[26]Janeiro!$D$17</f>
        <v>23</v>
      </c>
      <c r="O30" s="112">
        <f>[26]Janeiro!$D$18</f>
        <v>23.1</v>
      </c>
      <c r="P30" s="112">
        <f>[26]Janeiro!$D$19</f>
        <v>23.9</v>
      </c>
      <c r="Q30" s="112">
        <f>[26]Janeiro!$D$20</f>
        <v>22.4</v>
      </c>
      <c r="R30" s="112">
        <f>[26]Janeiro!$D$21</f>
        <v>23.4</v>
      </c>
      <c r="S30" s="112">
        <f>[26]Janeiro!$D$22</f>
        <v>22.4</v>
      </c>
      <c r="T30" s="112">
        <f>[26]Janeiro!$D$23</f>
        <v>23.2</v>
      </c>
      <c r="U30" s="112">
        <f>[26]Janeiro!$D$24</f>
        <v>23.8</v>
      </c>
      <c r="V30" s="112">
        <f>[26]Janeiro!$D$25</f>
        <v>21.7</v>
      </c>
      <c r="W30" s="112">
        <f>[26]Janeiro!$D$26</f>
        <v>21.9</v>
      </c>
      <c r="X30" s="110">
        <f>[26]Janeiro!$D$27</f>
        <v>21.7</v>
      </c>
      <c r="Y30" s="110">
        <f>[26]Janeiro!$D$28</f>
        <v>21.1</v>
      </c>
      <c r="Z30" s="110">
        <f>[26]Janeiro!$D$29</f>
        <v>18.3</v>
      </c>
      <c r="AA30" s="110">
        <f>[26]Janeiro!$D$30</f>
        <v>18.2</v>
      </c>
      <c r="AB30" s="110">
        <f>[26]Janeiro!$D$31</f>
        <v>16</v>
      </c>
      <c r="AC30" s="110">
        <f>[26]Janeiro!$D$32</f>
        <v>16.3</v>
      </c>
      <c r="AD30" s="110">
        <f>[26]Janeiro!$D$33</f>
        <v>15.8</v>
      </c>
      <c r="AE30" s="110">
        <f>[26]Janeiro!$D$34</f>
        <v>18.399999999999999</v>
      </c>
      <c r="AF30" s="110">
        <f>[26]Janeiro!$D$35</f>
        <v>19.2</v>
      </c>
      <c r="AG30" s="117">
        <f t="shared" si="3"/>
        <v>15.8</v>
      </c>
      <c r="AH30" s="116">
        <f t="shared" si="4"/>
        <v>21.170967741935478</v>
      </c>
    </row>
    <row r="31" spans="1:39" s="5" customFormat="1" x14ac:dyDescent="0.2">
      <c r="A31" s="48" t="s">
        <v>12</v>
      </c>
      <c r="B31" s="112">
        <f>[27]Janeiro!$D$5</f>
        <v>24.1</v>
      </c>
      <c r="C31" s="112">
        <f>[27]Janeiro!$D$6</f>
        <v>24.2</v>
      </c>
      <c r="D31" s="112">
        <f>[27]Janeiro!$D$7</f>
        <v>22.5</v>
      </c>
      <c r="E31" s="112">
        <f>[27]Janeiro!$D$8</f>
        <v>22.5</v>
      </c>
      <c r="F31" s="112">
        <f>[27]Janeiro!$D$9</f>
        <v>23.5</v>
      </c>
      <c r="G31" s="112">
        <f>[27]Janeiro!$D$10</f>
        <v>23.4</v>
      </c>
      <c r="H31" s="112">
        <f>[27]Janeiro!$D$11</f>
        <v>24.5</v>
      </c>
      <c r="I31" s="112">
        <f>[27]Janeiro!$D$12</f>
        <v>24.7</v>
      </c>
      <c r="J31" s="112">
        <f>[27]Janeiro!$D$13</f>
        <v>24.9</v>
      </c>
      <c r="K31" s="112">
        <f>[27]Janeiro!$D$14</f>
        <v>26.6</v>
      </c>
      <c r="L31" s="112">
        <f>[27]Janeiro!$D$15</f>
        <v>23.8</v>
      </c>
      <c r="M31" s="112">
        <f>[27]Janeiro!$D$16</f>
        <v>24.2</v>
      </c>
      <c r="N31" s="112">
        <f>[27]Janeiro!$D$17</f>
        <v>24.7</v>
      </c>
      <c r="O31" s="112">
        <f>[27]Janeiro!$D$18</f>
        <v>24.8</v>
      </c>
      <c r="P31" s="112">
        <f>[27]Janeiro!$D$19</f>
        <v>25.8</v>
      </c>
      <c r="Q31" s="112">
        <f>[27]Janeiro!$D$20</f>
        <v>25.1</v>
      </c>
      <c r="R31" s="112">
        <f>[27]Janeiro!$D$21</f>
        <v>24.3</v>
      </c>
      <c r="S31" s="112">
        <f>[27]Janeiro!$D$22</f>
        <v>23.8</v>
      </c>
      <c r="T31" s="112">
        <f>[27]Janeiro!$D$23</f>
        <v>24</v>
      </c>
      <c r="U31" s="112">
        <f>[27]Janeiro!$D$24</f>
        <v>23.9</v>
      </c>
      <c r="V31" s="112">
        <f>[27]Janeiro!$D$25</f>
        <v>24.2</v>
      </c>
      <c r="W31" s="112">
        <f>[27]Janeiro!$D$26</f>
        <v>22.8</v>
      </c>
      <c r="X31" s="110">
        <f>[27]Janeiro!$D$27</f>
        <v>22.6</v>
      </c>
      <c r="Y31" s="110">
        <f>[27]Janeiro!$D$28</f>
        <v>23.2</v>
      </c>
      <c r="Z31" s="110">
        <f>[27]Janeiro!$D$29</f>
        <v>20.6</v>
      </c>
      <c r="AA31" s="110">
        <f>[27]Janeiro!$D$30</f>
        <v>20.9</v>
      </c>
      <c r="AB31" s="110">
        <f>[27]Janeiro!$D$31</f>
        <v>19.2</v>
      </c>
      <c r="AC31" s="110">
        <f>[27]Janeiro!$D$32</f>
        <v>18.3</v>
      </c>
      <c r="AD31" s="110">
        <f>[27]Janeiro!$D$33</f>
        <v>18.399999999999999</v>
      </c>
      <c r="AE31" s="110">
        <f>[27]Janeiro!$D$34</f>
        <v>22.9</v>
      </c>
      <c r="AF31" s="110">
        <f>[27]Janeiro!$D$35</f>
        <v>21.9</v>
      </c>
      <c r="AG31" s="117">
        <f t="shared" si="3"/>
        <v>18.3</v>
      </c>
      <c r="AH31" s="116">
        <f t="shared" si="4"/>
        <v>23.235483870967741</v>
      </c>
      <c r="AL31" s="5" t="s">
        <v>35</v>
      </c>
    </row>
    <row r="32" spans="1:39" x14ac:dyDescent="0.2">
      <c r="A32" s="48" t="s">
        <v>13</v>
      </c>
      <c r="B32" s="112">
        <f>[28]Janeiro!$D$5</f>
        <v>24.6</v>
      </c>
      <c r="C32" s="112">
        <f>[28]Janeiro!$D$6</f>
        <v>23.2</v>
      </c>
      <c r="D32" s="112">
        <f>[28]Janeiro!$D$7</f>
        <v>23.3</v>
      </c>
      <c r="E32" s="112">
        <f>[28]Janeiro!$D$8</f>
        <v>23.4</v>
      </c>
      <c r="F32" s="112">
        <f>[28]Janeiro!$D$9</f>
        <v>24.6</v>
      </c>
      <c r="G32" s="112">
        <f>[28]Janeiro!$D$10</f>
        <v>25.1</v>
      </c>
      <c r="H32" s="112">
        <f>[28]Janeiro!$D$11</f>
        <v>25.3</v>
      </c>
      <c r="I32" s="112">
        <f>[28]Janeiro!$D$12</f>
        <v>24.8</v>
      </c>
      <c r="J32" s="112">
        <f>[28]Janeiro!$D$13</f>
        <v>25</v>
      </c>
      <c r="K32" s="112">
        <f>[28]Janeiro!$D$14</f>
        <v>25.9</v>
      </c>
      <c r="L32" s="112">
        <f>[28]Janeiro!$D$15</f>
        <v>25.4</v>
      </c>
      <c r="M32" s="112">
        <f>[28]Janeiro!$D$16</f>
        <v>21.7</v>
      </c>
      <c r="N32" s="112">
        <f>[28]Janeiro!$D$17</f>
        <v>25</v>
      </c>
      <c r="O32" s="112">
        <f>[28]Janeiro!$D$18</f>
        <v>24.2</v>
      </c>
      <c r="P32" s="112">
        <f>[28]Janeiro!$D$19</f>
        <v>25.7</v>
      </c>
      <c r="Q32" s="112">
        <f>[28]Janeiro!$D$20</f>
        <v>25.2</v>
      </c>
      <c r="R32" s="112">
        <f>[28]Janeiro!$D$21</f>
        <v>24.9</v>
      </c>
      <c r="S32" s="112">
        <f>[28]Janeiro!$D$22</f>
        <v>25.1</v>
      </c>
      <c r="T32" s="112">
        <f>[28]Janeiro!$D$23</f>
        <v>24.3</v>
      </c>
      <c r="U32" s="112">
        <f>[28]Janeiro!$D$24</f>
        <v>24.9</v>
      </c>
      <c r="V32" s="112">
        <f>[28]Janeiro!$D$25</f>
        <v>25.9</v>
      </c>
      <c r="W32" s="112">
        <f>[28]Janeiro!$D$26</f>
        <v>23.6</v>
      </c>
      <c r="X32" s="110">
        <f>[28]Janeiro!$D$27</f>
        <v>22.7</v>
      </c>
      <c r="Y32" s="110">
        <f>[28]Janeiro!$D$28</f>
        <v>22.9</v>
      </c>
      <c r="Z32" s="110">
        <f>[28]Janeiro!$D$29</f>
        <v>22.4</v>
      </c>
      <c r="AA32" s="110">
        <f>[28]Janeiro!$D$30</f>
        <v>20.8</v>
      </c>
      <c r="AB32" s="110">
        <f>[28]Janeiro!$D$31</f>
        <v>17.8</v>
      </c>
      <c r="AC32" s="110">
        <f>[28]Janeiro!$D$32</f>
        <v>16.8</v>
      </c>
      <c r="AD32" s="110">
        <f>[28]Janeiro!$D$33</f>
        <v>19.8</v>
      </c>
      <c r="AE32" s="110">
        <f>[28]Janeiro!$D$34</f>
        <v>22.6</v>
      </c>
      <c r="AF32" s="110">
        <f>[28]Janeiro!$D$35</f>
        <v>20.9</v>
      </c>
      <c r="AG32" s="117">
        <f t="shared" si="3"/>
        <v>16.8</v>
      </c>
      <c r="AH32" s="116">
        <f t="shared" si="4"/>
        <v>23.477419354838705</v>
      </c>
      <c r="AJ32" t="s">
        <v>35</v>
      </c>
      <c r="AK32" t="s">
        <v>35</v>
      </c>
    </row>
    <row r="33" spans="1:39" x14ac:dyDescent="0.2">
      <c r="A33" s="48" t="s">
        <v>152</v>
      </c>
      <c r="B33" s="112">
        <f>[29]Janeiro!$D$5</f>
        <v>22.4</v>
      </c>
      <c r="C33" s="112">
        <f>[29]Janeiro!$D$6</f>
        <v>21.6</v>
      </c>
      <c r="D33" s="112">
        <f>[29]Janeiro!$D$7</f>
        <v>22</v>
      </c>
      <c r="E33" s="112">
        <f>[29]Janeiro!$D$8</f>
        <v>22.5</v>
      </c>
      <c r="F33" s="112">
        <f>[29]Janeiro!$D$9</f>
        <v>20.3</v>
      </c>
      <c r="G33" s="112">
        <f>[29]Janeiro!$D$10</f>
        <v>21.4</v>
      </c>
      <c r="H33" s="112">
        <f>[29]Janeiro!$D$11</f>
        <v>22.9</v>
      </c>
      <c r="I33" s="112">
        <f>[29]Janeiro!$D$12</f>
        <v>23.1</v>
      </c>
      <c r="J33" s="112">
        <f>[29]Janeiro!$D$13</f>
        <v>22.6</v>
      </c>
      <c r="K33" s="112">
        <f>[29]Janeiro!$D$14</f>
        <v>21.2</v>
      </c>
      <c r="L33" s="112">
        <f>[29]Janeiro!$D$15</f>
        <v>22.1</v>
      </c>
      <c r="M33" s="112">
        <f>[29]Janeiro!$D$16</f>
        <v>22.1</v>
      </c>
      <c r="N33" s="112">
        <f>[29]Janeiro!$D$17</f>
        <v>22.8</v>
      </c>
      <c r="O33" s="112">
        <f>[29]Janeiro!$D$18</f>
        <v>23.9</v>
      </c>
      <c r="P33" s="112">
        <f>[29]Janeiro!$D$19</f>
        <v>23.6</v>
      </c>
      <c r="Q33" s="112">
        <f>[29]Janeiro!$D$20</f>
        <v>24</v>
      </c>
      <c r="R33" s="112">
        <f>[29]Janeiro!$D$21</f>
        <v>24.3</v>
      </c>
      <c r="S33" s="112">
        <f>[29]Janeiro!$D$22</f>
        <v>23.9</v>
      </c>
      <c r="T33" s="112">
        <f>[29]Janeiro!$D$23</f>
        <v>24.2</v>
      </c>
      <c r="U33" s="112">
        <f>[29]Janeiro!$D$24</f>
        <v>24</v>
      </c>
      <c r="V33" s="112">
        <f>[29]Janeiro!$D$25</f>
        <v>22.8</v>
      </c>
      <c r="W33" s="112">
        <f>[29]Janeiro!$D$26</f>
        <v>21.9</v>
      </c>
      <c r="X33" s="110">
        <f>[29]Janeiro!$D$27</f>
        <v>21.5</v>
      </c>
      <c r="Y33" s="110">
        <f>[29]Janeiro!$D$28</f>
        <v>21.5</v>
      </c>
      <c r="Z33" s="110">
        <f>[29]Janeiro!$D$29</f>
        <v>18</v>
      </c>
      <c r="AA33" s="110">
        <f>[29]Janeiro!$D$30</f>
        <v>16.3</v>
      </c>
      <c r="AB33" s="110">
        <f>[29]Janeiro!$D$31</f>
        <v>16.2</v>
      </c>
      <c r="AC33" s="110">
        <f>[29]Janeiro!$D$32</f>
        <v>16.7</v>
      </c>
      <c r="AD33" s="110">
        <f>[29]Janeiro!$D$33</f>
        <v>15.7</v>
      </c>
      <c r="AE33" s="110">
        <f>[29]Janeiro!$D$34</f>
        <v>19.899999999999999</v>
      </c>
      <c r="AF33" s="110">
        <f>[29]Janeiro!$D$35</f>
        <v>20.5</v>
      </c>
      <c r="AG33" s="117">
        <f t="shared" si="3"/>
        <v>15.7</v>
      </c>
      <c r="AH33" s="116">
        <f t="shared" si="4"/>
        <v>21.480645161290322</v>
      </c>
      <c r="AK33" t="s">
        <v>35</v>
      </c>
    </row>
    <row r="34" spans="1:39" x14ac:dyDescent="0.2">
      <c r="A34" s="48" t="s">
        <v>123</v>
      </c>
      <c r="B34" s="112">
        <f>[30]Janeiro!$D$5</f>
        <v>21.1</v>
      </c>
      <c r="C34" s="112">
        <f>[30]Janeiro!$D$6</f>
        <v>22.1</v>
      </c>
      <c r="D34" s="112">
        <f>[30]Janeiro!$D$7</f>
        <v>22.2</v>
      </c>
      <c r="E34" s="112">
        <f>[30]Janeiro!$D$8</f>
        <v>23.5</v>
      </c>
      <c r="F34" s="112">
        <f>[30]Janeiro!$D$9</f>
        <v>21.6</v>
      </c>
      <c r="G34" s="112">
        <f>[30]Janeiro!$D$10</f>
        <v>22</v>
      </c>
      <c r="H34" s="112">
        <f>[30]Janeiro!$D$11</f>
        <v>23.4</v>
      </c>
      <c r="I34" s="112">
        <f>[30]Janeiro!$D$12</f>
        <v>21.7</v>
      </c>
      <c r="J34" s="112">
        <f>[30]Janeiro!$D$13</f>
        <v>23.9</v>
      </c>
      <c r="K34" s="112">
        <f>[30]Janeiro!$D$14</f>
        <v>22.4</v>
      </c>
      <c r="L34" s="112">
        <f>[30]Janeiro!$D$15</f>
        <v>22.9</v>
      </c>
      <c r="M34" s="112">
        <f>[30]Janeiro!$D$16</f>
        <v>22.7</v>
      </c>
      <c r="N34" s="112">
        <f>[30]Janeiro!$D$17</f>
        <v>22.7</v>
      </c>
      <c r="O34" s="112">
        <f>[30]Janeiro!$D$18</f>
        <v>24.6</v>
      </c>
      <c r="P34" s="112">
        <f>[30]Janeiro!$D$19</f>
        <v>23.5</v>
      </c>
      <c r="Q34" s="112">
        <f>[30]Janeiro!$D$20</f>
        <v>23.3</v>
      </c>
      <c r="R34" s="112">
        <f>[30]Janeiro!$D$21</f>
        <v>24.1</v>
      </c>
      <c r="S34" s="112">
        <f>[30]Janeiro!$D$22</f>
        <v>24</v>
      </c>
      <c r="T34" s="112">
        <f>[30]Janeiro!$D$23</f>
        <v>25.8</v>
      </c>
      <c r="U34" s="112">
        <f>[30]Janeiro!$D$24</f>
        <v>21.6</v>
      </c>
      <c r="V34" s="112">
        <f>[30]Janeiro!$D$25</f>
        <v>21.9</v>
      </c>
      <c r="W34" s="112">
        <f>[30]Janeiro!$D$26</f>
        <v>22</v>
      </c>
      <c r="X34" s="110">
        <f>[30]Janeiro!$D$27</f>
        <v>20.7</v>
      </c>
      <c r="Y34" s="110">
        <f>[30]Janeiro!$D$28</f>
        <v>19.2</v>
      </c>
      <c r="Z34" s="110">
        <f>[30]Janeiro!$D$29</f>
        <v>17.8</v>
      </c>
      <c r="AA34" s="110">
        <f>[30]Janeiro!$D$30</f>
        <v>17.8</v>
      </c>
      <c r="AB34" s="110">
        <f>[30]Janeiro!$D$31</f>
        <v>18.5</v>
      </c>
      <c r="AC34" s="110">
        <f>[30]Janeiro!$D$32</f>
        <v>19</v>
      </c>
      <c r="AD34" s="110">
        <f>[30]Janeiro!$D$33</f>
        <v>18.7</v>
      </c>
      <c r="AE34" s="110">
        <f>[30]Janeiro!$D$34</f>
        <v>19.7</v>
      </c>
      <c r="AF34" s="110">
        <f>[30]Janeiro!$D$35</f>
        <v>20.100000000000001</v>
      </c>
      <c r="AG34" s="117">
        <f t="shared" si="3"/>
        <v>17.8</v>
      </c>
      <c r="AH34" s="116">
        <f t="shared" si="4"/>
        <v>21.758064516129036</v>
      </c>
      <c r="AJ34" t="s">
        <v>35</v>
      </c>
    </row>
    <row r="35" spans="1:39" x14ac:dyDescent="0.2">
      <c r="A35" s="48" t="s">
        <v>14</v>
      </c>
      <c r="B35" s="112">
        <f>[31]Janeiro!$D$5</f>
        <v>23</v>
      </c>
      <c r="C35" s="112">
        <f>[31]Janeiro!$D$6</f>
        <v>23.9</v>
      </c>
      <c r="D35" s="112">
        <f>[31]Janeiro!$D$7</f>
        <v>22.4</v>
      </c>
      <c r="E35" s="112">
        <f>[31]Janeiro!$D$8</f>
        <v>23.8</v>
      </c>
      <c r="F35" s="112">
        <f>[31]Janeiro!$D$9</f>
        <v>19.399999999999999</v>
      </c>
      <c r="G35" s="112">
        <f>[31]Janeiro!$D$10</f>
        <v>21.3</v>
      </c>
      <c r="H35" s="112">
        <f>[31]Janeiro!$D$11</f>
        <v>22.7</v>
      </c>
      <c r="I35" s="112">
        <f>[31]Janeiro!$D$12</f>
        <v>23.6</v>
      </c>
      <c r="J35" s="112">
        <f>[31]Janeiro!$D$13</f>
        <v>23.5</v>
      </c>
      <c r="K35" s="112">
        <f>[31]Janeiro!$D$14</f>
        <v>23</v>
      </c>
      <c r="L35" s="112">
        <f>[31]Janeiro!$D$15</f>
        <v>23.6</v>
      </c>
      <c r="M35" s="112">
        <f>[31]Janeiro!$D$16</f>
        <v>23.7</v>
      </c>
      <c r="N35" s="112">
        <f>[31]Janeiro!$D$17</f>
        <v>22.3</v>
      </c>
      <c r="O35" s="112">
        <f>[31]Janeiro!$D$18</f>
        <v>22.6</v>
      </c>
      <c r="P35" s="112">
        <f>[31]Janeiro!$D$19</f>
        <v>23</v>
      </c>
      <c r="Q35" s="112">
        <f>[31]Janeiro!$D$20</f>
        <v>21.6</v>
      </c>
      <c r="R35" s="112">
        <f>[31]Janeiro!$D$21</f>
        <v>23</v>
      </c>
      <c r="S35" s="112">
        <f>[31]Janeiro!$D$22</f>
        <v>24</v>
      </c>
      <c r="T35" s="112">
        <f>[31]Janeiro!$D$23</f>
        <v>24.1</v>
      </c>
      <c r="U35" s="112">
        <f>[31]Janeiro!$D$24</f>
        <v>23.1</v>
      </c>
      <c r="V35" s="112">
        <f>[31]Janeiro!$D$25</f>
        <v>23</v>
      </c>
      <c r="W35" s="112">
        <f>[31]Janeiro!$D$26</f>
        <v>22.1</v>
      </c>
      <c r="X35" s="110">
        <f>[31]Janeiro!$D$27</f>
        <v>22.4</v>
      </c>
      <c r="Y35" s="110">
        <f>[31]Janeiro!$D$28</f>
        <v>20.9</v>
      </c>
      <c r="Z35" s="110">
        <f>[31]Janeiro!$D$29</f>
        <v>19.7</v>
      </c>
      <c r="AA35" s="110">
        <f>[31]Janeiro!$D$30</f>
        <v>18.8</v>
      </c>
      <c r="AB35" s="110">
        <f>[31]Janeiro!$D$31</f>
        <v>19.100000000000001</v>
      </c>
      <c r="AC35" s="110">
        <f>[31]Janeiro!$D$32</f>
        <v>20.8</v>
      </c>
      <c r="AD35" s="110">
        <f>[31]Janeiro!$D$33</f>
        <v>20.3</v>
      </c>
      <c r="AE35" s="110">
        <f>[31]Janeiro!$D$34</f>
        <v>20.100000000000001</v>
      </c>
      <c r="AF35" s="110">
        <f>[31]Janeiro!$D$35</f>
        <v>20.6</v>
      </c>
      <c r="AG35" s="117">
        <f t="shared" si="3"/>
        <v>18.8</v>
      </c>
      <c r="AH35" s="116">
        <f t="shared" si="4"/>
        <v>22.109677419354842</v>
      </c>
    </row>
    <row r="36" spans="1:39" x14ac:dyDescent="0.2">
      <c r="A36" s="48" t="s">
        <v>153</v>
      </c>
      <c r="B36" s="112">
        <f>[32]Janeiro!$D$5</f>
        <v>23.5</v>
      </c>
      <c r="C36" s="112">
        <f>[32]Janeiro!$D$6</f>
        <v>23.7</v>
      </c>
      <c r="D36" s="112">
        <f>[32]Janeiro!$D$7</f>
        <v>23</v>
      </c>
      <c r="E36" s="112">
        <f>[32]Janeiro!$D$8</f>
        <v>23</v>
      </c>
      <c r="F36" s="112">
        <f>[32]Janeiro!$D$9</f>
        <v>22.8</v>
      </c>
      <c r="G36" s="112">
        <f>[32]Janeiro!$D$10</f>
        <v>22.6</v>
      </c>
      <c r="H36" s="112">
        <f>[32]Janeiro!$D$11</f>
        <v>22.7</v>
      </c>
      <c r="I36" s="112">
        <f>[32]Janeiro!$D$12</f>
        <v>24.1</v>
      </c>
      <c r="J36" s="112">
        <f>[32]Janeiro!$D$13</f>
        <v>22.9</v>
      </c>
      <c r="K36" s="112">
        <f>[32]Janeiro!$D$14</f>
        <v>24.2</v>
      </c>
      <c r="L36" s="112">
        <f>[32]Janeiro!$D$15</f>
        <v>24.8</v>
      </c>
      <c r="M36" s="112">
        <f>[32]Janeiro!$D$16</f>
        <v>23.6</v>
      </c>
      <c r="N36" s="112">
        <f>[32]Janeiro!$D$17</f>
        <v>23.7</v>
      </c>
      <c r="O36" s="112">
        <f>[32]Janeiro!$D$18</f>
        <v>23.5</v>
      </c>
      <c r="P36" s="112">
        <f>[32]Janeiro!$D$19</f>
        <v>22.7</v>
      </c>
      <c r="Q36" s="112">
        <f>[32]Janeiro!$D$20</f>
        <v>23.5</v>
      </c>
      <c r="R36" s="112">
        <f>[32]Janeiro!$D$21</f>
        <v>24.1</v>
      </c>
      <c r="S36" s="112">
        <f>[32]Janeiro!$D$22</f>
        <v>23.2</v>
      </c>
      <c r="T36" s="112">
        <f>[32]Janeiro!$D$23</f>
        <v>22.8</v>
      </c>
      <c r="U36" s="112">
        <f>[32]Janeiro!$D$24</f>
        <v>23.7</v>
      </c>
      <c r="V36" s="112">
        <f>[32]Janeiro!$D$25</f>
        <v>24.2</v>
      </c>
      <c r="W36" s="112">
        <f>[32]Janeiro!$D$26</f>
        <v>23.9</v>
      </c>
      <c r="X36" s="110">
        <f>[32]Janeiro!$D$27</f>
        <v>22.8</v>
      </c>
      <c r="Y36" s="110">
        <f>[32]Janeiro!$D$28</f>
        <v>24</v>
      </c>
      <c r="Z36" s="110">
        <f>[32]Janeiro!$D$29</f>
        <v>23.4</v>
      </c>
      <c r="AA36" s="110">
        <f>[32]Janeiro!$D$30</f>
        <v>20.5</v>
      </c>
      <c r="AB36" s="110">
        <f>[32]Janeiro!$D$31</f>
        <v>20</v>
      </c>
      <c r="AC36" s="110">
        <f>[32]Janeiro!$D$32</f>
        <v>17.100000000000001</v>
      </c>
      <c r="AD36" s="110">
        <f>[32]Janeiro!$D$33</f>
        <v>18.2</v>
      </c>
      <c r="AE36" s="110">
        <f>[32]Janeiro!$D$34</f>
        <v>22</v>
      </c>
      <c r="AF36" s="110">
        <f>[32]Janeiro!$D$35</f>
        <v>19.399999999999999</v>
      </c>
      <c r="AG36" s="117">
        <f t="shared" si="3"/>
        <v>17.100000000000001</v>
      </c>
      <c r="AH36" s="116">
        <f t="shared" si="4"/>
        <v>22.696774193548386</v>
      </c>
      <c r="AJ36" t="s">
        <v>35</v>
      </c>
      <c r="AL36" t="s">
        <v>35</v>
      </c>
    </row>
    <row r="37" spans="1:39" x14ac:dyDescent="0.2">
      <c r="A37" s="48" t="s">
        <v>15</v>
      </c>
      <c r="B37" s="112">
        <f>[33]Janeiro!$D$5</f>
        <v>21.2</v>
      </c>
      <c r="C37" s="112">
        <f>[33]Janeiro!$D$6</f>
        <v>19.8</v>
      </c>
      <c r="D37" s="112">
        <f>[33]Janeiro!$D$7</f>
        <v>21.1</v>
      </c>
      <c r="E37" s="112">
        <f>[33]Janeiro!$D$8</f>
        <v>22.7</v>
      </c>
      <c r="F37" s="112">
        <f>[33]Janeiro!$D$9</f>
        <v>21.8</v>
      </c>
      <c r="G37" s="112">
        <f>[33]Janeiro!$D$10</f>
        <v>22.2</v>
      </c>
      <c r="H37" s="112">
        <f>[33]Janeiro!$D$11</f>
        <v>24.8</v>
      </c>
      <c r="I37" s="112">
        <f>[33]Janeiro!$D$12</f>
        <v>22.7</v>
      </c>
      <c r="J37" s="112">
        <f>[33]Janeiro!$D$13</f>
        <v>26.3</v>
      </c>
      <c r="K37" s="112">
        <f>[33]Janeiro!$D$14</f>
        <v>19.8</v>
      </c>
      <c r="L37" s="112">
        <f>[33]Janeiro!$D$15</f>
        <v>21.5</v>
      </c>
      <c r="M37" s="112">
        <f>[33]Janeiro!$D$16</f>
        <v>21.4</v>
      </c>
      <c r="N37" s="112">
        <f>[33]Janeiro!$D$17</f>
        <v>21.5</v>
      </c>
      <c r="O37" s="112">
        <f>[33]Janeiro!$D$18</f>
        <v>22.3</v>
      </c>
      <c r="P37" s="112">
        <f>[33]Janeiro!$D$19</f>
        <v>22.8</v>
      </c>
      <c r="Q37" s="112">
        <f>[33]Janeiro!$D$20</f>
        <v>22.3</v>
      </c>
      <c r="R37" s="112">
        <f>[33]Janeiro!$D$21</f>
        <v>25.3</v>
      </c>
      <c r="S37" s="112">
        <f>[33]Janeiro!$D$22</f>
        <v>25.1</v>
      </c>
      <c r="T37" s="112">
        <f>[33]Janeiro!$D$23</f>
        <v>27</v>
      </c>
      <c r="U37" s="112">
        <f>[33]Janeiro!$D$24</f>
        <v>20.7</v>
      </c>
      <c r="V37" s="112">
        <f>[33]Janeiro!$D$25</f>
        <v>21.3</v>
      </c>
      <c r="W37" s="112">
        <f>[33]Janeiro!$D$26</f>
        <v>20.5</v>
      </c>
      <c r="X37" s="110">
        <f>[33]Janeiro!$D$27</f>
        <v>19.3</v>
      </c>
      <c r="Y37" s="110">
        <f>[33]Janeiro!$D$28</f>
        <v>19.3</v>
      </c>
      <c r="Z37" s="110">
        <f>[33]Janeiro!$D$29</f>
        <v>18.100000000000001</v>
      </c>
      <c r="AA37" s="110">
        <f>[33]Janeiro!$D$30</f>
        <v>16.2</v>
      </c>
      <c r="AB37" s="110">
        <f>[33]Janeiro!$D$31</f>
        <v>17.3</v>
      </c>
      <c r="AC37" s="110">
        <f>[33]Janeiro!$D$32</f>
        <v>17.3</v>
      </c>
      <c r="AD37" s="110">
        <f>[33]Janeiro!$D$33</f>
        <v>20.3</v>
      </c>
      <c r="AE37" s="110">
        <f>[33]Janeiro!$D$34</f>
        <v>22.5</v>
      </c>
      <c r="AF37" s="110">
        <f>[33]Janeiro!$D$35</f>
        <v>20.2</v>
      </c>
      <c r="AG37" s="117">
        <f t="shared" si="3"/>
        <v>16.2</v>
      </c>
      <c r="AH37" s="116">
        <f t="shared" si="4"/>
        <v>21.438709677419357</v>
      </c>
      <c r="AI37" s="12" t="s">
        <v>35</v>
      </c>
      <c r="AJ37" t="s">
        <v>35</v>
      </c>
      <c r="AL37" t="s">
        <v>35</v>
      </c>
    </row>
    <row r="38" spans="1:39" x14ac:dyDescent="0.2">
      <c r="A38" s="48" t="s">
        <v>16</v>
      </c>
      <c r="B38" s="112">
        <f>[34]Janeiro!$D$5</f>
        <v>25</v>
      </c>
      <c r="C38" s="112">
        <f>[34]Janeiro!$D$6</f>
        <v>25.3</v>
      </c>
      <c r="D38" s="112">
        <f>[34]Janeiro!$D$7</f>
        <v>24.8</v>
      </c>
      <c r="E38" s="112">
        <f>[34]Janeiro!$D$8</f>
        <v>24.1</v>
      </c>
      <c r="F38" s="112">
        <f>[34]Janeiro!$D$9</f>
        <v>23</v>
      </c>
      <c r="G38" s="112">
        <f>[34]Janeiro!$D$10</f>
        <v>23</v>
      </c>
      <c r="H38" s="112">
        <f>[34]Janeiro!$D$11</f>
        <v>26.9</v>
      </c>
      <c r="I38" s="112">
        <f>[34]Janeiro!$D$12</f>
        <v>27.7</v>
      </c>
      <c r="J38" s="112">
        <f>[34]Janeiro!$D$13</f>
        <v>28.7</v>
      </c>
      <c r="K38" s="112">
        <f>[34]Janeiro!$D$14</f>
        <v>28.5</v>
      </c>
      <c r="L38" s="112">
        <f>[34]Janeiro!$D$15</f>
        <v>25.1</v>
      </c>
      <c r="M38" s="112">
        <f>[34]Janeiro!$D$16</f>
        <v>24</v>
      </c>
      <c r="N38" s="112">
        <f>[34]Janeiro!$D$17</f>
        <v>24.8</v>
      </c>
      <c r="O38" s="112">
        <f>[34]Janeiro!$D$18</f>
        <v>27.1</v>
      </c>
      <c r="P38" s="112">
        <f>[34]Janeiro!$D$19</f>
        <v>27.7</v>
      </c>
      <c r="Q38" s="112" t="s">
        <v>197</v>
      </c>
      <c r="R38" s="112" t="s">
        <v>197</v>
      </c>
      <c r="S38" s="112" t="s">
        <v>197</v>
      </c>
      <c r="T38" s="112" t="s">
        <v>197</v>
      </c>
      <c r="U38" s="112" t="s">
        <v>197</v>
      </c>
      <c r="V38" s="112" t="s">
        <v>197</v>
      </c>
      <c r="W38" s="112" t="s">
        <v>197</v>
      </c>
      <c r="X38" s="110" t="s">
        <v>197</v>
      </c>
      <c r="Y38" s="110" t="s">
        <v>197</v>
      </c>
      <c r="Z38" s="110" t="s">
        <v>197</v>
      </c>
      <c r="AA38" s="110" t="s">
        <v>197</v>
      </c>
      <c r="AB38" s="110" t="s">
        <v>197</v>
      </c>
      <c r="AC38" s="110" t="s">
        <v>197</v>
      </c>
      <c r="AD38" s="110" t="s">
        <v>197</v>
      </c>
      <c r="AE38" s="110" t="s">
        <v>197</v>
      </c>
      <c r="AF38" s="110" t="s">
        <v>197</v>
      </c>
      <c r="AG38" s="117">
        <f t="shared" si="3"/>
        <v>23</v>
      </c>
      <c r="AH38" s="116">
        <f t="shared" si="4"/>
        <v>25.713333333333335</v>
      </c>
      <c r="AJ38" t="s">
        <v>35</v>
      </c>
      <c r="AK38" t="s">
        <v>35</v>
      </c>
    </row>
    <row r="39" spans="1:39" x14ac:dyDescent="0.2">
      <c r="A39" s="48" t="s">
        <v>154</v>
      </c>
      <c r="B39" s="112">
        <f>[35]Janeiro!$D$5</f>
        <v>22.9</v>
      </c>
      <c r="C39" s="112">
        <f>[35]Janeiro!$D$6</f>
        <v>23.5</v>
      </c>
      <c r="D39" s="112">
        <f>[35]Janeiro!$D$7</f>
        <v>23.1</v>
      </c>
      <c r="E39" s="112">
        <f>[35]Janeiro!$D$8</f>
        <v>23.8</v>
      </c>
      <c r="F39" s="112">
        <f>[35]Janeiro!$D$9</f>
        <v>21.4</v>
      </c>
      <c r="G39" s="112">
        <f>[35]Janeiro!$D$10</f>
        <v>22.2</v>
      </c>
      <c r="H39" s="112">
        <f>[35]Janeiro!$D$11</f>
        <v>23.6</v>
      </c>
      <c r="I39" s="112">
        <f>[35]Janeiro!$D$12</f>
        <v>23.1</v>
      </c>
      <c r="J39" s="112">
        <f>[35]Janeiro!$D$13</f>
        <v>23.6</v>
      </c>
      <c r="K39" s="112">
        <f>[35]Janeiro!$D$14</f>
        <v>22.4</v>
      </c>
      <c r="L39" s="112">
        <f>[35]Janeiro!$D$15</f>
        <v>23.4</v>
      </c>
      <c r="M39" s="112">
        <f>[35]Janeiro!$D$16</f>
        <v>22.6</v>
      </c>
      <c r="N39" s="112">
        <f>[35]Janeiro!$D$17</f>
        <v>23.2</v>
      </c>
      <c r="O39" s="112">
        <f>[35]Janeiro!$D$18</f>
        <v>24</v>
      </c>
      <c r="P39" s="112">
        <f>[35]Janeiro!$D$19</f>
        <v>22.5</v>
      </c>
      <c r="Q39" s="112">
        <f>[35]Janeiro!$D$20</f>
        <v>23</v>
      </c>
      <c r="R39" s="112">
        <f>[35]Janeiro!$D$21</f>
        <v>23.7</v>
      </c>
      <c r="S39" s="112">
        <f>[35]Janeiro!$D$22</f>
        <v>24.2</v>
      </c>
      <c r="T39" s="112">
        <f>[35]Janeiro!$D$23</f>
        <v>24.6</v>
      </c>
      <c r="U39" s="112">
        <f>[35]Janeiro!$D$24</f>
        <v>22.8</v>
      </c>
      <c r="V39" s="112">
        <f>[35]Janeiro!$D$25</f>
        <v>22.7</v>
      </c>
      <c r="W39" s="112">
        <f>[35]Janeiro!$D$26</f>
        <v>21.5</v>
      </c>
      <c r="X39" s="110">
        <f>[35]Janeiro!$D$27</f>
        <v>21.8</v>
      </c>
      <c r="Y39" s="110">
        <f>[35]Janeiro!$D$28</f>
        <v>21.6</v>
      </c>
      <c r="Z39" s="110">
        <f>[35]Janeiro!$D$29</f>
        <v>18.899999999999999</v>
      </c>
      <c r="AA39" s="110">
        <f>[35]Janeiro!$D$30</f>
        <v>18.399999999999999</v>
      </c>
      <c r="AB39" s="110">
        <f>[35]Janeiro!$D$31</f>
        <v>17.7</v>
      </c>
      <c r="AC39" s="110">
        <f>[35]Janeiro!$D$32</f>
        <v>18.899999999999999</v>
      </c>
      <c r="AD39" s="110">
        <f>[35]Janeiro!$D$33</f>
        <v>17.600000000000001</v>
      </c>
      <c r="AE39" s="110">
        <f>[35]Janeiro!$D$34</f>
        <v>22.2</v>
      </c>
      <c r="AF39" s="110">
        <f>[35]Janeiro!$D$35</f>
        <v>20.7</v>
      </c>
      <c r="AG39" s="117">
        <f t="shared" si="3"/>
        <v>17.600000000000001</v>
      </c>
      <c r="AH39" s="116">
        <f t="shared" si="4"/>
        <v>22.116129032258065</v>
      </c>
      <c r="AL39" t="s">
        <v>35</v>
      </c>
    </row>
    <row r="40" spans="1:39" x14ac:dyDescent="0.2">
      <c r="A40" s="48" t="s">
        <v>17</v>
      </c>
      <c r="B40" s="112">
        <f>[36]Janeiro!$D$5</f>
        <v>22.9</v>
      </c>
      <c r="C40" s="112">
        <f>[36]Janeiro!$D$6</f>
        <v>21.4</v>
      </c>
      <c r="D40" s="112">
        <f>[36]Janeiro!$D$7</f>
        <v>22.2</v>
      </c>
      <c r="E40" s="112">
        <f>[36]Janeiro!$D$8</f>
        <v>22.6</v>
      </c>
      <c r="F40" s="112">
        <f>[36]Janeiro!$D$9</f>
        <v>20.6</v>
      </c>
      <c r="G40" s="112">
        <f>[36]Janeiro!$D$10</f>
        <v>20.6</v>
      </c>
      <c r="H40" s="112">
        <f>[36]Janeiro!$D$11</f>
        <v>21.8</v>
      </c>
      <c r="I40" s="112">
        <f>[36]Janeiro!$D$12</f>
        <v>21.4</v>
      </c>
      <c r="J40" s="112">
        <f>[36]Janeiro!$D$13</f>
        <v>23.6</v>
      </c>
      <c r="K40" s="112">
        <f>[36]Janeiro!$D$14</f>
        <v>21.3</v>
      </c>
      <c r="L40" s="112">
        <f>[36]Janeiro!$D$15</f>
        <v>23.7</v>
      </c>
      <c r="M40" s="112">
        <f>[36]Janeiro!$D$16</f>
        <v>23.1</v>
      </c>
      <c r="N40" s="112">
        <f>[36]Janeiro!$D$17</f>
        <v>22.4</v>
      </c>
      <c r="O40" s="112">
        <f>[36]Janeiro!$D$18</f>
        <v>23.7</v>
      </c>
      <c r="P40" s="112">
        <f>[36]Janeiro!$D$19</f>
        <v>23.9</v>
      </c>
      <c r="Q40" s="112">
        <f>[36]Janeiro!$D$20</f>
        <v>24</v>
      </c>
      <c r="R40" s="112">
        <f>[36]Janeiro!$D$21</f>
        <v>23.8</v>
      </c>
      <c r="S40" s="112">
        <f>[36]Janeiro!$D$22</f>
        <v>23.1</v>
      </c>
      <c r="T40" s="112">
        <f>[36]Janeiro!$D$23</f>
        <v>24.1</v>
      </c>
      <c r="U40" s="112">
        <f>[36]Janeiro!$D$24</f>
        <v>24.3</v>
      </c>
      <c r="V40" s="112">
        <f>[36]Janeiro!$D$25</f>
        <v>20.7</v>
      </c>
      <c r="W40" s="112">
        <f>[36]Janeiro!$D$26</f>
        <v>21.7</v>
      </c>
      <c r="X40" s="110">
        <f>[36]Janeiro!$D$27</f>
        <v>21.3</v>
      </c>
      <c r="Y40" s="110">
        <f>[36]Janeiro!$D$28</f>
        <v>20.8</v>
      </c>
      <c r="Z40" s="110">
        <f>[36]Janeiro!$D$29</f>
        <v>18.5</v>
      </c>
      <c r="AA40" s="110">
        <f>[36]Janeiro!$D$30</f>
        <v>17.399999999999999</v>
      </c>
      <c r="AB40" s="110">
        <f>[36]Janeiro!$D$31</f>
        <v>16.8</v>
      </c>
      <c r="AC40" s="110">
        <f>[36]Janeiro!$D$32</f>
        <v>17</v>
      </c>
      <c r="AD40" s="110">
        <f>[36]Janeiro!$D$33</f>
        <v>15.6</v>
      </c>
      <c r="AE40" s="110">
        <f>[36]Janeiro!$D$34</f>
        <v>17.8</v>
      </c>
      <c r="AF40" s="110">
        <f>[36]Janeiro!$D$35</f>
        <v>20.2</v>
      </c>
      <c r="AG40" s="117">
        <f t="shared" si="3"/>
        <v>15.6</v>
      </c>
      <c r="AH40" s="116">
        <f t="shared" si="4"/>
        <v>21.364516129032253</v>
      </c>
      <c r="AJ40" t="s">
        <v>35</v>
      </c>
      <c r="AK40" t="s">
        <v>35</v>
      </c>
      <c r="AL40" t="s">
        <v>35</v>
      </c>
    </row>
    <row r="41" spans="1:39" x14ac:dyDescent="0.2">
      <c r="A41" s="48" t="s">
        <v>136</v>
      </c>
      <c r="B41" s="112">
        <f>[37]Janeiro!$D$5</f>
        <v>22.5</v>
      </c>
      <c r="C41" s="112">
        <f>[37]Janeiro!$D$6</f>
        <v>22.5</v>
      </c>
      <c r="D41" s="112">
        <f>[37]Janeiro!$D$7</f>
        <v>22.4</v>
      </c>
      <c r="E41" s="112">
        <f>[37]Janeiro!$D$8</f>
        <v>22.6</v>
      </c>
      <c r="F41" s="112">
        <f>[37]Janeiro!$D$9</f>
        <v>20.399999999999999</v>
      </c>
      <c r="G41" s="112">
        <f>[37]Janeiro!$D$10</f>
        <v>20.6</v>
      </c>
      <c r="H41" s="112">
        <f>[37]Janeiro!$D$11</f>
        <v>21.4</v>
      </c>
      <c r="I41" s="112">
        <f>[37]Janeiro!$D$12</f>
        <v>21</v>
      </c>
      <c r="J41" s="112">
        <f>[37]Janeiro!$D$13</f>
        <v>22.9</v>
      </c>
      <c r="K41" s="112">
        <f>[37]Janeiro!$D$14</f>
        <v>21.6</v>
      </c>
      <c r="L41" s="112">
        <f>[37]Janeiro!$D$15</f>
        <v>24.2</v>
      </c>
      <c r="M41" s="112">
        <f>[37]Janeiro!$D$16</f>
        <v>22.8</v>
      </c>
      <c r="N41" s="112">
        <f>[37]Janeiro!$D$17</f>
        <v>22.9</v>
      </c>
      <c r="O41" s="112">
        <f>[37]Janeiro!$D$18</f>
        <v>24.5</v>
      </c>
      <c r="P41" s="112">
        <f>[37]Janeiro!$D$19</f>
        <v>21.8</v>
      </c>
      <c r="Q41" s="112">
        <f>[37]Janeiro!$D$20</f>
        <v>22.4</v>
      </c>
      <c r="R41" s="112">
        <f>[37]Janeiro!$D$21</f>
        <v>23.1</v>
      </c>
      <c r="S41" s="112">
        <f>[37]Janeiro!$D$22</f>
        <v>22.9</v>
      </c>
      <c r="T41" s="112">
        <f>[37]Janeiro!$D$23</f>
        <v>24.6</v>
      </c>
      <c r="U41" s="112">
        <f>[37]Janeiro!$D$24</f>
        <v>22.1</v>
      </c>
      <c r="V41" s="112">
        <f>[37]Janeiro!$D$25</f>
        <v>22.3</v>
      </c>
      <c r="W41" s="112">
        <f>[37]Janeiro!$D$26</f>
        <v>22.6</v>
      </c>
      <c r="X41" s="110">
        <f>[37]Janeiro!$D$27</f>
        <v>22.3</v>
      </c>
      <c r="Y41" s="110">
        <f>[37]Janeiro!$D$28</f>
        <v>20.5</v>
      </c>
      <c r="Z41" s="110">
        <f>[37]Janeiro!$D$29</f>
        <v>17.899999999999999</v>
      </c>
      <c r="AA41" s="110">
        <f>[37]Janeiro!$D$30</f>
        <v>18</v>
      </c>
      <c r="AB41" s="110">
        <f>[37]Janeiro!$D$31</f>
        <v>18.2</v>
      </c>
      <c r="AC41" s="110">
        <f>[37]Janeiro!$D$32</f>
        <v>17.2</v>
      </c>
      <c r="AD41" s="110">
        <f>[37]Janeiro!$D$33</f>
        <v>18.2</v>
      </c>
      <c r="AE41" s="110">
        <f>[37]Janeiro!$D$34</f>
        <v>17.899999999999999</v>
      </c>
      <c r="AF41" s="110">
        <f>[37]Janeiro!$D$35</f>
        <v>32.700000000000003</v>
      </c>
      <c r="AG41" s="117">
        <f t="shared" si="3"/>
        <v>17.2</v>
      </c>
      <c r="AH41" s="116">
        <f t="shared" si="4"/>
        <v>21.838709677419359</v>
      </c>
      <c r="AJ41" t="s">
        <v>35</v>
      </c>
    </row>
    <row r="42" spans="1:39" x14ac:dyDescent="0.2">
      <c r="A42" s="48" t="s">
        <v>18</v>
      </c>
      <c r="B42" s="112">
        <f>[38]Janeiro!$D$5</f>
        <v>21.7</v>
      </c>
      <c r="C42" s="112">
        <f>[38]Janeiro!$D$6</f>
        <v>21.3</v>
      </c>
      <c r="D42" s="112">
        <f>[38]Janeiro!$D$7</f>
        <v>21.9</v>
      </c>
      <c r="E42" s="112">
        <f>[38]Janeiro!$D$8</f>
        <v>21.7</v>
      </c>
      <c r="F42" s="112">
        <f>[38]Janeiro!$D$9</f>
        <v>20.3</v>
      </c>
      <c r="G42" s="112">
        <f>[38]Janeiro!$D$10</f>
        <v>20.7</v>
      </c>
      <c r="H42" s="112">
        <f>[38]Janeiro!$D$11</f>
        <v>21.5</v>
      </c>
      <c r="I42" s="112">
        <f>[38]Janeiro!$D$12</f>
        <v>22.1</v>
      </c>
      <c r="J42" s="112">
        <f>[38]Janeiro!$D$13</f>
        <v>21.7</v>
      </c>
      <c r="K42" s="112">
        <f>[38]Janeiro!$D$14</f>
        <v>21.5</v>
      </c>
      <c r="L42" s="112">
        <f>[38]Janeiro!$D$15</f>
        <v>22.2</v>
      </c>
      <c r="M42" s="112">
        <f>[38]Janeiro!$D$16</f>
        <v>21.9</v>
      </c>
      <c r="N42" s="112">
        <f>[38]Janeiro!$D$17</f>
        <v>21.6</v>
      </c>
      <c r="O42" s="112">
        <f>[38]Janeiro!$D$18</f>
        <v>22.3</v>
      </c>
      <c r="P42" s="112">
        <f>[38]Janeiro!$D$19</f>
        <v>21.3</v>
      </c>
      <c r="Q42" s="112">
        <f>[38]Janeiro!$D$20</f>
        <v>21.2</v>
      </c>
      <c r="R42" s="112">
        <f>[38]Janeiro!$D$21</f>
        <v>22.7</v>
      </c>
      <c r="S42" s="112">
        <f>[38]Janeiro!$D$22</f>
        <v>21.5</v>
      </c>
      <c r="T42" s="112">
        <f>[38]Janeiro!$D$23</f>
        <v>21.8</v>
      </c>
      <c r="U42" s="112">
        <f>[38]Janeiro!$D$24</f>
        <v>21.9</v>
      </c>
      <c r="V42" s="112">
        <f>[38]Janeiro!$D$25</f>
        <v>21.6</v>
      </c>
      <c r="W42" s="112">
        <f>[38]Janeiro!$D$26</f>
        <v>21.2</v>
      </c>
      <c r="X42" s="110">
        <f>[38]Janeiro!$D$27</f>
        <v>20.2</v>
      </c>
      <c r="Y42" s="110">
        <f>[38]Janeiro!$D$28</f>
        <v>21.8</v>
      </c>
      <c r="Z42" s="110">
        <f>[38]Janeiro!$D$29</f>
        <v>18</v>
      </c>
      <c r="AA42" s="110">
        <f>[38]Janeiro!$D$30</f>
        <v>19</v>
      </c>
      <c r="AB42" s="110">
        <f>[38]Janeiro!$D$31</f>
        <v>18.5</v>
      </c>
      <c r="AC42" s="110">
        <f>[38]Janeiro!$D$32</f>
        <v>18.100000000000001</v>
      </c>
      <c r="AD42" s="110">
        <f>[38]Janeiro!$D$33</f>
        <v>18.100000000000001</v>
      </c>
      <c r="AE42" s="110">
        <f>[38]Janeiro!$D$34</f>
        <v>20.7</v>
      </c>
      <c r="AF42" s="110">
        <f>[38]Janeiro!$D$35</f>
        <v>17.5</v>
      </c>
      <c r="AG42" s="117">
        <f t="shared" ref="AG42" si="5">MIN(B42:AF42)</f>
        <v>17.5</v>
      </c>
      <c r="AH42" s="116">
        <f t="shared" ref="AH42" si="6">AVERAGE(B42:AF42)</f>
        <v>20.887096774193552</v>
      </c>
      <c r="AJ42" t="s">
        <v>35</v>
      </c>
      <c r="AL42" s="12" t="s">
        <v>35</v>
      </c>
    </row>
    <row r="43" spans="1:39" hidden="1" x14ac:dyDescent="0.2">
      <c r="A43" s="48" t="s">
        <v>141</v>
      </c>
      <c r="B43" s="112" t="s">
        <v>197</v>
      </c>
      <c r="C43" s="112" t="s">
        <v>197</v>
      </c>
      <c r="D43" s="112" t="s">
        <v>197</v>
      </c>
      <c r="E43" s="112" t="s">
        <v>197</v>
      </c>
      <c r="F43" s="112" t="s">
        <v>197</v>
      </c>
      <c r="G43" s="112" t="s">
        <v>197</v>
      </c>
      <c r="H43" s="112" t="s">
        <v>197</v>
      </c>
      <c r="I43" s="112" t="s">
        <v>197</v>
      </c>
      <c r="J43" s="112" t="s">
        <v>197</v>
      </c>
      <c r="K43" s="112" t="s">
        <v>197</v>
      </c>
      <c r="L43" s="112" t="s">
        <v>197</v>
      </c>
      <c r="M43" s="112" t="s">
        <v>197</v>
      </c>
      <c r="N43" s="112" t="s">
        <v>197</v>
      </c>
      <c r="O43" s="112" t="s">
        <v>197</v>
      </c>
      <c r="P43" s="112" t="s">
        <v>197</v>
      </c>
      <c r="Q43" s="112"/>
      <c r="R43" s="112"/>
      <c r="S43" s="112"/>
      <c r="T43" s="112"/>
      <c r="U43" s="112"/>
      <c r="V43" s="112"/>
      <c r="W43" s="112"/>
      <c r="X43" s="110"/>
      <c r="Y43" s="110"/>
      <c r="Z43" s="110"/>
      <c r="AA43" s="110"/>
      <c r="AB43" s="110"/>
      <c r="AC43" s="110"/>
      <c r="AD43" s="110"/>
      <c r="AE43" s="110"/>
      <c r="AF43" s="110"/>
      <c r="AG43" s="115" t="s">
        <v>197</v>
      </c>
      <c r="AH43" s="116" t="s">
        <v>197</v>
      </c>
      <c r="AL43" t="s">
        <v>35</v>
      </c>
      <c r="AM43" t="s">
        <v>35</v>
      </c>
    </row>
    <row r="44" spans="1:39" x14ac:dyDescent="0.2">
      <c r="A44" s="48" t="s">
        <v>19</v>
      </c>
      <c r="B44" s="112">
        <f>[39]Janeiro!$D$5</f>
        <v>20.5</v>
      </c>
      <c r="C44" s="112">
        <f>[39]Janeiro!$D$6</f>
        <v>20.399999999999999</v>
      </c>
      <c r="D44" s="112">
        <f>[39]Janeiro!$D$7</f>
        <v>20.9</v>
      </c>
      <c r="E44" s="112">
        <f>[39]Janeiro!$D$8</f>
        <v>21</v>
      </c>
      <c r="F44" s="112">
        <f>[39]Janeiro!$D$9</f>
        <v>20.399999999999999</v>
      </c>
      <c r="G44" s="112">
        <f>[39]Janeiro!$D$10</f>
        <v>20.9</v>
      </c>
      <c r="H44" s="112">
        <f>[39]Janeiro!$D$11</f>
        <v>22</v>
      </c>
      <c r="I44" s="112">
        <f>[39]Janeiro!$D$12</f>
        <v>22</v>
      </c>
      <c r="J44" s="112">
        <f>[39]Janeiro!$D$13</f>
        <v>21.9</v>
      </c>
      <c r="K44" s="112">
        <f>[39]Janeiro!$D$14</f>
        <v>21.1</v>
      </c>
      <c r="L44" s="112">
        <f>[39]Janeiro!$D$15</f>
        <v>22.6</v>
      </c>
      <c r="M44" s="112">
        <f>[39]Janeiro!$D$16</f>
        <v>20.6</v>
      </c>
      <c r="N44" s="112">
        <f>[39]Janeiro!$D$17</f>
        <v>22.2</v>
      </c>
      <c r="O44" s="112">
        <f>[39]Janeiro!$D$18</f>
        <v>23</v>
      </c>
      <c r="P44" s="112">
        <f>[39]Janeiro!$D$19</f>
        <v>21.9</v>
      </c>
      <c r="Q44" s="112">
        <f>[39]Janeiro!$D$20</f>
        <v>22.4</v>
      </c>
      <c r="R44" s="112">
        <f>[39]Janeiro!$D$21</f>
        <v>23.7</v>
      </c>
      <c r="S44" s="112">
        <f>[39]Janeiro!$D$22</f>
        <v>23.1</v>
      </c>
      <c r="T44" s="112">
        <f>[39]Janeiro!$D$23</f>
        <v>23.3</v>
      </c>
      <c r="U44" s="112">
        <f>[39]Janeiro!$D$24</f>
        <v>22.4</v>
      </c>
      <c r="V44" s="112">
        <f>[39]Janeiro!$D$25</f>
        <v>21.4</v>
      </c>
      <c r="W44" s="112">
        <f>[39]Janeiro!$D$26</f>
        <v>21.6</v>
      </c>
      <c r="X44" s="110">
        <f>[39]Janeiro!$D$27</f>
        <v>18.399999999999999</v>
      </c>
      <c r="Y44" s="110">
        <f>[39]Janeiro!$D$28</f>
        <v>18</v>
      </c>
      <c r="Z44" s="110">
        <f>[39]Janeiro!$D$29</f>
        <v>17.2</v>
      </c>
      <c r="AA44" s="110">
        <f>[39]Janeiro!$D$30</f>
        <v>16.8</v>
      </c>
      <c r="AB44" s="110">
        <f>[39]Janeiro!$D$31</f>
        <v>16.899999999999999</v>
      </c>
      <c r="AC44" s="110">
        <f>[39]Janeiro!$D$32</f>
        <v>16.5</v>
      </c>
      <c r="AD44" s="110">
        <f>[39]Janeiro!$D$33</f>
        <v>17.8</v>
      </c>
      <c r="AE44" s="110">
        <f>[39]Janeiro!$D$34</f>
        <v>18.2</v>
      </c>
      <c r="AF44" s="110">
        <f>[39]Janeiro!$D$35</f>
        <v>19.2</v>
      </c>
      <c r="AG44" s="117">
        <f t="shared" si="3"/>
        <v>16.5</v>
      </c>
      <c r="AH44" s="116">
        <f t="shared" si="4"/>
        <v>20.590322580645161</v>
      </c>
      <c r="AI44" s="12" t="s">
        <v>35</v>
      </c>
      <c r="AJ44" t="s">
        <v>35</v>
      </c>
    </row>
    <row r="45" spans="1:39" x14ac:dyDescent="0.2">
      <c r="A45" s="48" t="s">
        <v>23</v>
      </c>
      <c r="B45" s="112">
        <f>[40]Janeiro!$D$5</f>
        <v>22.6</v>
      </c>
      <c r="C45" s="112">
        <f>[40]Janeiro!$D$6</f>
        <v>21.7</v>
      </c>
      <c r="D45" s="112">
        <f>[40]Janeiro!$D$7</f>
        <v>22.4</v>
      </c>
      <c r="E45" s="112">
        <f>[40]Janeiro!$D$8</f>
        <v>22.2</v>
      </c>
      <c r="F45" s="112">
        <f>[40]Janeiro!$D$9</f>
        <v>21.5</v>
      </c>
      <c r="G45" s="112">
        <f>[40]Janeiro!$D$10</f>
        <v>24</v>
      </c>
      <c r="H45" s="112">
        <f>[40]Janeiro!$D$11</f>
        <v>23.8</v>
      </c>
      <c r="I45" s="112">
        <f>[40]Janeiro!$D$12</f>
        <v>24.2</v>
      </c>
      <c r="J45" s="112">
        <f>[40]Janeiro!$D$13</f>
        <v>24</v>
      </c>
      <c r="K45" s="112">
        <f>[40]Janeiro!$D$14</f>
        <v>22.2</v>
      </c>
      <c r="L45" s="112">
        <f>[40]Janeiro!$D$15</f>
        <v>21.8</v>
      </c>
      <c r="M45" s="112">
        <f>[40]Janeiro!$D$16</f>
        <v>21.5</v>
      </c>
      <c r="N45" s="112">
        <f>[40]Janeiro!$D$17</f>
        <v>22.8</v>
      </c>
      <c r="O45" s="112">
        <f>[40]Janeiro!$D$18</f>
        <v>23.6</v>
      </c>
      <c r="P45" s="112">
        <f>[40]Janeiro!$D$19</f>
        <v>23.8</v>
      </c>
      <c r="Q45" s="112">
        <f>[40]Janeiro!$D$20</f>
        <v>23.3</v>
      </c>
      <c r="R45" s="112">
        <f>[40]Janeiro!$D$21</f>
        <v>23.7</v>
      </c>
      <c r="S45" s="112">
        <f>[40]Janeiro!$D$22</f>
        <v>24</v>
      </c>
      <c r="T45" s="112">
        <f>[40]Janeiro!$D$23</f>
        <v>25.5</v>
      </c>
      <c r="U45" s="112">
        <f>[40]Janeiro!$D$24</f>
        <v>22.7</v>
      </c>
      <c r="V45" s="112">
        <f>[40]Janeiro!$D$25</f>
        <v>22.3</v>
      </c>
      <c r="W45" s="112">
        <f>[40]Janeiro!$D$26</f>
        <v>22.7</v>
      </c>
      <c r="X45" s="110">
        <f>[40]Janeiro!$D$27</f>
        <v>21.8</v>
      </c>
      <c r="Y45" s="110">
        <f>[40]Janeiro!$D$28</f>
        <v>20.9</v>
      </c>
      <c r="Z45" s="110">
        <f>[40]Janeiro!$D$29</f>
        <v>17.3</v>
      </c>
      <c r="AA45" s="110">
        <f>[40]Janeiro!$D$30</f>
        <v>17.3</v>
      </c>
      <c r="AB45" s="110">
        <f>[40]Janeiro!$D$31</f>
        <v>17.399999999999999</v>
      </c>
      <c r="AC45" s="110">
        <f>[40]Janeiro!$D$32</f>
        <v>17.2</v>
      </c>
      <c r="AD45" s="110">
        <f>[40]Janeiro!$D$33</f>
        <v>18.3</v>
      </c>
      <c r="AE45" s="110">
        <f>[40]Janeiro!$D$34</f>
        <v>22.5</v>
      </c>
      <c r="AF45" s="110">
        <f>[40]Janeiro!$D$35</f>
        <v>20.5</v>
      </c>
      <c r="AG45" s="117">
        <f t="shared" si="3"/>
        <v>17.2</v>
      </c>
      <c r="AH45" s="116">
        <f t="shared" si="4"/>
        <v>21.919354838709673</v>
      </c>
    </row>
    <row r="46" spans="1:39" x14ac:dyDescent="0.2">
      <c r="A46" s="48" t="s">
        <v>34</v>
      </c>
      <c r="B46" s="112">
        <f>[41]Janeiro!$D$5</f>
        <v>22</v>
      </c>
      <c r="C46" s="112">
        <f>[41]Janeiro!$D$6</f>
        <v>22.2</v>
      </c>
      <c r="D46" s="112">
        <f>[41]Janeiro!$D$7</f>
        <v>21.5</v>
      </c>
      <c r="E46" s="112">
        <f>[41]Janeiro!$D$8</f>
        <v>22.1</v>
      </c>
      <c r="F46" s="112">
        <f>[41]Janeiro!$D$9</f>
        <v>20.3</v>
      </c>
      <c r="G46" s="112">
        <f>[41]Janeiro!$D$10</f>
        <v>22.2</v>
      </c>
      <c r="H46" s="112">
        <f>[41]Janeiro!$D$11</f>
        <v>22.2</v>
      </c>
      <c r="I46" s="112">
        <f>[41]Janeiro!$D$12</f>
        <v>23.1</v>
      </c>
      <c r="J46" s="112">
        <f>[41]Janeiro!$D$13</f>
        <v>22.7</v>
      </c>
      <c r="K46" s="112">
        <f>[41]Janeiro!$D$14</f>
        <v>23.2</v>
      </c>
      <c r="L46" s="112">
        <f>[41]Janeiro!$D$15</f>
        <v>21.7</v>
      </c>
      <c r="M46" s="112">
        <f>[41]Janeiro!$D$16</f>
        <v>21.9</v>
      </c>
      <c r="N46" s="112">
        <f>[41]Janeiro!$D$17</f>
        <v>22</v>
      </c>
      <c r="O46" s="112">
        <f>[41]Janeiro!$D$18</f>
        <v>23.5</v>
      </c>
      <c r="P46" s="112">
        <f>[41]Janeiro!$D$19</f>
        <v>22.9</v>
      </c>
      <c r="Q46" s="112">
        <f>[41]Janeiro!$D$20</f>
        <v>22.1</v>
      </c>
      <c r="R46" s="112">
        <f>[41]Janeiro!$D$21</f>
        <v>23.5</v>
      </c>
      <c r="S46" s="112">
        <f>[41]Janeiro!$D$22</f>
        <v>22.1</v>
      </c>
      <c r="T46" s="112">
        <f>[41]Janeiro!$D$23</f>
        <v>22.8</v>
      </c>
      <c r="U46" s="112">
        <f>[41]Janeiro!$D$24</f>
        <v>23.5</v>
      </c>
      <c r="V46" s="112">
        <f>[41]Janeiro!$D$25</f>
        <v>23.4</v>
      </c>
      <c r="W46" s="112">
        <f>[41]Janeiro!$D$26</f>
        <v>23.5</v>
      </c>
      <c r="X46" s="110">
        <f>[41]Janeiro!$D$27</f>
        <v>22.1</v>
      </c>
      <c r="Y46" s="110">
        <f>[41]Janeiro!$D$28</f>
        <v>22</v>
      </c>
      <c r="Z46" s="110">
        <f>[41]Janeiro!$D$29</f>
        <v>22.5</v>
      </c>
      <c r="AA46" s="110">
        <f>[41]Janeiro!$D$30</f>
        <v>20.3</v>
      </c>
      <c r="AB46" s="110">
        <f>[41]Janeiro!$D$31</f>
        <v>18.899999999999999</v>
      </c>
      <c r="AC46" s="110">
        <f>[41]Janeiro!$D$32</f>
        <v>18.7</v>
      </c>
      <c r="AD46" s="110">
        <f>[41]Janeiro!$D$33</f>
        <v>20.399999999999999</v>
      </c>
      <c r="AE46" s="110">
        <f>[41]Janeiro!$D$34</f>
        <v>21.3</v>
      </c>
      <c r="AF46" s="110">
        <f>[41]Janeiro!$D$35</f>
        <v>19.7</v>
      </c>
      <c r="AG46" s="117">
        <f t="shared" si="3"/>
        <v>18.7</v>
      </c>
      <c r="AH46" s="116">
        <f t="shared" si="4"/>
        <v>21.945161290322581</v>
      </c>
      <c r="AI46" s="12" t="s">
        <v>35</v>
      </c>
      <c r="AJ46" t="s">
        <v>35</v>
      </c>
      <c r="AL46" t="s">
        <v>35</v>
      </c>
    </row>
    <row r="47" spans="1:39" x14ac:dyDescent="0.2">
      <c r="A47" s="48" t="s">
        <v>20</v>
      </c>
      <c r="B47" s="112">
        <f>[42]Janeiro!$D$5</f>
        <v>23</v>
      </c>
      <c r="C47" s="112">
        <f>[42]Janeiro!$D$6</f>
        <v>24.8</v>
      </c>
      <c r="D47" s="112">
        <f>[42]Janeiro!$D$7</f>
        <v>24.1</v>
      </c>
      <c r="E47" s="112">
        <f>[42]Janeiro!$D$8</f>
        <v>24.3</v>
      </c>
      <c r="F47" s="112">
        <f>[42]Janeiro!$D$9</f>
        <v>25.4</v>
      </c>
      <c r="G47" s="112">
        <f>[42]Janeiro!$D$10</f>
        <v>23.1</v>
      </c>
      <c r="H47" s="112">
        <f>[42]Janeiro!$D$11</f>
        <v>26</v>
      </c>
      <c r="I47" s="112">
        <f>[42]Janeiro!$D$12</f>
        <v>26.2</v>
      </c>
      <c r="J47" s="112">
        <f>[42]Janeiro!$D$13</f>
        <v>26.1</v>
      </c>
      <c r="K47" s="112">
        <f>[42]Janeiro!$D$14</f>
        <v>21.8</v>
      </c>
      <c r="L47" s="112">
        <f>[42]Janeiro!$D$15</f>
        <v>25</v>
      </c>
      <c r="M47" s="112">
        <f>[42]Janeiro!$D$16</f>
        <v>23.6</v>
      </c>
      <c r="N47" s="112">
        <f>[42]Janeiro!$D$17</f>
        <v>23.3</v>
      </c>
      <c r="O47" s="112">
        <f>[42]Janeiro!$D$18</f>
        <v>25.7</v>
      </c>
      <c r="P47" s="112">
        <f>[42]Janeiro!$D$19</f>
        <v>23.6</v>
      </c>
      <c r="Q47" s="112">
        <f>[42]Janeiro!$D$20</f>
        <v>24.5</v>
      </c>
      <c r="R47" s="112">
        <f>[42]Janeiro!$D$21</f>
        <v>26.3</v>
      </c>
      <c r="S47" s="112">
        <f>[42]Janeiro!$D$22</f>
        <v>26.3</v>
      </c>
      <c r="T47" s="112">
        <f>[42]Janeiro!$D$23</f>
        <v>22.6</v>
      </c>
      <c r="U47" s="112">
        <f>[42]Janeiro!$D$24</f>
        <v>23.4</v>
      </c>
      <c r="V47" s="112">
        <f>[42]Janeiro!$D$25</f>
        <v>22.2</v>
      </c>
      <c r="W47" s="112">
        <f>[42]Janeiro!$D$26</f>
        <v>24.4</v>
      </c>
      <c r="X47" s="110">
        <f>[42]Janeiro!$D$27</f>
        <v>23.3</v>
      </c>
      <c r="Y47" s="110">
        <f>[42]Janeiro!$D$28</f>
        <v>20.7</v>
      </c>
      <c r="Z47" s="110">
        <f>[42]Janeiro!$D$29</f>
        <v>18.8</v>
      </c>
      <c r="AA47" s="110">
        <f>[42]Janeiro!$D$30</f>
        <v>18.3</v>
      </c>
      <c r="AB47" s="110">
        <f>[42]Janeiro!$D$31</f>
        <v>19.2</v>
      </c>
      <c r="AC47" s="110">
        <f>[42]Janeiro!$D$32</f>
        <v>21.4</v>
      </c>
      <c r="AD47" s="110">
        <f>[42]Janeiro!$D$33</f>
        <v>21.4</v>
      </c>
      <c r="AE47" s="110">
        <f>[42]Janeiro!$D$34</f>
        <v>21.9</v>
      </c>
      <c r="AF47" s="110">
        <f>[42]Janeiro!$D$5</f>
        <v>23</v>
      </c>
      <c r="AG47" s="117">
        <f t="shared" si="3"/>
        <v>18.3</v>
      </c>
      <c r="AH47" s="116">
        <f t="shared" si="4"/>
        <v>23.345161290322579</v>
      </c>
    </row>
    <row r="48" spans="1:39" s="5" customFormat="1" ht="17.100000000000001" customHeight="1" x14ac:dyDescent="0.2">
      <c r="A48" s="49" t="s">
        <v>199</v>
      </c>
      <c r="B48" s="113">
        <f t="shared" ref="B48:AG48" si="7">MIN(B5:B47)</f>
        <v>20.5</v>
      </c>
      <c r="C48" s="113">
        <f t="shared" si="7"/>
        <v>19.8</v>
      </c>
      <c r="D48" s="113">
        <f t="shared" si="7"/>
        <v>20.3</v>
      </c>
      <c r="E48" s="113">
        <f t="shared" si="7"/>
        <v>20</v>
      </c>
      <c r="F48" s="113">
        <f t="shared" si="7"/>
        <v>18.8</v>
      </c>
      <c r="G48" s="113">
        <f t="shared" si="7"/>
        <v>18.8</v>
      </c>
      <c r="H48" s="113">
        <f t="shared" si="7"/>
        <v>20</v>
      </c>
      <c r="I48" s="113">
        <f t="shared" si="7"/>
        <v>19.5</v>
      </c>
      <c r="J48" s="113">
        <f t="shared" si="7"/>
        <v>20.3</v>
      </c>
      <c r="K48" s="113">
        <f t="shared" si="7"/>
        <v>19.399999999999999</v>
      </c>
      <c r="L48" s="113">
        <f t="shared" si="7"/>
        <v>20.6</v>
      </c>
      <c r="M48" s="113">
        <f t="shared" si="7"/>
        <v>20.6</v>
      </c>
      <c r="N48" s="113">
        <f t="shared" si="7"/>
        <v>20.5</v>
      </c>
      <c r="O48" s="113">
        <f t="shared" si="7"/>
        <v>21.2</v>
      </c>
      <c r="P48" s="113">
        <f t="shared" si="7"/>
        <v>20</v>
      </c>
      <c r="Q48" s="113">
        <f t="shared" si="7"/>
        <v>19.899999999999999</v>
      </c>
      <c r="R48" s="113">
        <f t="shared" si="7"/>
        <v>20.8</v>
      </c>
      <c r="S48" s="113">
        <f t="shared" si="7"/>
        <v>20.8</v>
      </c>
      <c r="T48" s="113">
        <f t="shared" si="7"/>
        <v>20.9</v>
      </c>
      <c r="U48" s="113">
        <f t="shared" si="7"/>
        <v>20.7</v>
      </c>
      <c r="V48" s="113">
        <f t="shared" si="7"/>
        <v>20.7</v>
      </c>
      <c r="W48" s="113">
        <f t="shared" si="7"/>
        <v>18.8</v>
      </c>
      <c r="X48" s="113">
        <f t="shared" si="7"/>
        <v>18.399999999999999</v>
      </c>
      <c r="Y48" s="113">
        <f t="shared" si="7"/>
        <v>18</v>
      </c>
      <c r="Z48" s="113">
        <f t="shared" si="7"/>
        <v>15.9</v>
      </c>
      <c r="AA48" s="113">
        <f t="shared" si="7"/>
        <v>15</v>
      </c>
      <c r="AB48" s="113">
        <f t="shared" si="7"/>
        <v>14.6</v>
      </c>
      <c r="AC48" s="113">
        <f t="shared" si="7"/>
        <v>14.8</v>
      </c>
      <c r="AD48" s="113">
        <f t="shared" si="7"/>
        <v>15.6</v>
      </c>
      <c r="AE48" s="113">
        <f t="shared" si="7"/>
        <v>16</v>
      </c>
      <c r="AF48" s="113">
        <f t="shared" si="7"/>
        <v>17.5</v>
      </c>
      <c r="AG48" s="117">
        <f t="shared" si="7"/>
        <v>14.6</v>
      </c>
      <c r="AH48" s="116">
        <f>AVERAGE(AH5:AH47)</f>
        <v>22.01747154279413</v>
      </c>
      <c r="AL48" s="5" t="s">
        <v>35</v>
      </c>
    </row>
    <row r="49" spans="1:39" x14ac:dyDescent="0.2">
      <c r="A49" s="106" t="s">
        <v>227</v>
      </c>
      <c r="B49" s="39"/>
      <c r="C49" s="39"/>
      <c r="D49" s="39"/>
      <c r="E49" s="39"/>
      <c r="F49" s="39"/>
      <c r="G49" s="39"/>
      <c r="H49" s="97"/>
      <c r="I49" s="97"/>
      <c r="J49" s="97"/>
      <c r="K49" s="97"/>
      <c r="L49" s="97"/>
      <c r="M49" s="97"/>
      <c r="N49" s="97"/>
      <c r="O49" s="97"/>
      <c r="P49" s="97"/>
      <c r="Q49" s="97"/>
      <c r="R49" s="97"/>
      <c r="S49" s="97"/>
      <c r="T49" s="97"/>
      <c r="U49" s="97"/>
      <c r="V49" s="97"/>
      <c r="W49" s="97"/>
      <c r="X49" s="97"/>
      <c r="Y49" s="97"/>
      <c r="Z49" s="97"/>
      <c r="AA49" s="97"/>
      <c r="AB49" s="97"/>
      <c r="AC49" s="97"/>
      <c r="AD49" s="45"/>
      <c r="AE49" s="45"/>
      <c r="AF49" s="50"/>
      <c r="AG49" s="43"/>
      <c r="AH49" s="44"/>
    </row>
    <row r="50" spans="1:39" x14ac:dyDescent="0.2">
      <c r="A50" s="106" t="s">
        <v>228</v>
      </c>
      <c r="B50" s="40"/>
      <c r="C50" s="40"/>
      <c r="D50" s="40"/>
      <c r="E50" s="40"/>
      <c r="F50" s="40"/>
      <c r="G50" s="40"/>
      <c r="H50" s="40"/>
      <c r="I50" s="40"/>
      <c r="J50" s="97"/>
      <c r="K50" s="97"/>
      <c r="L50" s="97"/>
      <c r="M50" s="97"/>
      <c r="N50" s="97"/>
      <c r="O50" s="97"/>
      <c r="P50" s="97"/>
      <c r="Q50" s="97"/>
      <c r="R50" s="97"/>
      <c r="S50" s="97"/>
      <c r="T50" s="99"/>
      <c r="U50" s="99"/>
      <c r="V50" s="99"/>
      <c r="W50" s="99"/>
      <c r="X50" s="99"/>
      <c r="Y50" s="97"/>
      <c r="Z50" s="97"/>
      <c r="AA50" s="97"/>
      <c r="AB50" s="97"/>
      <c r="AC50" s="97"/>
      <c r="AD50" s="97"/>
      <c r="AE50" s="97"/>
      <c r="AF50" s="97"/>
      <c r="AG50" s="43"/>
      <c r="AH50" s="42"/>
      <c r="AL50" t="s">
        <v>35</v>
      </c>
      <c r="AM50" t="s">
        <v>35</v>
      </c>
    </row>
    <row r="51" spans="1:39" x14ac:dyDescent="0.2">
      <c r="A51" s="41"/>
      <c r="B51" s="97"/>
      <c r="C51" s="97"/>
      <c r="D51" s="97"/>
      <c r="E51" s="97"/>
      <c r="F51" s="97"/>
      <c r="G51" s="97"/>
      <c r="H51" s="97"/>
      <c r="I51" s="97"/>
      <c r="J51" s="98"/>
      <c r="K51" s="98"/>
      <c r="L51" s="98"/>
      <c r="M51" s="98"/>
      <c r="N51" s="98"/>
      <c r="O51" s="98"/>
      <c r="P51" s="98"/>
      <c r="Q51" s="97"/>
      <c r="R51" s="97"/>
      <c r="S51" s="97"/>
      <c r="T51" s="100"/>
      <c r="U51" s="100"/>
      <c r="V51" s="100"/>
      <c r="W51" s="100"/>
      <c r="X51" s="100"/>
      <c r="Y51" s="97"/>
      <c r="Z51" s="97"/>
      <c r="AA51" s="97"/>
      <c r="AB51" s="97"/>
      <c r="AC51" s="97"/>
      <c r="AD51" s="45"/>
      <c r="AE51" s="45"/>
      <c r="AF51" s="45"/>
      <c r="AG51" s="43"/>
      <c r="AH51" s="42"/>
    </row>
    <row r="52" spans="1:39" x14ac:dyDescent="0.2">
      <c r="A52" s="142" t="s">
        <v>251</v>
      </c>
      <c r="B52" s="142"/>
      <c r="C52" s="142"/>
      <c r="D52" s="142"/>
      <c r="E52" s="142"/>
      <c r="F52" s="142"/>
      <c r="G52" s="142"/>
      <c r="H52" s="39"/>
      <c r="I52" s="39"/>
      <c r="J52" s="39"/>
      <c r="K52" s="97"/>
      <c r="L52" s="97"/>
      <c r="M52" s="97"/>
      <c r="N52" s="97"/>
      <c r="O52" s="97"/>
      <c r="P52" s="97"/>
      <c r="Q52" s="97"/>
      <c r="R52" s="97"/>
      <c r="S52" s="97"/>
      <c r="T52" s="97"/>
      <c r="U52" s="97"/>
      <c r="V52" s="97"/>
      <c r="W52" s="97"/>
      <c r="X52" s="97"/>
      <c r="Y52" s="97"/>
      <c r="Z52" s="97"/>
      <c r="AA52" s="97"/>
      <c r="AB52" s="97"/>
      <c r="AC52" s="97"/>
      <c r="AD52" s="45"/>
      <c r="AE52" s="45"/>
      <c r="AF52" s="45"/>
      <c r="AG52" s="43"/>
      <c r="AH52" s="75"/>
    </row>
    <row r="53" spans="1:39" x14ac:dyDescent="0.2">
      <c r="A53" s="142" t="s">
        <v>252</v>
      </c>
      <c r="B53" s="142"/>
      <c r="C53" s="142"/>
      <c r="D53" s="142"/>
      <c r="E53" s="142"/>
      <c r="F53" s="142"/>
      <c r="G53" s="142"/>
      <c r="H53" s="97"/>
      <c r="I53" s="97"/>
      <c r="J53" s="97"/>
      <c r="K53" s="97"/>
      <c r="L53" s="97"/>
      <c r="M53" s="97"/>
      <c r="N53" s="97"/>
      <c r="O53" s="97"/>
      <c r="P53" s="97"/>
      <c r="Q53" s="97"/>
      <c r="R53" s="97"/>
      <c r="S53" s="97"/>
      <c r="T53" s="97"/>
      <c r="U53" s="97"/>
      <c r="V53" s="97"/>
      <c r="W53" s="97"/>
      <c r="X53" s="97"/>
      <c r="Y53" s="97"/>
      <c r="Z53" s="97"/>
      <c r="AA53" s="97"/>
      <c r="AB53" s="97"/>
      <c r="AC53" s="97"/>
      <c r="AD53" s="97"/>
      <c r="AE53" s="97"/>
      <c r="AF53" s="45"/>
      <c r="AG53" s="43"/>
      <c r="AH53" s="44"/>
      <c r="AK53" t="s">
        <v>35</v>
      </c>
      <c r="AL53" t="s">
        <v>35</v>
      </c>
    </row>
    <row r="54" spans="1:39" x14ac:dyDescent="0.2">
      <c r="A54" s="41"/>
      <c r="B54" s="97"/>
      <c r="C54" s="97"/>
      <c r="D54" s="97"/>
      <c r="E54" s="97"/>
      <c r="F54" s="97"/>
      <c r="G54" s="97"/>
      <c r="H54" s="97"/>
      <c r="I54" s="97"/>
      <c r="J54" s="97"/>
      <c r="K54" s="97"/>
      <c r="L54" s="97"/>
      <c r="M54" s="97"/>
      <c r="N54" s="97"/>
      <c r="O54" s="97"/>
      <c r="P54" s="97"/>
      <c r="Q54" s="97"/>
      <c r="R54" s="97"/>
      <c r="S54" s="97"/>
      <c r="T54" s="97"/>
      <c r="U54" s="97"/>
      <c r="V54" s="97"/>
      <c r="W54" s="97"/>
      <c r="X54" s="97"/>
      <c r="Y54" s="97"/>
      <c r="Z54" s="97"/>
      <c r="AA54" s="97"/>
      <c r="AB54" s="97"/>
      <c r="AC54" s="97"/>
      <c r="AD54" s="97"/>
      <c r="AE54" s="97"/>
      <c r="AF54" s="46"/>
      <c r="AG54" s="43"/>
      <c r="AH54" s="44"/>
      <c r="AL54" t="s">
        <v>35</v>
      </c>
    </row>
    <row r="55" spans="1:39" ht="13.5" thickBot="1" x14ac:dyDescent="0.25">
      <c r="A55" s="51"/>
      <c r="B55" s="52"/>
      <c r="C55" s="52"/>
      <c r="D55" s="52"/>
      <c r="E55" s="52"/>
      <c r="F55" s="52"/>
      <c r="G55" s="52" t="s">
        <v>35</v>
      </c>
      <c r="H55" s="52"/>
      <c r="I55" s="52"/>
      <c r="J55" s="52"/>
      <c r="K55" s="52"/>
      <c r="L55" s="52" t="s">
        <v>35</v>
      </c>
      <c r="M55" s="52"/>
      <c r="N55" s="52"/>
      <c r="O55" s="52"/>
      <c r="P55" s="52"/>
      <c r="Q55" s="52"/>
      <c r="R55" s="52"/>
      <c r="S55" s="52"/>
      <c r="T55" s="52"/>
      <c r="U55" s="52"/>
      <c r="V55" s="52"/>
      <c r="W55" s="52"/>
      <c r="X55" s="52"/>
      <c r="Y55" s="52"/>
      <c r="Z55" s="52"/>
      <c r="AA55" s="52"/>
      <c r="AB55" s="52"/>
      <c r="AC55" s="52"/>
      <c r="AD55" s="52"/>
      <c r="AE55" s="52"/>
      <c r="AF55" s="52"/>
      <c r="AG55" s="53"/>
      <c r="AH55" s="76"/>
      <c r="AL55" s="12" t="s">
        <v>35</v>
      </c>
    </row>
    <row r="56" spans="1:39" x14ac:dyDescent="0.2">
      <c r="AJ56" t="s">
        <v>35</v>
      </c>
    </row>
    <row r="58" spans="1:39" x14ac:dyDescent="0.2">
      <c r="AD58" s="2" t="s">
        <v>35</v>
      </c>
    </row>
    <row r="59" spans="1:39" x14ac:dyDescent="0.2">
      <c r="AL59" s="12" t="s">
        <v>35</v>
      </c>
    </row>
    <row r="60" spans="1:39" x14ac:dyDescent="0.2">
      <c r="AI60" s="12" t="s">
        <v>35</v>
      </c>
      <c r="AJ60" t="s">
        <v>35</v>
      </c>
      <c r="AM60" s="12" t="s">
        <v>35</v>
      </c>
    </row>
    <row r="63" spans="1:39" x14ac:dyDescent="0.2">
      <c r="I63" s="2" t="s">
        <v>35</v>
      </c>
      <c r="Y63" s="2" t="s">
        <v>35</v>
      </c>
      <c r="AB63" s="2" t="s">
        <v>35</v>
      </c>
      <c r="AI63" t="s">
        <v>35</v>
      </c>
    </row>
    <row r="70" spans="35:39" x14ac:dyDescent="0.2">
      <c r="AI70" s="12" t="s">
        <v>35</v>
      </c>
      <c r="AM70" t="s">
        <v>35</v>
      </c>
    </row>
    <row r="71" spans="35:39" x14ac:dyDescent="0.2">
      <c r="AM71" s="12" t="s">
        <v>35</v>
      </c>
    </row>
  </sheetData>
  <mergeCells count="36">
    <mergeCell ref="C3:C4"/>
    <mergeCell ref="D3:D4"/>
    <mergeCell ref="N3:N4"/>
    <mergeCell ref="A52:G52"/>
    <mergeCell ref="A53:G53"/>
    <mergeCell ref="A2:A4"/>
    <mergeCell ref="G3:G4"/>
    <mergeCell ref="H3:H4"/>
    <mergeCell ref="B3:B4"/>
    <mergeCell ref="E3:E4"/>
    <mergeCell ref="F3:F4"/>
    <mergeCell ref="I3:I4"/>
    <mergeCell ref="K3:K4"/>
    <mergeCell ref="L3:L4"/>
    <mergeCell ref="M3:M4"/>
    <mergeCell ref="AE3:AE4"/>
    <mergeCell ref="Z3:Z4"/>
    <mergeCell ref="U3:U4"/>
    <mergeCell ref="T3:T4"/>
    <mergeCell ref="V3:V4"/>
    <mergeCell ref="A1:AH1"/>
    <mergeCell ref="AA3:AA4"/>
    <mergeCell ref="AB3:AB4"/>
    <mergeCell ref="AC3:AC4"/>
    <mergeCell ref="AD3:AD4"/>
    <mergeCell ref="W3:W4"/>
    <mergeCell ref="X3:X4"/>
    <mergeCell ref="Y3:Y4"/>
    <mergeCell ref="R3:R4"/>
    <mergeCell ref="O3:O4"/>
    <mergeCell ref="P3:P4"/>
    <mergeCell ref="Q3:Q4"/>
    <mergeCell ref="B2:AH2"/>
    <mergeCell ref="S3:S4"/>
    <mergeCell ref="J3:J4"/>
    <mergeCell ref="AF3:AF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70"/>
  <sheetViews>
    <sheetView zoomScale="90" zoomScaleNormal="90" workbookViewId="0">
      <selection activeCell="AG38" sqref="AG38"/>
    </sheetView>
  </sheetViews>
  <sheetFormatPr defaultRowHeight="12.75" x14ac:dyDescent="0.2"/>
  <cols>
    <col min="1" max="1" width="19.7109375" style="2" bestFit="1" customWidth="1"/>
    <col min="2" max="2" width="6.85546875" style="2" bestFit="1" customWidth="1"/>
    <col min="3" max="5" width="5.42578125" style="2" bestFit="1" customWidth="1"/>
    <col min="6" max="6" width="6.85546875" style="2" bestFit="1" customWidth="1"/>
    <col min="7" max="25" width="5.42578125" style="2" bestFit="1" customWidth="1"/>
    <col min="26" max="26" width="6" style="2" customWidth="1"/>
    <col min="27" max="30" width="5.42578125" style="2" bestFit="1" customWidth="1"/>
    <col min="31" max="31" width="6.85546875" style="2" bestFit="1" customWidth="1"/>
    <col min="32" max="32" width="6.85546875" style="2" customWidth="1"/>
    <col min="33" max="33" width="6.5703125" style="7" bestFit="1" customWidth="1"/>
  </cols>
  <sheetData>
    <row r="1" spans="1:37" ht="20.100000000000001" customHeight="1" x14ac:dyDescent="0.2">
      <c r="A1" s="133" t="s">
        <v>207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  <c r="X1" s="134"/>
      <c r="Y1" s="134"/>
      <c r="Z1" s="134"/>
      <c r="AA1" s="134"/>
      <c r="AB1" s="134"/>
      <c r="AC1" s="134"/>
      <c r="AD1" s="134"/>
      <c r="AE1" s="134"/>
      <c r="AF1" s="134"/>
      <c r="AG1" s="135"/>
    </row>
    <row r="2" spans="1:37" s="4" customFormat="1" ht="20.100000000000001" customHeight="1" x14ac:dyDescent="0.2">
      <c r="A2" s="136" t="s">
        <v>21</v>
      </c>
      <c r="B2" s="138" t="s">
        <v>250</v>
      </c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8"/>
      <c r="T2" s="138"/>
      <c r="U2" s="138"/>
      <c r="V2" s="138"/>
      <c r="W2" s="138"/>
      <c r="X2" s="138"/>
      <c r="Y2" s="138"/>
      <c r="Z2" s="138"/>
      <c r="AA2" s="138"/>
      <c r="AB2" s="138"/>
      <c r="AC2" s="138"/>
      <c r="AD2" s="138"/>
      <c r="AE2" s="138"/>
      <c r="AF2" s="138"/>
      <c r="AG2" s="139"/>
    </row>
    <row r="3" spans="1:37" s="5" customFormat="1" ht="20.100000000000001" customHeight="1" x14ac:dyDescent="0.2">
      <c r="A3" s="136"/>
      <c r="B3" s="137">
        <v>1</v>
      </c>
      <c r="C3" s="137">
        <f>SUM(B3+1)</f>
        <v>2</v>
      </c>
      <c r="D3" s="137">
        <f t="shared" ref="D3:AD3" si="0">SUM(C3+1)</f>
        <v>3</v>
      </c>
      <c r="E3" s="137">
        <f t="shared" si="0"/>
        <v>4</v>
      </c>
      <c r="F3" s="137">
        <f t="shared" si="0"/>
        <v>5</v>
      </c>
      <c r="G3" s="137">
        <f t="shared" si="0"/>
        <v>6</v>
      </c>
      <c r="H3" s="137">
        <f t="shared" si="0"/>
        <v>7</v>
      </c>
      <c r="I3" s="137">
        <f t="shared" si="0"/>
        <v>8</v>
      </c>
      <c r="J3" s="137">
        <f t="shared" si="0"/>
        <v>9</v>
      </c>
      <c r="K3" s="137">
        <f t="shared" si="0"/>
        <v>10</v>
      </c>
      <c r="L3" s="137">
        <f t="shared" si="0"/>
        <v>11</v>
      </c>
      <c r="M3" s="137">
        <f t="shared" si="0"/>
        <v>12</v>
      </c>
      <c r="N3" s="137">
        <f t="shared" si="0"/>
        <v>13</v>
      </c>
      <c r="O3" s="137">
        <f t="shared" si="0"/>
        <v>14</v>
      </c>
      <c r="P3" s="137">
        <f t="shared" si="0"/>
        <v>15</v>
      </c>
      <c r="Q3" s="137">
        <f t="shared" si="0"/>
        <v>16</v>
      </c>
      <c r="R3" s="137">
        <f t="shared" si="0"/>
        <v>17</v>
      </c>
      <c r="S3" s="137">
        <f t="shared" si="0"/>
        <v>18</v>
      </c>
      <c r="T3" s="137">
        <f t="shared" si="0"/>
        <v>19</v>
      </c>
      <c r="U3" s="137">
        <f t="shared" si="0"/>
        <v>20</v>
      </c>
      <c r="V3" s="137">
        <f t="shared" si="0"/>
        <v>21</v>
      </c>
      <c r="W3" s="137">
        <f t="shared" si="0"/>
        <v>22</v>
      </c>
      <c r="X3" s="137">
        <f t="shared" si="0"/>
        <v>23</v>
      </c>
      <c r="Y3" s="137">
        <f t="shared" si="0"/>
        <v>24</v>
      </c>
      <c r="Z3" s="137">
        <f t="shared" si="0"/>
        <v>25</v>
      </c>
      <c r="AA3" s="137">
        <f t="shared" si="0"/>
        <v>26</v>
      </c>
      <c r="AB3" s="137">
        <f t="shared" si="0"/>
        <v>27</v>
      </c>
      <c r="AC3" s="137">
        <f t="shared" si="0"/>
        <v>28</v>
      </c>
      <c r="AD3" s="137">
        <f t="shared" si="0"/>
        <v>29</v>
      </c>
      <c r="AE3" s="137">
        <v>30</v>
      </c>
      <c r="AF3" s="137">
        <v>31</v>
      </c>
      <c r="AG3" s="146" t="s">
        <v>26</v>
      </c>
    </row>
    <row r="4" spans="1:37" s="5" customFormat="1" ht="20.100000000000001" customHeight="1" x14ac:dyDescent="0.2">
      <c r="A4" s="136"/>
      <c r="B4" s="137"/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7"/>
      <c r="O4" s="137"/>
      <c r="P4" s="137"/>
      <c r="Q4" s="137"/>
      <c r="R4" s="137"/>
      <c r="S4" s="137"/>
      <c r="T4" s="137"/>
      <c r="U4" s="137"/>
      <c r="V4" s="137"/>
      <c r="W4" s="137"/>
      <c r="X4" s="137"/>
      <c r="Y4" s="137"/>
      <c r="Z4" s="137"/>
      <c r="AA4" s="137"/>
      <c r="AB4" s="137"/>
      <c r="AC4" s="137"/>
      <c r="AD4" s="137"/>
      <c r="AE4" s="137"/>
      <c r="AF4" s="137"/>
      <c r="AG4" s="146"/>
    </row>
    <row r="5" spans="1:37" s="5" customFormat="1" x14ac:dyDescent="0.2">
      <c r="A5" s="48" t="s">
        <v>30</v>
      </c>
      <c r="B5" s="110">
        <f>[1]Janeiro!$E$5</f>
        <v>81.625</v>
      </c>
      <c r="C5" s="110">
        <f>[1]Janeiro!$E$6</f>
        <v>74</v>
      </c>
      <c r="D5" s="110">
        <f>[1]Janeiro!$E$7</f>
        <v>73.583333333333329</v>
      </c>
      <c r="E5" s="110">
        <f>[1]Janeiro!$E$8</f>
        <v>68.625</v>
      </c>
      <c r="F5" s="110">
        <f>[1]Janeiro!$E$9</f>
        <v>65.833333333333329</v>
      </c>
      <c r="G5" s="110">
        <f>[1]Janeiro!$E$10</f>
        <v>63.625</v>
      </c>
      <c r="H5" s="110">
        <f>[1]Janeiro!$E$11</f>
        <v>64.416666666666671</v>
      </c>
      <c r="I5" s="110">
        <f>[1]Janeiro!$E$12</f>
        <v>67.458333333333329</v>
      </c>
      <c r="J5" s="110">
        <f>[1]Janeiro!$E$13</f>
        <v>61.125</v>
      </c>
      <c r="K5" s="110">
        <f>[1]Janeiro!$E$14</f>
        <v>70.75</v>
      </c>
      <c r="L5" s="110">
        <f>[1]Janeiro!$E$15</f>
        <v>80.916666666666671</v>
      </c>
      <c r="M5" s="110">
        <f>[1]Janeiro!$E$16</f>
        <v>87.541666666666671</v>
      </c>
      <c r="N5" s="110">
        <f>[1]Janeiro!$E$17</f>
        <v>84.666666666666671</v>
      </c>
      <c r="O5" s="110">
        <f>[1]Janeiro!$E$18</f>
        <v>86.083333333333329</v>
      </c>
      <c r="P5" s="110">
        <f>[1]Janeiro!$E$19</f>
        <v>87.916666666666671</v>
      </c>
      <c r="Q5" s="110">
        <f>[1]Janeiro!$E$20</f>
        <v>76.041666666666671</v>
      </c>
      <c r="R5" s="110">
        <f>[1]Janeiro!$E$21</f>
        <v>72.75</v>
      </c>
      <c r="S5" s="110">
        <f>[1]Janeiro!$E$22</f>
        <v>66.5</v>
      </c>
      <c r="T5" s="110">
        <f>[1]Janeiro!$E$23</f>
        <v>73.416666666666671</v>
      </c>
      <c r="U5" s="110">
        <f>[1]Janeiro!$E$24</f>
        <v>83.833333333333329</v>
      </c>
      <c r="V5" s="110">
        <f>[1]Janeiro!$E$25</f>
        <v>87.458333333333329</v>
      </c>
      <c r="W5" s="110">
        <f>[1]Janeiro!$E$26</f>
        <v>97.666666666666671</v>
      </c>
      <c r="X5" s="110">
        <f>[1]Janeiro!$E$27</f>
        <v>84.916666666666671</v>
      </c>
      <c r="Y5" s="110">
        <f>[1]Janeiro!$E$28</f>
        <v>77.833333333333329</v>
      </c>
      <c r="Z5" s="110">
        <f>[1]Janeiro!$E$29</f>
        <v>72</v>
      </c>
      <c r="AA5" s="110">
        <f>[1]Janeiro!$E$30</f>
        <v>68.166666666666671</v>
      </c>
      <c r="AB5" s="110">
        <f>[1]Janeiro!$E$31</f>
        <v>65.208333333333329</v>
      </c>
      <c r="AC5" s="110">
        <f>[1]Janeiro!$E$32</f>
        <v>61.458333333333336</v>
      </c>
      <c r="AD5" s="110">
        <f>[1]Janeiro!$E$33</f>
        <v>60.791666666666664</v>
      </c>
      <c r="AE5" s="110">
        <f>[1]Janeiro!$E$34</f>
        <v>67.208333333333329</v>
      </c>
      <c r="AF5" s="110">
        <f>[1]Janeiro!$E$35</f>
        <v>66.291666666666671</v>
      </c>
      <c r="AG5" s="118">
        <f t="shared" ref="AG5:AG47" si="1">AVERAGE(B5:AF5)</f>
        <v>74.184139784946225</v>
      </c>
    </row>
    <row r="6" spans="1:37" x14ac:dyDescent="0.2">
      <c r="A6" s="48" t="s">
        <v>0</v>
      </c>
      <c r="B6" s="112">
        <f>[2]Janeiro!$E$5</f>
        <v>74.041666666666671</v>
      </c>
      <c r="C6" s="112">
        <f>[2]Janeiro!$E$6</f>
        <v>82.958333333333329</v>
      </c>
      <c r="D6" s="112">
        <f>[2]Janeiro!$E$7</f>
        <v>78.416666666666671</v>
      </c>
      <c r="E6" s="112">
        <f>[2]Janeiro!$E$8</f>
        <v>70.416666666666671</v>
      </c>
      <c r="F6" s="112">
        <f>[2]Janeiro!$E$9</f>
        <v>64.541666666666671</v>
      </c>
      <c r="G6" s="112">
        <f>[2]Janeiro!$E$10</f>
        <v>61.541666666666664</v>
      </c>
      <c r="H6" s="112">
        <f>[2]Janeiro!$E$11</f>
        <v>61.041666666666664</v>
      </c>
      <c r="I6" s="112">
        <f>[2]Janeiro!$E$12</f>
        <v>62.583333333333336</v>
      </c>
      <c r="J6" s="112">
        <f>[2]Janeiro!$E$13</f>
        <v>64.916666666666671</v>
      </c>
      <c r="K6" s="112">
        <f>[2]Janeiro!$E$14</f>
        <v>66.208333333333329</v>
      </c>
      <c r="L6" s="112">
        <f>[2]Janeiro!$E$15</f>
        <v>83.666666666666671</v>
      </c>
      <c r="M6" s="112">
        <f>[2]Janeiro!$E$16</f>
        <v>76.708333333333329</v>
      </c>
      <c r="N6" s="112">
        <f>[2]Janeiro!$E$17</f>
        <v>78.041666666666671</v>
      </c>
      <c r="O6" s="112">
        <f>[2]Janeiro!$E$18</f>
        <v>71.125</v>
      </c>
      <c r="P6" s="112">
        <f>[2]Janeiro!$E$19</f>
        <v>81.166666666666671</v>
      </c>
      <c r="Q6" s="112">
        <f>[2]Janeiro!$E$20</f>
        <v>76.875</v>
      </c>
      <c r="R6" s="112">
        <f>[2]Janeiro!$E$21</f>
        <v>68.541666666666671</v>
      </c>
      <c r="S6" s="112">
        <f>[2]Janeiro!$E$22</f>
        <v>65.125</v>
      </c>
      <c r="T6" s="112">
        <f>[2]Janeiro!$E$23</f>
        <v>62.5</v>
      </c>
      <c r="U6" s="112">
        <f>[2]Janeiro!$E$24</f>
        <v>81.708333333333329</v>
      </c>
      <c r="V6" s="112">
        <f>[2]Janeiro!$E$25</f>
        <v>84.791666666666671</v>
      </c>
      <c r="W6" s="112">
        <f>[2]Janeiro!$E$26</f>
        <v>88.041666666666671</v>
      </c>
      <c r="X6" s="112">
        <f>[2]Janeiro!$E$27</f>
        <v>86.208333333333329</v>
      </c>
      <c r="Y6" s="112">
        <f>[2]Janeiro!$E$28</f>
        <v>78.208333333333329</v>
      </c>
      <c r="Z6" s="112">
        <f>[2]Janeiro!$E$29</f>
        <v>68.416666666666671</v>
      </c>
      <c r="AA6" s="112">
        <f>[2]Janeiro!$E$30</f>
        <v>66.666666666666671</v>
      </c>
      <c r="AB6" s="112">
        <f>[2]Janeiro!$E$31</f>
        <v>66.916666666666671</v>
      </c>
      <c r="AC6" s="112">
        <f>[2]Janeiro!$E$32</f>
        <v>58.416666666666664</v>
      </c>
      <c r="AD6" s="112">
        <f>[2]Janeiro!$E$33</f>
        <v>56.041666666666664</v>
      </c>
      <c r="AE6" s="112">
        <f>[2]Janeiro!$E$34</f>
        <v>55.875</v>
      </c>
      <c r="AF6" s="112">
        <f>[2]Janeiro!$E$35</f>
        <v>66.208333333333329</v>
      </c>
      <c r="AG6" s="118">
        <f t="shared" si="1"/>
        <v>71.223118279569903</v>
      </c>
    </row>
    <row r="7" spans="1:37" x14ac:dyDescent="0.2">
      <c r="A7" s="48" t="s">
        <v>85</v>
      </c>
      <c r="B7" s="112">
        <f>[3]Janeiro!$E$5</f>
        <v>76.333333333333329</v>
      </c>
      <c r="C7" s="112">
        <f>[3]Janeiro!$E$6</f>
        <v>86.375</v>
      </c>
      <c r="D7" s="112">
        <f>[3]Janeiro!$E$7</f>
        <v>78.375</v>
      </c>
      <c r="E7" s="112">
        <f>[3]Janeiro!$E$8</f>
        <v>73.75</v>
      </c>
      <c r="F7" s="112">
        <f>[3]Janeiro!$E$9</f>
        <v>76.25</v>
      </c>
      <c r="G7" s="112">
        <f>[3]Janeiro!$E$10</f>
        <v>64.291666666666671</v>
      </c>
      <c r="H7" s="112">
        <f>[3]Janeiro!$E$11</f>
        <v>65.541666666666671</v>
      </c>
      <c r="I7" s="112">
        <f>[3]Janeiro!$E$12</f>
        <v>65.826086956521735</v>
      </c>
      <c r="J7" s="112">
        <f>[3]Janeiro!$E$13</f>
        <v>66.625</v>
      </c>
      <c r="K7" s="112">
        <f>[3]Janeiro!$E$14</f>
        <v>70.958333333333329</v>
      </c>
      <c r="L7" s="112">
        <f>[3]Janeiro!$E$15</f>
        <v>83.583333333333329</v>
      </c>
      <c r="M7" s="112">
        <f>[3]Janeiro!$E$16</f>
        <v>87.166666666666671</v>
      </c>
      <c r="N7" s="112">
        <f>[3]Janeiro!$E$17</f>
        <v>85.833333333333329</v>
      </c>
      <c r="O7" s="112">
        <f>[3]Janeiro!$E$18</f>
        <v>87.125</v>
      </c>
      <c r="P7" s="112">
        <f>[3]Janeiro!$E$19</f>
        <v>91.625</v>
      </c>
      <c r="Q7" s="112">
        <f>[3]Janeiro!$E$20</f>
        <v>81.916666666666671</v>
      </c>
      <c r="R7" s="112">
        <f>[3]Janeiro!$E$21</f>
        <v>76.833333333333329</v>
      </c>
      <c r="S7" s="112">
        <f>[3]Janeiro!$E$22</f>
        <v>73.375</v>
      </c>
      <c r="T7" s="112">
        <f>[3]Janeiro!$E$23</f>
        <v>74.333333333333329</v>
      </c>
      <c r="U7" s="112">
        <f>[3]Janeiro!$E$24</f>
        <v>86.75</v>
      </c>
      <c r="V7" s="112">
        <f>[3]Janeiro!$E$25</f>
        <v>89.041666666666671</v>
      </c>
      <c r="W7" s="112">
        <f>[3]Janeiro!$E$26</f>
        <v>95.666666666666671</v>
      </c>
      <c r="X7" s="112">
        <f>[3]Janeiro!$E$27</f>
        <v>96.166666666666671</v>
      </c>
      <c r="Y7" s="112">
        <f>[3]Janeiro!$E$28</f>
        <v>82.291666666666671</v>
      </c>
      <c r="Z7" s="112">
        <f>[3]Janeiro!$E$29</f>
        <v>73.375</v>
      </c>
      <c r="AA7" s="112">
        <f>[3]Janeiro!$E$30</f>
        <v>70.391304347826093</v>
      </c>
      <c r="AB7" s="112">
        <f>[3]Janeiro!$E$31</f>
        <v>64.583333333333329</v>
      </c>
      <c r="AC7" s="112">
        <f>[3]Janeiro!$E$32</f>
        <v>60.083333333333336</v>
      </c>
      <c r="AD7" s="112">
        <f>[3]Janeiro!$E$33</f>
        <v>62.25</v>
      </c>
      <c r="AE7" s="112">
        <f>[3]Janeiro!$E$34</f>
        <v>53.666666666666664</v>
      </c>
      <c r="AF7" s="112">
        <f>[3]Janeiro!$E$35</f>
        <v>65.625</v>
      </c>
      <c r="AG7" s="118">
        <f t="shared" si="1"/>
        <v>76.322872837774682</v>
      </c>
    </row>
    <row r="8" spans="1:37" x14ac:dyDescent="0.2">
      <c r="A8" s="48" t="s">
        <v>1</v>
      </c>
      <c r="B8" s="112">
        <f>[4]Janeiro!$E$5</f>
        <v>81.708333333333329</v>
      </c>
      <c r="C8" s="112">
        <f>[4]Janeiro!$E$6</f>
        <v>78.75</v>
      </c>
      <c r="D8" s="112">
        <f>[4]Janeiro!$E$7</f>
        <v>85.083333333333329</v>
      </c>
      <c r="E8" s="112">
        <f>[4]Janeiro!$E$8</f>
        <v>73.541666666666671</v>
      </c>
      <c r="F8" s="112">
        <f>[4]Janeiro!$E$9</f>
        <v>67.666666666666671</v>
      </c>
      <c r="G8" s="112">
        <f>[4]Janeiro!$E$10</f>
        <v>66.333333333333329</v>
      </c>
      <c r="H8" s="112">
        <f>[4]Janeiro!$E$11</f>
        <v>64.75</v>
      </c>
      <c r="I8" s="112">
        <f>[4]Janeiro!$E$12</f>
        <v>61.416666666666664</v>
      </c>
      <c r="J8" s="112">
        <f>[4]Janeiro!$E$13</f>
        <v>65.958333333333329</v>
      </c>
      <c r="K8" s="112">
        <f>[4]Janeiro!$E$14</f>
        <v>57.25</v>
      </c>
      <c r="L8" s="112">
        <f>[4]Janeiro!$E$15</f>
        <v>65.916666666666671</v>
      </c>
      <c r="M8" s="112">
        <f>[4]Janeiro!$E$16</f>
        <v>75.875</v>
      </c>
      <c r="N8" s="112">
        <f>[4]Janeiro!$E$17</f>
        <v>73.916666666666671</v>
      </c>
      <c r="O8" s="112">
        <f>[4]Janeiro!$E$18</f>
        <v>75.041666666666671</v>
      </c>
      <c r="P8" s="112">
        <f>[4]Janeiro!$E$19</f>
        <v>70.375</v>
      </c>
      <c r="Q8" s="112">
        <f>[4]Janeiro!$E$20</f>
        <v>65.708333333333329</v>
      </c>
      <c r="R8" s="112">
        <f>[4]Janeiro!$E$21</f>
        <v>69.833333333333329</v>
      </c>
      <c r="S8" s="112">
        <f>[4]Janeiro!$E$22</f>
        <v>65.333333333333329</v>
      </c>
      <c r="T8" s="112">
        <f>[4]Janeiro!$E$23</f>
        <v>62.958333333333336</v>
      </c>
      <c r="U8" s="112">
        <f>[4]Janeiro!$E$24</f>
        <v>62.958333333333336</v>
      </c>
      <c r="V8" s="112">
        <f>[4]Janeiro!$E$25</f>
        <v>77.625</v>
      </c>
      <c r="W8" s="112">
        <f>[4]Janeiro!$E$26</f>
        <v>86.583333333333329</v>
      </c>
      <c r="X8" s="112">
        <f>[4]Janeiro!$E$27</f>
        <v>84</v>
      </c>
      <c r="Y8" s="112">
        <f>[4]Janeiro!$E$28</f>
        <v>72.125</v>
      </c>
      <c r="Z8" s="112">
        <f>[4]Janeiro!$E$29</f>
        <v>58.333333333333336</v>
      </c>
      <c r="AA8" s="112">
        <f>[4]Janeiro!$E$30</f>
        <v>53.583333333333336</v>
      </c>
      <c r="AB8" s="112">
        <f>[4]Janeiro!$E$31</f>
        <v>50.708333333333336</v>
      </c>
      <c r="AC8" s="112">
        <f>[4]Janeiro!$E$32</f>
        <v>55.791666666666664</v>
      </c>
      <c r="AD8" s="112">
        <f>[4]Janeiro!$E$33</f>
        <v>58.708333333333336</v>
      </c>
      <c r="AE8" s="112">
        <f>[4]Janeiro!$E$34</f>
        <v>58.5</v>
      </c>
      <c r="AF8" s="112">
        <f>[4]Janeiro!$E$35</f>
        <v>66.416666666666671</v>
      </c>
      <c r="AG8" s="118">
        <f t="shared" si="1"/>
        <v>68.153225806451587</v>
      </c>
    </row>
    <row r="9" spans="1:37" x14ac:dyDescent="0.2">
      <c r="A9" s="48" t="s">
        <v>146</v>
      </c>
      <c r="B9" s="112">
        <f>[5]Janeiro!$E$5</f>
        <v>73.958333333333329</v>
      </c>
      <c r="C9" s="112">
        <f>[5]Janeiro!$E$6</f>
        <v>84.375</v>
      </c>
      <c r="D9" s="112">
        <f>[5]Janeiro!$E$7</f>
        <v>79.869565217391298</v>
      </c>
      <c r="E9" s="112">
        <f>[5]Janeiro!$E$8</f>
        <v>72.125</v>
      </c>
      <c r="F9" s="112">
        <f>[5]Janeiro!$E$9</f>
        <v>59.25</v>
      </c>
      <c r="G9" s="112">
        <f>[5]Janeiro!$E$10</f>
        <v>52.875</v>
      </c>
      <c r="H9" s="112">
        <f>[5]Janeiro!$E$11</f>
        <v>53.541666666666664</v>
      </c>
      <c r="I9" s="112">
        <f>[5]Janeiro!$E$12</f>
        <v>61.958333333333336</v>
      </c>
      <c r="J9" s="112">
        <f>[5]Janeiro!$E$13</f>
        <v>61.208333333333336</v>
      </c>
      <c r="K9" s="112">
        <f>[5]Janeiro!$E$14</f>
        <v>65</v>
      </c>
      <c r="L9" s="112">
        <f>[5]Janeiro!$E$15</f>
        <v>78.458333333333329</v>
      </c>
      <c r="M9" s="112">
        <f>[5]Janeiro!$E$16</f>
        <v>79.75</v>
      </c>
      <c r="N9" s="112">
        <f>[5]Janeiro!$E$17</f>
        <v>81.333333333333329</v>
      </c>
      <c r="O9" s="112">
        <f>[5]Janeiro!$E$18</f>
        <v>75.125</v>
      </c>
      <c r="P9" s="112">
        <f>[5]Janeiro!$E$19</f>
        <v>68.041666666666671</v>
      </c>
      <c r="Q9" s="112">
        <f>[5]Janeiro!$E$20</f>
        <v>73.5</v>
      </c>
      <c r="R9" s="112">
        <f>[5]Janeiro!$E$21</f>
        <v>63.625</v>
      </c>
      <c r="S9" s="112">
        <f>[5]Janeiro!$E$22</f>
        <v>61.041666666666664</v>
      </c>
      <c r="T9" s="112">
        <f>[5]Janeiro!$E$23</f>
        <v>58.958333333333336</v>
      </c>
      <c r="U9" s="112">
        <f>[5]Janeiro!$E$24</f>
        <v>83.791666666666671</v>
      </c>
      <c r="V9" s="112">
        <f>[5]Janeiro!$E$25</f>
        <v>83.916666666666671</v>
      </c>
      <c r="W9" s="112">
        <f>[5]Janeiro!$E$26</f>
        <v>87.75</v>
      </c>
      <c r="X9" s="112">
        <f>[5]Janeiro!$E$27</f>
        <v>86.333333333333329</v>
      </c>
      <c r="Y9" s="112">
        <f>[5]Janeiro!$E$28</f>
        <v>79.791666666666671</v>
      </c>
      <c r="Z9" s="112">
        <f>[5]Janeiro!$E$29</f>
        <v>68.25</v>
      </c>
      <c r="AA9" s="112">
        <f>[5]Janeiro!$E$30</f>
        <v>67.75</v>
      </c>
      <c r="AB9" s="112">
        <f>[5]Janeiro!$E$31</f>
        <v>60.913043478260867</v>
      </c>
      <c r="AC9" s="112">
        <f>[5]Janeiro!$E$32</f>
        <v>54.217391304347828</v>
      </c>
      <c r="AD9" s="112">
        <f>[5]Janeiro!$E$33</f>
        <v>46.166666666666664</v>
      </c>
      <c r="AE9" s="112">
        <f>[5]Janeiro!$E$34</f>
        <v>49.291666666666664</v>
      </c>
      <c r="AF9" s="112">
        <f>[5]Janeiro!$E$35</f>
        <v>60.541666666666664</v>
      </c>
      <c r="AG9" s="118">
        <f t="shared" si="1"/>
        <v>68.797043010752688</v>
      </c>
      <c r="AK9" t="s">
        <v>35</v>
      </c>
    </row>
    <row r="10" spans="1:37" x14ac:dyDescent="0.2">
      <c r="A10" s="48" t="s">
        <v>91</v>
      </c>
      <c r="B10" s="112">
        <f>[6]Janeiro!$E$5</f>
        <v>88.958333333333329</v>
      </c>
      <c r="C10" s="112">
        <f>[6]Janeiro!$E$6</f>
        <v>89.826086956521735</v>
      </c>
      <c r="D10" s="112">
        <f>[6]Janeiro!$E$7</f>
        <v>88.75</v>
      </c>
      <c r="E10" s="112">
        <f>[6]Janeiro!$E$8</f>
        <v>84.208333333333329</v>
      </c>
      <c r="F10" s="112">
        <f>[6]Janeiro!$E$9</f>
        <v>76.791666666666671</v>
      </c>
      <c r="G10" s="112">
        <f>[6]Janeiro!$E$10</f>
        <v>73.166666666666671</v>
      </c>
      <c r="H10" s="112">
        <f>[6]Janeiro!$E$11</f>
        <v>74.208333333333329</v>
      </c>
      <c r="I10" s="112">
        <f>[6]Janeiro!$E$12</f>
        <v>72.25</v>
      </c>
      <c r="J10" s="112">
        <f>[6]Janeiro!$E$13</f>
        <v>72.708333333333329</v>
      </c>
      <c r="K10" s="112">
        <f>[6]Janeiro!$E$14</f>
        <v>79.791666666666671</v>
      </c>
      <c r="L10" s="112">
        <f>[6]Janeiro!$E$15</f>
        <v>82.125</v>
      </c>
      <c r="M10" s="112">
        <f>[6]Janeiro!$E$16</f>
        <v>94.916666666666671</v>
      </c>
      <c r="N10" s="112">
        <f>[6]Janeiro!$E$17</f>
        <v>90.833333333333329</v>
      </c>
      <c r="O10" s="112">
        <f>[6]Janeiro!$E$18</f>
        <v>82.625</v>
      </c>
      <c r="P10" s="112">
        <f>[6]Janeiro!$E$19</f>
        <v>90.083333333333329</v>
      </c>
      <c r="Q10" s="112">
        <f>[6]Janeiro!$E$20</f>
        <v>82.75</v>
      </c>
      <c r="R10" s="112">
        <f>[6]Janeiro!$E$21</f>
        <v>81.291666666666671</v>
      </c>
      <c r="S10" s="112">
        <f>[6]Janeiro!$E$22</f>
        <v>77.75</v>
      </c>
      <c r="T10" s="112">
        <f>[6]Janeiro!$E$23</f>
        <v>78.083333333333329</v>
      </c>
      <c r="U10" s="112">
        <f>[6]Janeiro!$E$24</f>
        <v>79.083333333333329</v>
      </c>
      <c r="V10" s="112">
        <f>[6]Janeiro!$E$25</f>
        <v>88.916666666666671</v>
      </c>
      <c r="W10" s="112">
        <f>[6]Janeiro!$E$26</f>
        <v>93.708333333333329</v>
      </c>
      <c r="X10" s="112">
        <f>[6]Janeiro!$E$27</f>
        <v>89.291666666666671</v>
      </c>
      <c r="Y10" s="112">
        <f>[6]Janeiro!$E$28</f>
        <v>83.208333333333329</v>
      </c>
      <c r="Z10" s="112">
        <f>[6]Janeiro!$E$29</f>
        <v>79.375</v>
      </c>
      <c r="AA10" s="112">
        <f>[6]Janeiro!$E$30</f>
        <v>75.208333333333329</v>
      </c>
      <c r="AB10" s="112">
        <f>[6]Janeiro!$E$31</f>
        <v>72.166666666666671</v>
      </c>
      <c r="AC10" s="112">
        <f>[6]Janeiro!$E$32</f>
        <v>68.416666666666671</v>
      </c>
      <c r="AD10" s="112">
        <f>[6]Janeiro!$E$33</f>
        <v>57.583333333333336</v>
      </c>
      <c r="AE10" s="112">
        <f>[6]Janeiro!$E$34</f>
        <v>77.5</v>
      </c>
      <c r="AF10" s="112">
        <f>[6]Janeiro!$E$35</f>
        <v>75.125</v>
      </c>
      <c r="AG10" s="118">
        <f t="shared" si="1"/>
        <v>80.667776998597475</v>
      </c>
    </row>
    <row r="11" spans="1:37" x14ac:dyDescent="0.2">
      <c r="A11" s="48" t="s">
        <v>49</v>
      </c>
      <c r="B11" s="112">
        <f>[7]Janeiro!$E$5</f>
        <v>61.833333333333336</v>
      </c>
      <c r="C11" s="112">
        <f>[7]Janeiro!$E$6</f>
        <v>62.611111111111114</v>
      </c>
      <c r="D11" s="112">
        <f>[7]Janeiro!$E$7</f>
        <v>54.769230769230766</v>
      </c>
      <c r="E11" s="112">
        <f>[7]Janeiro!$E$8</f>
        <v>63.083333333333336</v>
      </c>
      <c r="F11" s="112">
        <f>[7]Janeiro!$E$9</f>
        <v>66.458333333333329</v>
      </c>
      <c r="G11" s="112">
        <f>[7]Janeiro!$E$10</f>
        <v>61.375</v>
      </c>
      <c r="H11" s="112">
        <f>[7]Janeiro!$E$11</f>
        <v>53.75</v>
      </c>
      <c r="I11" s="112">
        <f>[7]Janeiro!$E$12</f>
        <v>57.739130434782609</v>
      </c>
      <c r="J11" s="112">
        <f>[7]Janeiro!$E$13</f>
        <v>58.25</v>
      </c>
      <c r="K11" s="112">
        <f>[7]Janeiro!$E$14</f>
        <v>60.5</v>
      </c>
      <c r="L11" s="112">
        <f>[7]Janeiro!$E$15</f>
        <v>70.708333333333329</v>
      </c>
      <c r="M11" s="112">
        <f>[7]Janeiro!$E$16</f>
        <v>76.833333333333329</v>
      </c>
      <c r="N11" s="112">
        <f>[7]Janeiro!$E$17</f>
        <v>68.181818181818187</v>
      </c>
      <c r="O11" s="112">
        <f>[7]Janeiro!$E$18</f>
        <v>73.333333333333329</v>
      </c>
      <c r="P11" s="112">
        <f>[7]Janeiro!$E$19</f>
        <v>67</v>
      </c>
      <c r="Q11" s="112">
        <f>[7]Janeiro!$E$20</f>
        <v>68</v>
      </c>
      <c r="R11" s="112">
        <f>[7]Janeiro!$E$21</f>
        <v>63.958333333333336</v>
      </c>
      <c r="S11" s="112">
        <f>[7]Janeiro!$E$22</f>
        <v>59.25</v>
      </c>
      <c r="T11" s="112">
        <f>[7]Janeiro!$E$23</f>
        <v>66.400000000000006</v>
      </c>
      <c r="U11" s="112">
        <f>[7]Janeiro!$E$24</f>
        <v>92</v>
      </c>
      <c r="V11" s="112">
        <f>[7]Janeiro!$E$25</f>
        <v>69.5</v>
      </c>
      <c r="W11" s="112">
        <f>[7]Janeiro!$E$26</f>
        <v>79.75</v>
      </c>
      <c r="X11" s="112">
        <f>[7]Janeiro!$E$27</f>
        <v>80.75</v>
      </c>
      <c r="Y11" s="112">
        <f>[7]Janeiro!$E$28</f>
        <v>69.166666666666671</v>
      </c>
      <c r="Z11" s="112">
        <f>[7]Janeiro!$E$29</f>
        <v>64.650000000000006</v>
      </c>
      <c r="AA11" s="112">
        <f>[7]Janeiro!$E$30</f>
        <v>63.208333333333336</v>
      </c>
      <c r="AB11" s="112">
        <f>[7]Janeiro!$E$31</f>
        <v>62.666666666666664</v>
      </c>
      <c r="AC11" s="112">
        <f>[7]Janeiro!$E$32</f>
        <v>58.375</v>
      </c>
      <c r="AD11" s="112">
        <f>[7]Janeiro!$E$33</f>
        <v>57.833333333333336</v>
      </c>
      <c r="AE11" s="112">
        <f>[7]Janeiro!$E$34</f>
        <v>52.208333333333336</v>
      </c>
      <c r="AF11" s="112">
        <f>[7]Janeiro!$E$35</f>
        <v>59.208333333333336</v>
      </c>
      <c r="AG11" s="118">
        <f t="shared" si="1"/>
        <v>65.269396467643318</v>
      </c>
    </row>
    <row r="12" spans="1:37" x14ac:dyDescent="0.2">
      <c r="A12" s="48" t="s">
        <v>94</v>
      </c>
      <c r="B12" s="112">
        <f>[8]Janeiro!$E$5</f>
        <v>88.375</v>
      </c>
      <c r="C12" s="112">
        <f>[8]Janeiro!$E$6</f>
        <v>87.083333333333329</v>
      </c>
      <c r="D12" s="112">
        <f>[8]Janeiro!$E$7</f>
        <v>82.708333333333329</v>
      </c>
      <c r="E12" s="112">
        <f>[8]Janeiro!$E$8</f>
        <v>81.166666666666671</v>
      </c>
      <c r="F12" s="112">
        <f>[8]Janeiro!$E$9</f>
        <v>70.416666666666671</v>
      </c>
      <c r="G12" s="112">
        <f>[8]Janeiro!$E$10</f>
        <v>62.666666666666664</v>
      </c>
      <c r="H12" s="112">
        <f>[8]Janeiro!$E$11</f>
        <v>66.75</v>
      </c>
      <c r="I12" s="112">
        <f>[8]Janeiro!$E$12</f>
        <v>61.125</v>
      </c>
      <c r="J12" s="112">
        <f>[8]Janeiro!$E$13</f>
        <v>62.666666666666664</v>
      </c>
      <c r="K12" s="112">
        <f>[8]Janeiro!$E$14</f>
        <v>64.333333333333329</v>
      </c>
      <c r="L12" s="112">
        <f>[8]Janeiro!$E$15</f>
        <v>77.333333333333329</v>
      </c>
      <c r="M12" s="112">
        <f>[8]Janeiro!$E$16</f>
        <v>81.625</v>
      </c>
      <c r="N12" s="112">
        <f>[8]Janeiro!$E$17</f>
        <v>79.958333333333329</v>
      </c>
      <c r="O12" s="112">
        <f>[8]Janeiro!$E$18</f>
        <v>79.708333333333329</v>
      </c>
      <c r="P12" s="112">
        <f>[8]Janeiro!$E$19</f>
        <v>75.260869565217391</v>
      </c>
      <c r="Q12" s="112">
        <f>[8]Janeiro!$E$20</f>
        <v>69.25</v>
      </c>
      <c r="R12" s="112">
        <f>[8]Janeiro!$E$21</f>
        <v>67.791666666666671</v>
      </c>
      <c r="S12" s="112">
        <f>[8]Janeiro!$E$22</f>
        <v>66.458333333333329</v>
      </c>
      <c r="T12" s="112">
        <f>[8]Janeiro!$E$23</f>
        <v>55.791666666666664</v>
      </c>
      <c r="U12" s="112">
        <f>[8]Janeiro!$E$24</f>
        <v>67.541666666666671</v>
      </c>
      <c r="V12" s="112">
        <f>[8]Janeiro!$E$25</f>
        <v>81.875</v>
      </c>
      <c r="W12" s="112">
        <f>[8]Janeiro!$E$26</f>
        <v>96.75</v>
      </c>
      <c r="X12" s="112">
        <f>[8]Janeiro!$E$27</f>
        <v>83.458333333333329</v>
      </c>
      <c r="Y12" s="112">
        <f>[8]Janeiro!$E$28</f>
        <v>72.333333333333329</v>
      </c>
      <c r="Z12" s="112">
        <f>[8]Janeiro!$E$29</f>
        <v>64.791666666666671</v>
      </c>
      <c r="AA12" s="112">
        <f>[8]Janeiro!$E$30</f>
        <v>62</v>
      </c>
      <c r="AB12" s="112">
        <f>[8]Janeiro!$E$31</f>
        <v>61</v>
      </c>
      <c r="AC12" s="112">
        <f>[8]Janeiro!$E$32</f>
        <v>55.708333333333336</v>
      </c>
      <c r="AD12" s="112">
        <f>[8]Janeiro!$E$33</f>
        <v>52.875</v>
      </c>
      <c r="AE12" s="112">
        <f>[8]Janeiro!$E$34</f>
        <v>62.125</v>
      </c>
      <c r="AF12" s="112">
        <f>[8]Janeiro!$E$35</f>
        <v>69.166666666666671</v>
      </c>
      <c r="AG12" s="118">
        <f t="shared" si="1"/>
        <v>71.293361383824205</v>
      </c>
    </row>
    <row r="13" spans="1:37" x14ac:dyDescent="0.2">
      <c r="A13" s="48" t="s">
        <v>101</v>
      </c>
      <c r="B13" s="112">
        <f>[9]Janeiro!$E$5</f>
        <v>76.541666666666671</v>
      </c>
      <c r="C13" s="112">
        <f>[9]Janeiro!$E$6</f>
        <v>84.583333333333329</v>
      </c>
      <c r="D13" s="112">
        <f>[9]Janeiro!$E$7</f>
        <v>78.75</v>
      </c>
      <c r="E13" s="112">
        <f>[9]Janeiro!$E$8</f>
        <v>75.173913043478265</v>
      </c>
      <c r="F13" s="112">
        <f>[9]Janeiro!$E$9</f>
        <v>67.791666666666671</v>
      </c>
      <c r="G13" s="112">
        <f>[9]Janeiro!$E$10</f>
        <v>61.291666666666664</v>
      </c>
      <c r="H13" s="112">
        <f>[9]Janeiro!$E$11</f>
        <v>53.583333333333336</v>
      </c>
      <c r="I13" s="112">
        <f>[9]Janeiro!$E$12</f>
        <v>58.708333333333336</v>
      </c>
      <c r="J13" s="112">
        <f>[9]Janeiro!$E$13</f>
        <v>56.5</v>
      </c>
      <c r="K13" s="112">
        <f>[9]Janeiro!$E$14</f>
        <v>68.833333333333329</v>
      </c>
      <c r="L13" s="112">
        <f>[9]Janeiro!$E$15</f>
        <v>74.5</v>
      </c>
      <c r="M13" s="112">
        <f>[9]Janeiro!$E$16</f>
        <v>84.565217391304344</v>
      </c>
      <c r="N13" s="112">
        <f>[9]Janeiro!$E$17</f>
        <v>80.625</v>
      </c>
      <c r="O13" s="112">
        <f>[9]Janeiro!$E$18</f>
        <v>74.041666666666671</v>
      </c>
      <c r="P13" s="112">
        <f>[9]Janeiro!$E$19</f>
        <v>85.958333333333329</v>
      </c>
      <c r="Q13" s="112">
        <f>[9]Janeiro!$E$20</f>
        <v>80</v>
      </c>
      <c r="R13" s="112">
        <f>[9]Janeiro!$E$21</f>
        <v>74.291666666666671</v>
      </c>
      <c r="S13" s="112">
        <f>[9]Janeiro!$E$22</f>
        <v>66.833333333333329</v>
      </c>
      <c r="T13" s="112">
        <f>[9]Janeiro!$E$23</f>
        <v>66.25</v>
      </c>
      <c r="U13" s="112">
        <f>[9]Janeiro!$E$24</f>
        <v>87.916666666666671</v>
      </c>
      <c r="V13" s="112">
        <f>[9]Janeiro!$E$25</f>
        <v>88.5</v>
      </c>
      <c r="W13" s="112">
        <f>[9]Janeiro!$E$26</f>
        <v>95.130434782608702</v>
      </c>
      <c r="X13" s="112">
        <f>[9]Janeiro!$E$27</f>
        <v>92.782608695652172</v>
      </c>
      <c r="Y13" s="112">
        <f>[9]Janeiro!$E$28</f>
        <v>81.458333333333329</v>
      </c>
      <c r="Z13" s="112">
        <f>[9]Janeiro!$E$29</f>
        <v>73.347826086956516</v>
      </c>
      <c r="AA13" s="112">
        <f>[9]Janeiro!$E$30</f>
        <v>69</v>
      </c>
      <c r="AB13" s="112">
        <f>[9]Janeiro!$E$31</f>
        <v>64.416666666666671</v>
      </c>
      <c r="AC13" s="112">
        <f>[9]Janeiro!$E$32</f>
        <v>59.791666666666664</v>
      </c>
      <c r="AD13" s="112">
        <f>[9]Janeiro!$E$33</f>
        <v>56.5</v>
      </c>
      <c r="AE13" s="112">
        <f>[9]Janeiro!$E$34</f>
        <v>49.958333333333336</v>
      </c>
      <c r="AF13" s="112">
        <f>[9]Janeiro!$E$35</f>
        <v>69</v>
      </c>
      <c r="AG13" s="118">
        <f t="shared" si="1"/>
        <v>72.794354838709694</v>
      </c>
      <c r="AK13" t="s">
        <v>35</v>
      </c>
    </row>
    <row r="14" spans="1:37" x14ac:dyDescent="0.2">
      <c r="A14" s="48" t="s">
        <v>147</v>
      </c>
      <c r="B14" s="112">
        <f>[10]Janeiro!$E$5</f>
        <v>82.111111111111114</v>
      </c>
      <c r="C14" s="112">
        <f>[10]Janeiro!$E$6</f>
        <v>81.545454545454547</v>
      </c>
      <c r="D14" s="112">
        <f>[10]Janeiro!$E$7</f>
        <v>74.833333333333329</v>
      </c>
      <c r="E14" s="112">
        <f>[10]Janeiro!$E$8</f>
        <v>84.6</v>
      </c>
      <c r="F14" s="112">
        <f>[10]Janeiro!$E$9</f>
        <v>78.615384615384613</v>
      </c>
      <c r="G14" s="112">
        <f>[10]Janeiro!$E$10</f>
        <v>67</v>
      </c>
      <c r="H14" s="112">
        <f>[10]Janeiro!$E$11</f>
        <v>68</v>
      </c>
      <c r="I14" s="112">
        <f>[10]Janeiro!$E$12</f>
        <v>73.55</v>
      </c>
      <c r="J14" s="112">
        <f>[10]Janeiro!$E$13</f>
        <v>78.529411764705884</v>
      </c>
      <c r="K14" s="112">
        <f>[10]Janeiro!$E$14</f>
        <v>79.058823529411768</v>
      </c>
      <c r="L14" s="112">
        <f>[10]Janeiro!$E$15</f>
        <v>84</v>
      </c>
      <c r="M14" s="112">
        <f>[10]Janeiro!$E$16</f>
        <v>87</v>
      </c>
      <c r="N14" s="112">
        <f>[10]Janeiro!$E$17</f>
        <v>79.285714285714292</v>
      </c>
      <c r="O14" s="112">
        <f>[10]Janeiro!$E$18</f>
        <v>69.818181818181813</v>
      </c>
      <c r="P14" s="112">
        <f>[10]Janeiro!$E$19</f>
        <v>82.142857142857139</v>
      </c>
      <c r="Q14" s="112">
        <f>[10]Janeiro!$E$20</f>
        <v>73.099999999999994</v>
      </c>
      <c r="R14" s="112">
        <f>[10]Janeiro!$E$21</f>
        <v>84.333333333333329</v>
      </c>
      <c r="S14" s="112">
        <f>[10]Janeiro!$E$22</f>
        <v>64.230769230769226</v>
      </c>
      <c r="T14" s="112">
        <f>[10]Janeiro!$E$23</f>
        <v>70.642857142857139</v>
      </c>
      <c r="U14" s="112">
        <f>[10]Janeiro!$E$24</f>
        <v>82.066666666666663</v>
      </c>
      <c r="V14" s="112">
        <f>[10]Janeiro!$E$25</f>
        <v>83.888888888888886</v>
      </c>
      <c r="W14" s="112">
        <f>[10]Janeiro!$E$26</f>
        <v>94.5</v>
      </c>
      <c r="X14" s="112">
        <f>[10]Janeiro!$E$27</f>
        <v>75.272727272727266</v>
      </c>
      <c r="Y14" s="112">
        <f>[10]Janeiro!$E$28</f>
        <v>72.07692307692308</v>
      </c>
      <c r="Z14" s="112">
        <f>[10]Janeiro!$E$29</f>
        <v>64.928571428571431</v>
      </c>
      <c r="AA14" s="112">
        <f>[10]Janeiro!$E$30</f>
        <v>62.4</v>
      </c>
      <c r="AB14" s="112" t="s">
        <v>197</v>
      </c>
      <c r="AC14" s="112" t="s">
        <v>197</v>
      </c>
      <c r="AD14" s="112" t="s">
        <v>197</v>
      </c>
      <c r="AE14" s="112" t="s">
        <v>197</v>
      </c>
      <c r="AF14" s="112" t="s">
        <v>197</v>
      </c>
      <c r="AG14" s="118">
        <f t="shared" si="1"/>
        <v>76.828115737957361</v>
      </c>
      <c r="AI14" s="128"/>
    </row>
    <row r="15" spans="1:37" x14ac:dyDescent="0.2">
      <c r="A15" s="48" t="s">
        <v>2</v>
      </c>
      <c r="B15" s="112">
        <f>[11]Janeiro!$E$5</f>
        <v>81.333333333333329</v>
      </c>
      <c r="C15" s="112">
        <f>[11]Janeiro!$E$6</f>
        <v>82.625</v>
      </c>
      <c r="D15" s="112">
        <f>[11]Janeiro!$E$7</f>
        <v>78.958333333333329</v>
      </c>
      <c r="E15" s="112">
        <f>[11]Janeiro!$E$8</f>
        <v>79.791666666666671</v>
      </c>
      <c r="F15" s="112">
        <f>[11]Janeiro!$E$9</f>
        <v>70.125</v>
      </c>
      <c r="G15" s="112">
        <f>[11]Janeiro!$E$10</f>
        <v>65.291666666666671</v>
      </c>
      <c r="H15" s="112">
        <f>[11]Janeiro!$E$11</f>
        <v>63.041666666666664</v>
      </c>
      <c r="I15" s="112">
        <f>[11]Janeiro!$E$12</f>
        <v>59.166666666666664</v>
      </c>
      <c r="J15" s="112">
        <f>[11]Janeiro!$E$13</f>
        <v>62.791666666666664</v>
      </c>
      <c r="K15" s="112">
        <f>[11]Janeiro!$E$14</f>
        <v>67.875</v>
      </c>
      <c r="L15" s="112">
        <f>[11]Janeiro!$E$15</f>
        <v>71.666666666666671</v>
      </c>
      <c r="M15" s="112">
        <f>[11]Janeiro!$E$16</f>
        <v>84.541666666666671</v>
      </c>
      <c r="N15" s="112">
        <f>[11]Janeiro!$E$17</f>
        <v>82.5</v>
      </c>
      <c r="O15" s="112">
        <f>[11]Janeiro!$E$18</f>
        <v>74.791666666666671</v>
      </c>
      <c r="P15" s="112">
        <f>[11]Janeiro!$E$19</f>
        <v>76.833333333333329</v>
      </c>
      <c r="Q15" s="112">
        <f>[11]Janeiro!$E$20</f>
        <v>69.041666666666671</v>
      </c>
      <c r="R15" s="112">
        <f>[11]Janeiro!$E$21</f>
        <v>68.625</v>
      </c>
      <c r="S15" s="112">
        <f>[11]Janeiro!$E$22</f>
        <v>66.25</v>
      </c>
      <c r="T15" s="112">
        <f>[11]Janeiro!$E$23</f>
        <v>61.541666666666664</v>
      </c>
      <c r="U15" s="112">
        <f>[11]Janeiro!$E$24</f>
        <v>63.833333333333336</v>
      </c>
      <c r="V15" s="112">
        <f>[11]Janeiro!$E$25</f>
        <v>74.416666666666671</v>
      </c>
      <c r="W15" s="112">
        <f>[11]Janeiro!$E$26</f>
        <v>81.083333333333329</v>
      </c>
      <c r="X15" s="112">
        <f>[11]Janeiro!$E$27</f>
        <v>86.791666666666671</v>
      </c>
      <c r="Y15" s="112">
        <f>[11]Janeiro!$E$28</f>
        <v>74</v>
      </c>
      <c r="Z15" s="112">
        <f>[11]Janeiro!$E$29</f>
        <v>61.958333333333336</v>
      </c>
      <c r="AA15" s="112">
        <f>[11]Janeiro!$E$30</f>
        <v>55.833333333333336</v>
      </c>
      <c r="AB15" s="112">
        <f>[11]Janeiro!$E$31</f>
        <v>51.666666666666664</v>
      </c>
      <c r="AC15" s="112">
        <f>[11]Janeiro!$E$32</f>
        <v>50.708333333333336</v>
      </c>
      <c r="AD15" s="112">
        <f>[11]Janeiro!$E$33</f>
        <v>49.916666666666664</v>
      </c>
      <c r="AE15" s="112">
        <f>[11]Janeiro!$E$34</f>
        <v>61.5</v>
      </c>
      <c r="AF15" s="112">
        <f>[11]Janeiro!$E$35</f>
        <v>69.958333333333329</v>
      </c>
      <c r="AG15" s="118">
        <f t="shared" si="1"/>
        <v>69.305107526881727</v>
      </c>
      <c r="AI15" s="12" t="s">
        <v>35</v>
      </c>
    </row>
    <row r="16" spans="1:37" x14ac:dyDescent="0.2">
      <c r="A16" s="48" t="s">
        <v>3</v>
      </c>
      <c r="B16" s="112">
        <f>[12]Janeiro!$E$5</f>
        <v>82.958333333333329</v>
      </c>
      <c r="C16" s="112">
        <f>[12]Janeiro!$E$6</f>
        <v>72.416666666666671</v>
      </c>
      <c r="D16" s="112">
        <f>[12]Janeiro!$E$7</f>
        <v>75.166666666666671</v>
      </c>
      <c r="E16" s="112">
        <f>[12]Janeiro!$E$8</f>
        <v>72.916666666666671</v>
      </c>
      <c r="F16" s="112">
        <f>[12]Janeiro!$E$9</f>
        <v>74.791666666666671</v>
      </c>
      <c r="G16" s="112">
        <f>[12]Janeiro!$E$10</f>
        <v>67.375</v>
      </c>
      <c r="H16" s="112">
        <f>[12]Janeiro!$E$11</f>
        <v>64.375</v>
      </c>
      <c r="I16" s="112">
        <f>[12]Janeiro!$E$12</f>
        <v>65.083333333333329</v>
      </c>
      <c r="J16" s="112">
        <f>[12]Janeiro!$E$13</f>
        <v>65.833333333333329</v>
      </c>
      <c r="K16" s="112">
        <f>[12]Janeiro!$E$14</f>
        <v>77.583333333333329</v>
      </c>
      <c r="L16" s="112">
        <f>[12]Janeiro!$E$15</f>
        <v>77.291666666666671</v>
      </c>
      <c r="M16" s="112">
        <f>[12]Janeiro!$E$16</f>
        <v>77.125</v>
      </c>
      <c r="N16" s="112">
        <f>[12]Janeiro!$E$17</f>
        <v>80.428571428571431</v>
      </c>
      <c r="O16" s="112">
        <f>[12]Janeiro!$E$18</f>
        <v>79.375</v>
      </c>
      <c r="P16" s="112">
        <f>[12]Janeiro!$E$19</f>
        <v>73.736842105263165</v>
      </c>
      <c r="Q16" s="112">
        <f>[12]Janeiro!$E$20</f>
        <v>66</v>
      </c>
      <c r="R16" s="112">
        <f>[12]Janeiro!$E$21</f>
        <v>60.833333333333336</v>
      </c>
      <c r="S16" s="112">
        <f>[12]Janeiro!$E$22</f>
        <v>63.4</v>
      </c>
      <c r="T16" s="112">
        <f>[12]Janeiro!$E$23</f>
        <v>75.041666666666671</v>
      </c>
      <c r="U16" s="112">
        <f>[12]Janeiro!$E$24</f>
        <v>68.538461538461533</v>
      </c>
      <c r="V16" s="112">
        <f>[12]Janeiro!$E$25</f>
        <v>60.833333333333336</v>
      </c>
      <c r="W16" s="112">
        <f>[12]Janeiro!$E$26</f>
        <v>68.454545454545453</v>
      </c>
      <c r="X16" s="112">
        <f>[12]Janeiro!$E$27</f>
        <v>63.5</v>
      </c>
      <c r="Y16" s="112">
        <f>[12]Janeiro!$E$28</f>
        <v>67.928571428571431</v>
      </c>
      <c r="Z16" s="112">
        <f>[12]Janeiro!$E$29</f>
        <v>60.9375</v>
      </c>
      <c r="AA16" s="112">
        <f>[12]Janeiro!$E$30</f>
        <v>64.375</v>
      </c>
      <c r="AB16" s="112">
        <f>[12]Janeiro!$E$31</f>
        <v>67.708333333333329</v>
      </c>
      <c r="AC16" s="112">
        <f>[12]Janeiro!$E$32</f>
        <v>61.739130434782609</v>
      </c>
      <c r="AD16" s="112">
        <f>[12]Janeiro!$E$33</f>
        <v>55.875</v>
      </c>
      <c r="AE16" s="112">
        <f>[12]Janeiro!$E$34</f>
        <v>63.75</v>
      </c>
      <c r="AF16" s="112">
        <f>[12]Janeiro!$E$35</f>
        <v>60</v>
      </c>
      <c r="AG16" s="118">
        <f>AVERAGE(B16:AF16)</f>
        <v>68.882966313662209</v>
      </c>
      <c r="AI16" s="12"/>
    </row>
    <row r="17" spans="1:37" x14ac:dyDescent="0.2">
      <c r="A17" s="48" t="s">
        <v>4</v>
      </c>
      <c r="B17" s="112">
        <f>[13]Janeiro!$E$5</f>
        <v>81.38095238095238</v>
      </c>
      <c r="C17" s="112">
        <f>[13]Janeiro!$E$6</f>
        <v>80.875</v>
      </c>
      <c r="D17" s="112">
        <f>[13]Janeiro!$E$7</f>
        <v>76.954545454545453</v>
      </c>
      <c r="E17" s="112">
        <f>[13]Janeiro!$E$8</f>
        <v>77.260869565217391</v>
      </c>
      <c r="F17" s="112">
        <f>[13]Janeiro!$E$9</f>
        <v>76.652173913043484</v>
      </c>
      <c r="G17" s="112">
        <f>[13]Janeiro!$E$10</f>
        <v>73.409090909090907</v>
      </c>
      <c r="H17" s="112">
        <f>[13]Janeiro!$E$11</f>
        <v>68.045454545454547</v>
      </c>
      <c r="I17" s="112">
        <f>[13]Janeiro!$E$12</f>
        <v>72.80952380952381</v>
      </c>
      <c r="J17" s="112">
        <f>[13]Janeiro!$E$13</f>
        <v>67.909090909090907</v>
      </c>
      <c r="K17" s="112">
        <f>[13]Janeiro!$E$14</f>
        <v>77.130434782608702</v>
      </c>
      <c r="L17" s="112">
        <f>[13]Janeiro!$E$15</f>
        <v>80.61904761904762</v>
      </c>
      <c r="M17" s="112">
        <f>[13]Janeiro!$E$16</f>
        <v>78</v>
      </c>
      <c r="N17" s="112">
        <f>[13]Janeiro!$E$17</f>
        <v>84.05</v>
      </c>
      <c r="O17" s="112">
        <f>[13]Janeiro!$E$18</f>
        <v>79.590909090909093</v>
      </c>
      <c r="P17" s="112">
        <f>[13]Janeiro!$E$19</f>
        <v>77.090909090909093</v>
      </c>
      <c r="Q17" s="112">
        <f>[13]Janeiro!$E$20</f>
        <v>75.38095238095238</v>
      </c>
      <c r="R17" s="112">
        <f>[13]Janeiro!$E$21</f>
        <v>72.909090909090907</v>
      </c>
      <c r="S17" s="112">
        <f>[13]Janeiro!$E$22</f>
        <v>72.61904761904762</v>
      </c>
      <c r="T17" s="112">
        <f>[13]Janeiro!$E$23</f>
        <v>68.714285714285708</v>
      </c>
      <c r="U17" s="112">
        <f>[13]Janeiro!$E$24</f>
        <v>74.739130434782609</v>
      </c>
      <c r="V17" s="112">
        <f>[13]Janeiro!$E$25</f>
        <v>78.590909090909093</v>
      </c>
      <c r="W17" s="112">
        <f>[13]Janeiro!$E$26</f>
        <v>81.181818181818187</v>
      </c>
      <c r="X17" s="112">
        <f>[13]Janeiro!$E$27</f>
        <v>81.181818181818187</v>
      </c>
      <c r="Y17" s="112">
        <f>[13]Janeiro!$E$28</f>
        <v>83.36363636363636</v>
      </c>
      <c r="Z17" s="112">
        <f>[13]Janeiro!$E$29</f>
        <v>73.304347826086953</v>
      </c>
      <c r="AA17" s="112">
        <f>[13]Janeiro!$E$30</f>
        <v>68.347826086956516</v>
      </c>
      <c r="AB17" s="112">
        <f>[13]Janeiro!$E$31</f>
        <v>59.521739130434781</v>
      </c>
      <c r="AC17" s="112">
        <f>[13]Janeiro!$E$32</f>
        <v>54</v>
      </c>
      <c r="AD17" s="112">
        <f>[13]Janeiro!$E$33</f>
        <v>49.454545454545453</v>
      </c>
      <c r="AE17" s="112">
        <f>[13]Janeiro!$E$34</f>
        <v>67.409090909090907</v>
      </c>
      <c r="AF17" s="112">
        <f>[13]Janeiro!$E$35</f>
        <v>61.333333333333336</v>
      </c>
      <c r="AG17" s="118">
        <f t="shared" si="1"/>
        <v>73.349341086683296</v>
      </c>
      <c r="AI17" t="s">
        <v>35</v>
      </c>
    </row>
    <row r="18" spans="1:37" x14ac:dyDescent="0.2">
      <c r="A18" s="48" t="s">
        <v>5</v>
      </c>
      <c r="B18" s="112">
        <f>[14]Janeiro!$E$5</f>
        <v>76.181818181818187</v>
      </c>
      <c r="C18" s="112">
        <f>[14]Janeiro!$E$6</f>
        <v>83.25</v>
      </c>
      <c r="D18" s="112">
        <f>[14]Janeiro!$E$7</f>
        <v>73.55</v>
      </c>
      <c r="E18" s="112">
        <f>[14]Janeiro!$E$8</f>
        <v>72.61904761904762</v>
      </c>
      <c r="F18" s="112">
        <f>[14]Janeiro!$E$9</f>
        <v>70.434782608695656</v>
      </c>
      <c r="G18" s="112">
        <f>[14]Janeiro!$E$10</f>
        <v>64.095238095238102</v>
      </c>
      <c r="H18" s="112">
        <f>[14]Janeiro!$E$11</f>
        <v>64</v>
      </c>
      <c r="I18" s="112">
        <f>[14]Janeiro!$E$12</f>
        <v>63.047619047619051</v>
      </c>
      <c r="J18" s="112">
        <f>[14]Janeiro!$E$13</f>
        <v>63.272727272727273</v>
      </c>
      <c r="K18" s="112">
        <f>[14]Janeiro!$E$14</f>
        <v>62.363636363636367</v>
      </c>
      <c r="L18" s="112">
        <f>[14]Janeiro!$E$15</f>
        <v>65.761904761904759</v>
      </c>
      <c r="M18" s="112">
        <f>[14]Janeiro!$E$16</f>
        <v>72.7</v>
      </c>
      <c r="N18" s="112">
        <f>[14]Janeiro!$E$17</f>
        <v>78.650000000000006</v>
      </c>
      <c r="O18" s="112">
        <f>[14]Janeiro!$E$18</f>
        <v>69.400000000000006</v>
      </c>
      <c r="P18" s="112">
        <f>[14]Janeiro!$E$19</f>
        <v>65.38095238095238</v>
      </c>
      <c r="Q18" s="112">
        <f>[14]Janeiro!$E$20</f>
        <v>66.599999999999994</v>
      </c>
      <c r="R18" s="112">
        <f>[14]Janeiro!$E$21</f>
        <v>66</v>
      </c>
      <c r="S18" s="112">
        <f>[14]Janeiro!$E$22</f>
        <v>61.363636363636367</v>
      </c>
      <c r="T18" s="112">
        <f>[14]Janeiro!$E$23</f>
        <v>56.045454545454547</v>
      </c>
      <c r="U18" s="112">
        <f>[14]Janeiro!$E$24</f>
        <v>60.041666666666664</v>
      </c>
      <c r="V18" s="112">
        <f>[14]Janeiro!$E$25</f>
        <v>57.409090909090907</v>
      </c>
      <c r="W18" s="112">
        <f>[14]Janeiro!$E$26</f>
        <v>77.909090909090907</v>
      </c>
      <c r="X18" s="112">
        <f>[14]Janeiro!$E$27</f>
        <v>80.347826086956516</v>
      </c>
      <c r="Y18" s="112">
        <f>[14]Janeiro!$E$28</f>
        <v>62.045454545454547</v>
      </c>
      <c r="Z18" s="112">
        <f>[14]Janeiro!$E$29</f>
        <v>45.5</v>
      </c>
      <c r="AA18" s="112">
        <f>[14]Janeiro!$E$30</f>
        <v>50.291666666666664</v>
      </c>
      <c r="AB18" s="112">
        <f>[14]Janeiro!$E$31</f>
        <v>54.285714285714285</v>
      </c>
      <c r="AC18" s="112">
        <f>[14]Janeiro!$E$32</f>
        <v>48.571428571428569</v>
      </c>
      <c r="AD18" s="112">
        <f>[14]Janeiro!$E$33</f>
        <v>62.333333333333336</v>
      </c>
      <c r="AE18" s="112">
        <f>[14]Janeiro!$E$34</f>
        <v>68.086956521739125</v>
      </c>
      <c r="AF18" s="112">
        <f>[14]Janeiro!$E$35</f>
        <v>62.5</v>
      </c>
      <c r="AG18" s="118">
        <f t="shared" si="1"/>
        <v>65.291582120544248</v>
      </c>
      <c r="AH18" s="12" t="s">
        <v>35</v>
      </c>
    </row>
    <row r="19" spans="1:37" x14ac:dyDescent="0.2">
      <c r="A19" s="48" t="s">
        <v>33</v>
      </c>
      <c r="B19" s="112">
        <f>[15]Janeiro!$E$5</f>
        <v>92.041666666666671</v>
      </c>
      <c r="C19" s="112">
        <f>[15]Janeiro!$E$6</f>
        <v>85.416666666666671</v>
      </c>
      <c r="D19" s="112">
        <f>[15]Janeiro!$E$7</f>
        <v>84.166666666666671</v>
      </c>
      <c r="E19" s="112">
        <f>[15]Janeiro!$E$8</f>
        <v>85.041666666666671</v>
      </c>
      <c r="F19" s="112">
        <f>[15]Janeiro!$E$9</f>
        <v>78.458333333333329</v>
      </c>
      <c r="G19" s="112">
        <f>[15]Janeiro!$E$10</f>
        <v>76.541666666666671</v>
      </c>
      <c r="H19" s="112">
        <f>[15]Janeiro!$E$11</f>
        <v>72.791666666666671</v>
      </c>
      <c r="I19" s="112">
        <f>[15]Janeiro!$E$12</f>
        <v>76.916666666666671</v>
      </c>
      <c r="J19" s="112">
        <f>[15]Janeiro!$E$13</f>
        <v>73.869565217391298</v>
      </c>
      <c r="K19" s="112">
        <f>[15]Janeiro!$E$14</f>
        <v>84.208333333333329</v>
      </c>
      <c r="L19" s="112">
        <f>[15]Janeiro!$E$15</f>
        <v>86.958333333333329</v>
      </c>
      <c r="M19" s="112">
        <f>[15]Janeiro!$E$16</f>
        <v>86.875</v>
      </c>
      <c r="N19" s="112">
        <f>[15]Janeiro!$E$17</f>
        <v>92.708333333333329</v>
      </c>
      <c r="O19" s="112">
        <f>[15]Janeiro!$E$18</f>
        <v>86.625</v>
      </c>
      <c r="P19" s="112">
        <f>[15]Janeiro!$E$19</f>
        <v>81.625</v>
      </c>
      <c r="Q19" s="112">
        <f>[15]Janeiro!$E$20</f>
        <v>85.291666666666671</v>
      </c>
      <c r="R19" s="112">
        <f>[15]Janeiro!$E$21</f>
        <v>76.75</v>
      </c>
      <c r="S19" s="112">
        <f>[15]Janeiro!$E$22</f>
        <v>79.916666666666671</v>
      </c>
      <c r="T19" s="112">
        <f>[15]Janeiro!$E$23</f>
        <v>73.666666666666671</v>
      </c>
      <c r="U19" s="112">
        <f>[15]Janeiro!$E$24</f>
        <v>75.291666666666671</v>
      </c>
      <c r="V19" s="112">
        <f>[15]Janeiro!$E$25</f>
        <v>81.875</v>
      </c>
      <c r="W19" s="112">
        <f>[15]Janeiro!$E$26</f>
        <v>88.166666666666671</v>
      </c>
      <c r="X19" s="112">
        <f>[15]Janeiro!$E$27</f>
        <v>88.333333333333329</v>
      </c>
      <c r="Y19" s="112">
        <f>[15]Janeiro!$E$28</f>
        <v>84.125</v>
      </c>
      <c r="Z19" s="112">
        <f>[15]Janeiro!$E$29</f>
        <v>68.75</v>
      </c>
      <c r="AA19" s="112">
        <f>[15]Janeiro!$E$30</f>
        <v>64.791666666666671</v>
      </c>
      <c r="AB19" s="112">
        <f>[15]Janeiro!$E$31</f>
        <v>61</v>
      </c>
      <c r="AC19" s="112">
        <f>[15]Janeiro!$E$32</f>
        <v>56.708333333333336</v>
      </c>
      <c r="AD19" s="112">
        <f>[15]Janeiro!$E$33</f>
        <v>55.25</v>
      </c>
      <c r="AE19" s="112">
        <f>[15]Janeiro!$E$34</f>
        <v>72.75</v>
      </c>
      <c r="AF19" s="112">
        <f>[15]Janeiro!$E$35</f>
        <v>70.708333333333329</v>
      </c>
      <c r="AG19" s="118">
        <f t="shared" si="1"/>
        <v>78.310308555399743</v>
      </c>
      <c r="AI19" t="s">
        <v>35</v>
      </c>
      <c r="AJ19" t="s">
        <v>35</v>
      </c>
    </row>
    <row r="20" spans="1:37" x14ac:dyDescent="0.2">
      <c r="A20" s="48" t="s">
        <v>6</v>
      </c>
      <c r="B20" s="112">
        <f>[16]Janeiro!$E$5</f>
        <v>82.909090909090907</v>
      </c>
      <c r="C20" s="112">
        <f>[16]Janeiro!$E$6</f>
        <v>82.958333333333329</v>
      </c>
      <c r="D20" s="112">
        <f>[16]Janeiro!$E$7</f>
        <v>74.75</v>
      </c>
      <c r="E20" s="112">
        <f>[16]Janeiro!$E$8</f>
        <v>75.545454545454547</v>
      </c>
      <c r="F20" s="112">
        <f>[16]Janeiro!$E$9</f>
        <v>72.333333333333329</v>
      </c>
      <c r="G20" s="112">
        <f>[16]Janeiro!$E$10</f>
        <v>74.454545454545453</v>
      </c>
      <c r="H20" s="112">
        <f>[16]Janeiro!$E$11</f>
        <v>70.043478260869563</v>
      </c>
      <c r="I20" s="112">
        <f>[16]Janeiro!$E$12</f>
        <v>69.13636363636364</v>
      </c>
      <c r="J20" s="112">
        <f>[16]Janeiro!$E$13</f>
        <v>67.3</v>
      </c>
      <c r="K20" s="112">
        <f>[16]Janeiro!$E$14</f>
        <v>67.043478260869563</v>
      </c>
      <c r="L20" s="112">
        <f>[16]Janeiro!$E$15</f>
        <v>88.181818181818187</v>
      </c>
      <c r="M20" s="112">
        <f>[16]Janeiro!$E$16</f>
        <v>85.4</v>
      </c>
      <c r="N20" s="112">
        <f>[16]Janeiro!$E$17</f>
        <v>82.238095238095241</v>
      </c>
      <c r="O20" s="112">
        <f>[16]Janeiro!$E$18</f>
        <v>76.227272727272734</v>
      </c>
      <c r="P20" s="112">
        <f>[16]Janeiro!$E$19</f>
        <v>82.523809523809518</v>
      </c>
      <c r="Q20" s="112">
        <f>[16]Janeiro!$E$20</f>
        <v>74.904761904761898</v>
      </c>
      <c r="R20" s="112">
        <f>[16]Janeiro!$E$21</f>
        <v>80.409090909090907</v>
      </c>
      <c r="S20" s="112">
        <f>[16]Janeiro!$E$22</f>
        <v>73.260869565217391</v>
      </c>
      <c r="T20" s="112">
        <f>[16]Janeiro!$E$23</f>
        <v>72.318181818181813</v>
      </c>
      <c r="U20" s="112">
        <f>[16]Janeiro!$E$24</f>
        <v>69.521739130434781</v>
      </c>
      <c r="V20" s="112">
        <f>[16]Janeiro!$E$25</f>
        <v>75.043478260869563</v>
      </c>
      <c r="W20" s="112">
        <f>[16]Janeiro!$E$26</f>
        <v>90.772727272727266</v>
      </c>
      <c r="X20" s="112">
        <f>[16]Janeiro!$E$27</f>
        <v>80.272727272727266</v>
      </c>
      <c r="Y20" s="112">
        <f>[16]Janeiro!$E$28</f>
        <v>73.727272727272734</v>
      </c>
      <c r="Z20" s="112">
        <f>[16]Janeiro!$E$29</f>
        <v>62.523809523809526</v>
      </c>
      <c r="AA20" s="112">
        <f>[16]Janeiro!$E$30</f>
        <v>61.75</v>
      </c>
      <c r="AB20" s="112">
        <f>[16]Janeiro!$E$31</f>
        <v>62.363636363636367</v>
      </c>
      <c r="AC20" s="112">
        <f>[16]Janeiro!$E$32</f>
        <v>55.38095238095238</v>
      </c>
      <c r="AD20" s="112">
        <f>[16]Janeiro!$E$33</f>
        <v>60</v>
      </c>
      <c r="AE20" s="112">
        <f>[16]Janeiro!$E$34</f>
        <v>73.347826086956516</v>
      </c>
      <c r="AF20" s="112">
        <f>[16]Janeiro!$E$35</f>
        <v>75.13636363636364</v>
      </c>
      <c r="AG20" s="118">
        <f t="shared" si="1"/>
        <v>73.928339040576063</v>
      </c>
      <c r="AK20" t="s">
        <v>35</v>
      </c>
    </row>
    <row r="21" spans="1:37" x14ac:dyDescent="0.2">
      <c r="A21" s="48" t="s">
        <v>7</v>
      </c>
      <c r="B21" s="112">
        <f>[17]Janeiro!$E$5</f>
        <v>75.708333333333329</v>
      </c>
      <c r="C21" s="112">
        <f>[17]Janeiro!$E$6</f>
        <v>85.208333333333329</v>
      </c>
      <c r="D21" s="112">
        <f>[17]Janeiro!$E$7</f>
        <v>78.75</v>
      </c>
      <c r="E21" s="112">
        <f>[17]Janeiro!$E$8</f>
        <v>73.25</v>
      </c>
      <c r="F21" s="112">
        <f>[17]Janeiro!$E$9</f>
        <v>68.375</v>
      </c>
      <c r="G21" s="112">
        <f>[17]Janeiro!$E$10</f>
        <v>61.416666666666664</v>
      </c>
      <c r="H21" s="112">
        <f>[17]Janeiro!$E$11</f>
        <v>62.583333333333336</v>
      </c>
      <c r="I21" s="112">
        <f>[17]Janeiro!$E$12</f>
        <v>66.583333333333329</v>
      </c>
      <c r="J21" s="112">
        <f>[17]Janeiro!$E$13</f>
        <v>66.166666666666671</v>
      </c>
      <c r="K21" s="112">
        <f>[17]Janeiro!$E$14</f>
        <v>67.833333333333329</v>
      </c>
      <c r="L21" s="112">
        <f>[17]Janeiro!$E$15</f>
        <v>81.541666666666671</v>
      </c>
      <c r="M21" s="112">
        <f>[17]Janeiro!$E$16</f>
        <v>84.958333333333329</v>
      </c>
      <c r="N21" s="112">
        <f>[17]Janeiro!$E$17</f>
        <v>79.416666666666671</v>
      </c>
      <c r="O21" s="112">
        <f>[17]Janeiro!$E$18</f>
        <v>75.583333333333329</v>
      </c>
      <c r="P21" s="112">
        <f>[17]Janeiro!$E$19</f>
        <v>86</v>
      </c>
      <c r="Q21" s="112">
        <f>[17]Janeiro!$E$20</f>
        <v>80.208333333333329</v>
      </c>
      <c r="R21" s="112">
        <f>[17]Janeiro!$E$21</f>
        <v>76.333333333333329</v>
      </c>
      <c r="S21" s="112">
        <f>[17]Janeiro!$E$22</f>
        <v>71.125</v>
      </c>
      <c r="T21" s="112">
        <f>[17]Janeiro!$E$23</f>
        <v>61.541666666666664</v>
      </c>
      <c r="U21" s="112">
        <f>[17]Janeiro!$E$24</f>
        <v>77</v>
      </c>
      <c r="V21" s="112">
        <f>[17]Janeiro!$E$25</f>
        <v>86.458333333333329</v>
      </c>
      <c r="W21" s="112">
        <f>[17]Janeiro!$E$26</f>
        <v>85.625</v>
      </c>
      <c r="X21" s="112">
        <f>[17]Janeiro!$E$27</f>
        <v>88.5</v>
      </c>
      <c r="Y21" s="112">
        <f>[17]Janeiro!$E$28</f>
        <v>76.583333333333329</v>
      </c>
      <c r="Z21" s="112">
        <f>[17]Janeiro!$E$29</f>
        <v>67.791666666666671</v>
      </c>
      <c r="AA21" s="112">
        <f>[17]Janeiro!$E$30</f>
        <v>64.458333333333329</v>
      </c>
      <c r="AB21" s="112">
        <f>[17]Janeiro!$E$31</f>
        <v>58.208333333333336</v>
      </c>
      <c r="AC21" s="112">
        <f>[17]Janeiro!$E$32</f>
        <v>54.916666666666664</v>
      </c>
      <c r="AD21" s="112">
        <f>[17]Janeiro!$E$33</f>
        <v>46.5</v>
      </c>
      <c r="AE21" s="112">
        <f>[17]Janeiro!$E$34</f>
        <v>46.75</v>
      </c>
      <c r="AF21" s="112">
        <f>[17]Janeiro!$E$35</f>
        <v>69.5</v>
      </c>
      <c r="AG21" s="118">
        <f t="shared" si="1"/>
        <v>71.770161290322562</v>
      </c>
    </row>
    <row r="22" spans="1:37" x14ac:dyDescent="0.2">
      <c r="A22" s="48" t="s">
        <v>148</v>
      </c>
      <c r="B22" s="112">
        <f>[18]Janeiro!$E$5</f>
        <v>82.708333333333329</v>
      </c>
      <c r="C22" s="112">
        <f>[18]Janeiro!$E$6</f>
        <v>85.25</v>
      </c>
      <c r="D22" s="112">
        <f>[18]Janeiro!$E$7</f>
        <v>81.375</v>
      </c>
      <c r="E22" s="112">
        <f>[18]Janeiro!$E$8</f>
        <v>78.826086956521735</v>
      </c>
      <c r="F22" s="112">
        <f>[18]Janeiro!$E$9</f>
        <v>77.833333333333329</v>
      </c>
      <c r="G22" s="112">
        <f>[18]Janeiro!$E$10</f>
        <v>68.833333333333329</v>
      </c>
      <c r="H22" s="112">
        <f>[18]Janeiro!$E$11</f>
        <v>71.125</v>
      </c>
      <c r="I22" s="112">
        <f>[18]Janeiro!$E$12</f>
        <v>72.086956521739125</v>
      </c>
      <c r="J22" s="112">
        <f>[18]Janeiro!$E$13</f>
        <v>71.5</v>
      </c>
      <c r="K22" s="112">
        <f>[18]Janeiro!$E$14</f>
        <v>76.739130434782609</v>
      </c>
      <c r="L22" s="112">
        <f>[18]Janeiro!$E$15</f>
        <v>85.666666666666671</v>
      </c>
      <c r="M22" s="112">
        <f>[18]Janeiro!$E$16</f>
        <v>84.458333333333329</v>
      </c>
      <c r="N22" s="112">
        <f>[18]Janeiro!$E$17</f>
        <v>85</v>
      </c>
      <c r="O22" s="112">
        <f>[18]Janeiro!$E$18</f>
        <v>84.083333333333329</v>
      </c>
      <c r="P22" s="112">
        <f>[18]Janeiro!$E$19</f>
        <v>91.083333333333329</v>
      </c>
      <c r="Q22" s="112">
        <f>[18]Janeiro!$E$20</f>
        <v>80.826086956521735</v>
      </c>
      <c r="R22" s="112">
        <f>[18]Janeiro!$E$21</f>
        <v>80.541666666666671</v>
      </c>
      <c r="S22" s="112">
        <f>[18]Janeiro!$E$22</f>
        <v>76</v>
      </c>
      <c r="T22" s="112">
        <f>[18]Janeiro!$E$23</f>
        <v>75.416666666666671</v>
      </c>
      <c r="U22" s="112">
        <f>[18]Janeiro!$E$24</f>
        <v>89.583333333333329</v>
      </c>
      <c r="V22" s="112">
        <f>[18]Janeiro!$E$25</f>
        <v>86.173913043478265</v>
      </c>
      <c r="W22" s="112">
        <f>[18]Janeiro!$E$26</f>
        <v>94.958333333333329</v>
      </c>
      <c r="X22" s="112">
        <f>[18]Janeiro!$E$27</f>
        <v>93.541666666666671</v>
      </c>
      <c r="Y22" s="112">
        <f>[18]Janeiro!$E$28</f>
        <v>81.083333333333329</v>
      </c>
      <c r="Z22" s="112">
        <f>[18]Janeiro!$E$29</f>
        <v>74.166666666666671</v>
      </c>
      <c r="AA22" s="112">
        <f>[18]Janeiro!$E$30</f>
        <v>68.375</v>
      </c>
      <c r="AB22" s="112">
        <f>[18]Janeiro!$E$31</f>
        <v>67.833333333333329</v>
      </c>
      <c r="AC22" s="112">
        <f>[18]Janeiro!$E$32</f>
        <v>63.541666666666664</v>
      </c>
      <c r="AD22" s="112">
        <f>[18]Janeiro!$E$33</f>
        <v>64</v>
      </c>
      <c r="AE22" s="112">
        <f>[18]Janeiro!$E$34</f>
        <v>57.739130434782609</v>
      </c>
      <c r="AF22" s="112">
        <f>[18]Janeiro!$E$35</f>
        <v>72.875</v>
      </c>
      <c r="AG22" s="118">
        <f t="shared" si="1"/>
        <v>78.168536699392249</v>
      </c>
      <c r="AI22" t="s">
        <v>35</v>
      </c>
      <c r="AK22" t="s">
        <v>35</v>
      </c>
    </row>
    <row r="23" spans="1:37" x14ac:dyDescent="0.2">
      <c r="A23" s="48" t="s">
        <v>149</v>
      </c>
      <c r="B23" s="112">
        <f>[19]Janeiro!$E$5</f>
        <v>83.25</v>
      </c>
      <c r="C23" s="112">
        <f>[19]Janeiro!$E$6</f>
        <v>81.75</v>
      </c>
      <c r="D23" s="112">
        <f>[19]Janeiro!$E$7</f>
        <v>77.625</v>
      </c>
      <c r="E23" s="112">
        <f>[19]Janeiro!$E$8</f>
        <v>70.333333333333329</v>
      </c>
      <c r="F23" s="112">
        <f>[19]Janeiro!$E$9</f>
        <v>69.333333333333329</v>
      </c>
      <c r="G23" s="112">
        <f>[19]Janeiro!$E$10</f>
        <v>65.608695652173907</v>
      </c>
      <c r="H23" s="112">
        <f>[19]Janeiro!$E$11</f>
        <v>63.208333333333336</v>
      </c>
      <c r="I23" s="112">
        <f>[19]Janeiro!$E$12</f>
        <v>63.416666666666664</v>
      </c>
      <c r="J23" s="112">
        <f>[19]Janeiro!$E$13</f>
        <v>65.217391304347828</v>
      </c>
      <c r="K23" s="112">
        <f>[19]Janeiro!$E$14</f>
        <v>70.25</v>
      </c>
      <c r="L23" s="112">
        <f>[19]Janeiro!$E$15</f>
        <v>80.826086956521735</v>
      </c>
      <c r="M23" s="112">
        <f>[19]Janeiro!$E$16</f>
        <v>81.083333333333329</v>
      </c>
      <c r="N23" s="112">
        <f>[19]Janeiro!$E$17</f>
        <v>81.958333333333329</v>
      </c>
      <c r="O23" s="112">
        <f>[19]Janeiro!$E$18</f>
        <v>73.541666666666671</v>
      </c>
      <c r="P23" s="112">
        <f>[19]Janeiro!$E$19</f>
        <v>85.041666666666671</v>
      </c>
      <c r="Q23" s="112">
        <f>[19]Janeiro!$E$20</f>
        <v>77.458333333333329</v>
      </c>
      <c r="R23" s="112" t="s">
        <v>197</v>
      </c>
      <c r="S23" s="112">
        <f>[19]Janeiro!$E$22</f>
        <v>78.958333333333329</v>
      </c>
      <c r="T23" s="112">
        <f>[19]Janeiro!$E$23</f>
        <v>84.875</v>
      </c>
      <c r="U23" s="112">
        <f>[19]Janeiro!$E$24</f>
        <v>84.166666666666671</v>
      </c>
      <c r="V23" s="112">
        <f>[19]Janeiro!$E$25</f>
        <v>84.208333333333329</v>
      </c>
      <c r="W23" s="112">
        <f>[19]Janeiro!$E$26</f>
        <v>88.291666666666671</v>
      </c>
      <c r="X23" s="112">
        <f>[19]Janeiro!$E$27</f>
        <v>86.75</v>
      </c>
      <c r="Y23" s="112">
        <f>[19]Janeiro!$E$28</f>
        <v>78.833333333333329</v>
      </c>
      <c r="Z23" s="112">
        <f>[19]Janeiro!$E$29</f>
        <v>71</v>
      </c>
      <c r="AA23" s="112">
        <f>[19]Janeiro!$E$30</f>
        <v>69.956521739130437</v>
      </c>
      <c r="AB23" s="112">
        <f>[19]Janeiro!$E$31</f>
        <v>70.583333333333329</v>
      </c>
      <c r="AC23" s="112">
        <f>[19]Janeiro!$E$32</f>
        <v>68.041666666666671</v>
      </c>
      <c r="AD23" s="112">
        <f>[19]Janeiro!$E$33</f>
        <v>63.875</v>
      </c>
      <c r="AE23" s="112">
        <f>[19]Janeiro!$E$34</f>
        <v>61.958333333333336</v>
      </c>
      <c r="AF23" s="112">
        <f>[19]Janeiro!$E$35</f>
        <v>65.833333333333329</v>
      </c>
      <c r="AG23" s="118">
        <f t="shared" si="1"/>
        <v>74.907789855072465</v>
      </c>
      <c r="AH23" s="12" t="s">
        <v>35</v>
      </c>
      <c r="AK23" t="s">
        <v>35</v>
      </c>
    </row>
    <row r="24" spans="1:37" x14ac:dyDescent="0.2">
      <c r="A24" s="48" t="s">
        <v>150</v>
      </c>
      <c r="B24" s="112">
        <f>[20]Janeiro!$E$5</f>
        <v>81.833333333333329</v>
      </c>
      <c r="C24" s="112">
        <f>[20]Janeiro!$E$6</f>
        <v>90.875</v>
      </c>
      <c r="D24" s="112">
        <f>[20]Janeiro!$E$7</f>
        <v>83.041666666666671</v>
      </c>
      <c r="E24" s="112">
        <f>[20]Janeiro!$E$8</f>
        <v>74.666666666666671</v>
      </c>
      <c r="F24" s="112">
        <f>[20]Janeiro!$E$9</f>
        <v>73.583333333333329</v>
      </c>
      <c r="G24" s="112">
        <f>[20]Janeiro!$E$10</f>
        <v>67.5</v>
      </c>
      <c r="H24" s="112">
        <f>[20]Janeiro!$E$11</f>
        <v>70.458333333333329</v>
      </c>
      <c r="I24" s="112">
        <f>[20]Janeiro!$E$12</f>
        <v>73.666666666666671</v>
      </c>
      <c r="J24" s="112">
        <f>[20]Janeiro!$E$13</f>
        <v>73.041666666666671</v>
      </c>
      <c r="K24" s="112">
        <f>[20]Janeiro!$E$14</f>
        <v>72.208333333333329</v>
      </c>
      <c r="L24" s="112">
        <f>[20]Janeiro!$E$15</f>
        <v>87.25</v>
      </c>
      <c r="M24" s="112">
        <f>[20]Janeiro!$E$16</f>
        <v>86.875</v>
      </c>
      <c r="N24" s="112">
        <f>[20]Janeiro!$E$17</f>
        <v>83.791666666666671</v>
      </c>
      <c r="O24" s="112">
        <f>[20]Janeiro!$E$18</f>
        <v>79.541666666666671</v>
      </c>
      <c r="P24" s="112">
        <f>[20]Janeiro!$E$19</f>
        <v>90.458333333333329</v>
      </c>
      <c r="Q24" s="112">
        <f>[20]Janeiro!$E$20</f>
        <v>83</v>
      </c>
      <c r="R24" s="112">
        <f>[20]Janeiro!$E$21</f>
        <v>80.625</v>
      </c>
      <c r="S24" s="112">
        <f>[20]Janeiro!$E$22</f>
        <v>78.458333333333329</v>
      </c>
      <c r="T24" s="112">
        <f>[20]Janeiro!$E$23</f>
        <v>72.458333333333329</v>
      </c>
      <c r="U24" s="112">
        <f>[20]Janeiro!$E$24</f>
        <v>86.416666666666671</v>
      </c>
      <c r="V24" s="112">
        <f>[20]Janeiro!$E$25</f>
        <v>89.666666666666671</v>
      </c>
      <c r="W24" s="112">
        <f>[20]Janeiro!$E$26</f>
        <v>89.291666666666671</v>
      </c>
      <c r="X24" s="112">
        <f>[20]Janeiro!$E$27</f>
        <v>90.041666666666671</v>
      </c>
      <c r="Y24" s="112">
        <f>[20]Janeiro!$E$28</f>
        <v>81.739130434782609</v>
      </c>
      <c r="Z24" s="112">
        <f>[20]Janeiro!$E$29</f>
        <v>71.208333333333329</v>
      </c>
      <c r="AA24" s="112">
        <f>[20]Janeiro!$E$30</f>
        <v>68.625</v>
      </c>
      <c r="AB24" s="112">
        <f>[20]Janeiro!$E$31</f>
        <v>63.708333333333336</v>
      </c>
      <c r="AC24" s="112">
        <f>[20]Janeiro!$E$32</f>
        <v>59</v>
      </c>
      <c r="AD24" s="112">
        <f>[20]Janeiro!$E$33</f>
        <v>52</v>
      </c>
      <c r="AE24" s="112">
        <f>[20]Janeiro!$E$34</f>
        <v>51.75</v>
      </c>
      <c r="AF24" s="112">
        <f>[20]Janeiro!$E$35</f>
        <v>75.541666666666671</v>
      </c>
      <c r="AG24" s="118">
        <f t="shared" si="1"/>
        <v>76.849111734455349</v>
      </c>
      <c r="AJ24" t="s">
        <v>35</v>
      </c>
      <c r="AK24" t="s">
        <v>35</v>
      </c>
    </row>
    <row r="25" spans="1:37" x14ac:dyDescent="0.2">
      <c r="A25" s="48" t="s">
        <v>8</v>
      </c>
      <c r="B25" s="112">
        <f>[21]Janeiro!$E$5</f>
        <v>78.75</v>
      </c>
      <c r="C25" s="112">
        <f>[21]Janeiro!$E$6</f>
        <v>75.470588235294116</v>
      </c>
      <c r="D25" s="112">
        <f>[21]Janeiro!$E$7</f>
        <v>65.733333333333334</v>
      </c>
      <c r="E25" s="112">
        <f>[21]Janeiro!$E$8</f>
        <v>69.86363636363636</v>
      </c>
      <c r="F25" s="112">
        <f>[21]Janeiro!$E$9</f>
        <v>67.458333333333329</v>
      </c>
      <c r="G25" s="112">
        <f>[21]Janeiro!$E$10</f>
        <v>66.791666666666671</v>
      </c>
      <c r="H25" s="112">
        <f>[21]Janeiro!$E$11</f>
        <v>61</v>
      </c>
      <c r="I25" s="112">
        <f>[21]Janeiro!$E$12</f>
        <v>63.666666666666664</v>
      </c>
      <c r="J25" s="112">
        <f>[21]Janeiro!$E$13</f>
        <v>61.565217391304351</v>
      </c>
      <c r="K25" s="112">
        <f>[21]Janeiro!$E$14</f>
        <v>71.904761904761898</v>
      </c>
      <c r="L25" s="112">
        <f>[21]Janeiro!$E$15</f>
        <v>77.454545454545453</v>
      </c>
      <c r="M25" s="112">
        <f>[21]Janeiro!$E$16</f>
        <v>77.349999999999994</v>
      </c>
      <c r="N25" s="112">
        <f>[21]Janeiro!$E$17</f>
        <v>72.857142857142861</v>
      </c>
      <c r="O25" s="112">
        <f>[21]Janeiro!$E$18</f>
        <v>75.2</v>
      </c>
      <c r="P25" s="112">
        <f>[21]Janeiro!$E$19</f>
        <v>79.615384615384613</v>
      </c>
      <c r="Q25" s="112">
        <f>[21]Janeiro!$E$20</f>
        <v>66.84615384615384</v>
      </c>
      <c r="R25" s="112">
        <f>[21]Janeiro!$E$21</f>
        <v>74.904761904761898</v>
      </c>
      <c r="S25" s="112">
        <f>[21]Janeiro!$E$22</f>
        <v>62.928571428571431</v>
      </c>
      <c r="T25" s="112">
        <f>[21]Janeiro!$E$23</f>
        <v>86.38095238095238</v>
      </c>
      <c r="U25" s="112">
        <f>[21]Janeiro!$E$24</f>
        <v>82.2</v>
      </c>
      <c r="V25" s="112">
        <f>[21]Janeiro!$E$25</f>
        <v>76.916666666666671</v>
      </c>
      <c r="W25" s="112">
        <f>[21]Janeiro!$E$26</f>
        <v>92.615384615384613</v>
      </c>
      <c r="X25" s="112">
        <f>[21]Janeiro!$E$27</f>
        <v>80.727272727272734</v>
      </c>
      <c r="Y25" s="112">
        <f>[21]Janeiro!$E$28</f>
        <v>63.92307692307692</v>
      </c>
      <c r="Z25" s="112">
        <f>[21]Janeiro!$E$29</f>
        <v>72.590909090909093</v>
      </c>
      <c r="AA25" s="112">
        <f>[21]Janeiro!$E$30</f>
        <v>70.913043478260875</v>
      </c>
      <c r="AB25" s="112">
        <f>[21]Janeiro!$E$31</f>
        <v>67.608695652173907</v>
      </c>
      <c r="AC25" s="112">
        <f>[21]Janeiro!$E$32</f>
        <v>66.761904761904759</v>
      </c>
      <c r="AD25" s="112">
        <f>[21]Janeiro!$E$33</f>
        <v>65.173913043478265</v>
      </c>
      <c r="AE25" s="112">
        <f>[21]Janeiro!$E$34</f>
        <v>53.857142857142854</v>
      </c>
      <c r="AF25" s="112">
        <f>[21]Janeiro!$E$35</f>
        <v>63.25</v>
      </c>
      <c r="AG25" s="118">
        <f t="shared" si="1"/>
        <v>71.363862135444506</v>
      </c>
    </row>
    <row r="26" spans="1:37" x14ac:dyDescent="0.2">
      <c r="A26" s="48" t="s">
        <v>9</v>
      </c>
      <c r="B26" s="112">
        <f>[22]Janeiro!$E$5</f>
        <v>70.958333333333329</v>
      </c>
      <c r="C26" s="112">
        <f>[22]Janeiro!$E$6</f>
        <v>78.25</v>
      </c>
      <c r="D26" s="112">
        <f>[22]Janeiro!$E$7</f>
        <v>71.916666666666671</v>
      </c>
      <c r="E26" s="112">
        <f>[22]Janeiro!$E$8</f>
        <v>65.458333333333329</v>
      </c>
      <c r="F26" s="112">
        <f>[22]Janeiro!$E$9</f>
        <v>65.958333333333329</v>
      </c>
      <c r="G26" s="112">
        <f>[22]Janeiro!$E$10</f>
        <v>58.583333333333336</v>
      </c>
      <c r="H26" s="112">
        <f>[22]Janeiro!$E$11</f>
        <v>56.083333333333336</v>
      </c>
      <c r="I26" s="112">
        <f>[22]Janeiro!$E$12</f>
        <v>62.791666666666664</v>
      </c>
      <c r="J26" s="112">
        <f>[22]Janeiro!$E$13</f>
        <v>61.652173913043477</v>
      </c>
      <c r="K26" s="112">
        <f>[22]Janeiro!$E$14</f>
        <v>68.041666666666671</v>
      </c>
      <c r="L26" s="112">
        <f>[22]Janeiro!$E$15</f>
        <v>74.916666666666671</v>
      </c>
      <c r="M26" s="112">
        <f>[22]Janeiro!$E$16</f>
        <v>79.25</v>
      </c>
      <c r="N26" s="112">
        <f>[22]Janeiro!$E$17</f>
        <v>77.166666666666671</v>
      </c>
      <c r="O26" s="112">
        <f>[22]Janeiro!$E$18</f>
        <v>77.75</v>
      </c>
      <c r="P26" s="112">
        <f>[22]Janeiro!$E$19</f>
        <v>79.083333333333329</v>
      </c>
      <c r="Q26" s="112">
        <f>[22]Janeiro!$E$20</f>
        <v>70.583333333333329</v>
      </c>
      <c r="R26" s="112">
        <f>[22]Janeiro!$E$21</f>
        <v>69.041666666666671</v>
      </c>
      <c r="S26" s="112">
        <f>[22]Janeiro!$E$22</f>
        <v>64.625</v>
      </c>
      <c r="T26" s="112">
        <f>[22]Janeiro!$E$23</f>
        <v>63.875</v>
      </c>
      <c r="U26" s="112">
        <f>[22]Janeiro!$E$24</f>
        <v>79.875</v>
      </c>
      <c r="V26" s="112">
        <f>[22]Janeiro!$E$25</f>
        <v>80.708333333333329</v>
      </c>
      <c r="W26" s="112">
        <f>[22]Janeiro!$E$26</f>
        <v>83.875</v>
      </c>
      <c r="X26" s="112">
        <f>[22]Janeiro!$E$27</f>
        <v>90.958333333333329</v>
      </c>
      <c r="Y26" s="112">
        <f>[22]Janeiro!$E$28</f>
        <v>75.833333333333329</v>
      </c>
      <c r="Z26" s="112">
        <f>[22]Janeiro!$E$29</f>
        <v>65.625</v>
      </c>
      <c r="AA26" s="112">
        <f>[22]Janeiro!$E$30</f>
        <v>65.291666666666671</v>
      </c>
      <c r="AB26" s="112">
        <f>[22]Janeiro!$E$31</f>
        <v>60.208333333333336</v>
      </c>
      <c r="AC26" s="112">
        <f>[22]Janeiro!$E$32</f>
        <v>53.458333333333336</v>
      </c>
      <c r="AD26" s="112">
        <f>[22]Janeiro!$E$33</f>
        <v>54.083333333333336</v>
      </c>
      <c r="AE26" s="112">
        <f>[22]Janeiro!$E$34</f>
        <v>42.375</v>
      </c>
      <c r="AF26" s="112">
        <f>[22]Janeiro!$E$35</f>
        <v>59.958333333333336</v>
      </c>
      <c r="AG26" s="118">
        <f t="shared" si="1"/>
        <v>68.652758298270214</v>
      </c>
      <c r="AJ26" t="s">
        <v>35</v>
      </c>
    </row>
    <row r="27" spans="1:37" x14ac:dyDescent="0.2">
      <c r="A27" s="48" t="s">
        <v>32</v>
      </c>
      <c r="B27" s="112">
        <f>[23]Janeiro!$E$5</f>
        <v>72.944444444444443</v>
      </c>
      <c r="C27" s="112">
        <f>[23]Janeiro!$E$6</f>
        <v>79.727272727272734</v>
      </c>
      <c r="D27" s="112">
        <f>[23]Janeiro!$E$7</f>
        <v>63.230769230769234</v>
      </c>
      <c r="E27" s="112">
        <f>[23]Janeiro!$E$8</f>
        <v>66.150000000000006</v>
      </c>
      <c r="F27" s="112">
        <f>[23]Janeiro!$E$9</f>
        <v>49.764705882352942</v>
      </c>
      <c r="G27" s="112">
        <f>[23]Janeiro!$E$10</f>
        <v>56.041666666666664</v>
      </c>
      <c r="H27" s="112">
        <f>[23]Janeiro!$E$11</f>
        <v>56.260869565217391</v>
      </c>
      <c r="I27" s="112">
        <f>[23]Janeiro!$E$12</f>
        <v>54.916666666666664</v>
      </c>
      <c r="J27" s="112">
        <f>[23]Janeiro!$E$13</f>
        <v>49.666666666666664</v>
      </c>
      <c r="K27" s="112">
        <f>[23]Janeiro!$E$14</f>
        <v>51.375</v>
      </c>
      <c r="L27" s="112">
        <f>[23]Janeiro!$E$15</f>
        <v>60.416666666666664</v>
      </c>
      <c r="M27" s="112">
        <f>[23]Janeiro!$E$16</f>
        <v>65.772727272727266</v>
      </c>
      <c r="N27" s="112">
        <f>[23]Janeiro!$E$17</f>
        <v>71.07692307692308</v>
      </c>
      <c r="O27" s="112">
        <f>[23]Janeiro!$E$18</f>
        <v>65.875</v>
      </c>
      <c r="P27" s="112">
        <f>[23]Janeiro!$E$19</f>
        <v>63.958333333333336</v>
      </c>
      <c r="Q27" s="112">
        <f>[23]Janeiro!$E$20</f>
        <v>57.75</v>
      </c>
      <c r="R27" s="112">
        <f>[23]Janeiro!$E$21</f>
        <v>61.208333333333336</v>
      </c>
      <c r="S27" s="112">
        <f>[23]Janeiro!$E$22</f>
        <v>59.652173913043477</v>
      </c>
      <c r="T27" s="112">
        <f>[23]Janeiro!$E$23</f>
        <v>48.791666666666664</v>
      </c>
      <c r="U27" s="112">
        <f>[23]Janeiro!$E$24</f>
        <v>66.375</v>
      </c>
      <c r="V27" s="112">
        <f>[23]Janeiro!$E$25</f>
        <v>71</v>
      </c>
      <c r="W27" s="112">
        <f>[23]Janeiro!$E$26</f>
        <v>86</v>
      </c>
      <c r="X27" s="112">
        <f>[23]Janeiro!$E$27</f>
        <v>63.533333333333331</v>
      </c>
      <c r="Y27" s="112">
        <f>[23]Janeiro!$E$28</f>
        <v>65.083333333333329</v>
      </c>
      <c r="Z27" s="112">
        <f>[23]Janeiro!$E$29</f>
        <v>58.666666666666664</v>
      </c>
      <c r="AA27" s="112">
        <f>[23]Janeiro!$E$30</f>
        <v>51.625</v>
      </c>
      <c r="AB27" s="112">
        <f>[23]Janeiro!$E$31</f>
        <v>47.541666666666664</v>
      </c>
      <c r="AC27" s="112">
        <f>[23]Janeiro!$E$32</f>
        <v>47.416666666666664</v>
      </c>
      <c r="AD27" s="112">
        <f>[23]Janeiro!$E$33</f>
        <v>46.166666666666664</v>
      </c>
      <c r="AE27" s="112">
        <f>[23]Janeiro!$E$34</f>
        <v>52.416666666666664</v>
      </c>
      <c r="AF27" s="112">
        <f>[23]Janeiro!$E$35</f>
        <v>57.125</v>
      </c>
      <c r="AG27" s="118">
        <f t="shared" si="1"/>
        <v>60.242899552024227</v>
      </c>
      <c r="AK27" t="s">
        <v>35</v>
      </c>
    </row>
    <row r="28" spans="1:37" x14ac:dyDescent="0.2">
      <c r="A28" s="48" t="s">
        <v>10</v>
      </c>
      <c r="B28" s="112">
        <f>[24]Janeiro!$E$5</f>
        <v>79.958333333333329</v>
      </c>
      <c r="C28" s="112">
        <f>[24]Janeiro!$E$6</f>
        <v>82.416666666666671</v>
      </c>
      <c r="D28" s="112">
        <f>[24]Janeiro!$E$7</f>
        <v>77.791666666666671</v>
      </c>
      <c r="E28" s="112">
        <f>[24]Janeiro!$E$8</f>
        <v>68.125</v>
      </c>
      <c r="F28" s="112">
        <f>[24]Janeiro!$E$9</f>
        <v>64.25</v>
      </c>
      <c r="G28" s="112">
        <f>[24]Janeiro!$E$10</f>
        <v>61.083333333333336</v>
      </c>
      <c r="H28" s="112">
        <f>[24]Janeiro!$E$11</f>
        <v>56.125</v>
      </c>
      <c r="I28" s="112">
        <f>[24]Janeiro!$E$12</f>
        <v>62.625</v>
      </c>
      <c r="J28" s="112">
        <f>[24]Janeiro!$E$13</f>
        <v>61.041666666666664</v>
      </c>
      <c r="K28" s="112">
        <f>[24]Janeiro!$E$14</f>
        <v>69.666666666666671</v>
      </c>
      <c r="L28" s="112">
        <f>[24]Janeiro!$E$15</f>
        <v>76.583333333333329</v>
      </c>
      <c r="M28" s="112">
        <f>[24]Janeiro!$E$16</f>
        <v>79.75</v>
      </c>
      <c r="N28" s="112">
        <f>[24]Janeiro!$E$17</f>
        <v>79.291666666666671</v>
      </c>
      <c r="O28" s="112">
        <f>[24]Janeiro!$E$18</f>
        <v>71.75</v>
      </c>
      <c r="P28" s="112">
        <f>[24]Janeiro!$E$19</f>
        <v>83.166666666666671</v>
      </c>
      <c r="Q28" s="112">
        <f>[24]Janeiro!$E$20</f>
        <v>76.166666666666671</v>
      </c>
      <c r="R28" s="112">
        <f>[24]Janeiro!$E$21</f>
        <v>73.625</v>
      </c>
      <c r="S28" s="112">
        <f>[24]Janeiro!$E$22</f>
        <v>69.166666666666671</v>
      </c>
      <c r="T28" s="112">
        <f>[24]Janeiro!$E$23</f>
        <v>75.125</v>
      </c>
      <c r="U28" s="112">
        <f>[24]Janeiro!$E$24</f>
        <v>84.583333333333329</v>
      </c>
      <c r="V28" s="112">
        <f>[24]Janeiro!$E$25</f>
        <v>85.916666666666671</v>
      </c>
      <c r="W28" s="112">
        <f>[24]Janeiro!$E$26</f>
        <v>95.708333333333329</v>
      </c>
      <c r="X28" s="112">
        <f>[24]Janeiro!$E$27</f>
        <v>90.416666666666671</v>
      </c>
      <c r="Y28" s="112">
        <f>[24]Janeiro!$E$28</f>
        <v>77.208333333333329</v>
      </c>
      <c r="Z28" s="112">
        <f>[24]Janeiro!$E$29</f>
        <v>69.541666666666671</v>
      </c>
      <c r="AA28" s="112">
        <f>[24]Janeiro!$E$30</f>
        <v>67.958333333333329</v>
      </c>
      <c r="AB28" s="112">
        <f>[24]Janeiro!$E$31</f>
        <v>66</v>
      </c>
      <c r="AC28" s="112">
        <f>[24]Janeiro!$E$32</f>
        <v>59.875</v>
      </c>
      <c r="AD28" s="112">
        <f>[24]Janeiro!$E$33</f>
        <v>55.125</v>
      </c>
      <c r="AE28" s="112">
        <f>[24]Janeiro!$E$34</f>
        <v>53.708333333333336</v>
      </c>
      <c r="AF28" s="112">
        <f>[24]Janeiro!$E$35</f>
        <v>67.416666666666671</v>
      </c>
      <c r="AG28" s="118">
        <f t="shared" si="1"/>
        <v>72.295698924731198</v>
      </c>
      <c r="AJ28" t="s">
        <v>35</v>
      </c>
      <c r="AK28" t="s">
        <v>35</v>
      </c>
    </row>
    <row r="29" spans="1:37" x14ac:dyDescent="0.2">
      <c r="A29" s="48" t="s">
        <v>151</v>
      </c>
      <c r="B29" s="112">
        <f>[25]Janeiro!$E$5</f>
        <v>79.478260869565219</v>
      </c>
      <c r="C29" s="112">
        <f>[25]Janeiro!$E$6</f>
        <v>87.416666666666671</v>
      </c>
      <c r="D29" s="112">
        <f>[25]Janeiro!$E$7</f>
        <v>82.5</v>
      </c>
      <c r="E29" s="112">
        <f>[25]Janeiro!$E$8</f>
        <v>77.304347826086953</v>
      </c>
      <c r="F29" s="112">
        <f>[25]Janeiro!$E$9</f>
        <v>68.916666666666671</v>
      </c>
      <c r="G29" s="112">
        <f>[25]Janeiro!$E$10</f>
        <v>67.375</v>
      </c>
      <c r="H29" s="112">
        <f>[25]Janeiro!$E$11</f>
        <v>70.208333333333329</v>
      </c>
      <c r="I29" s="112">
        <f>[25]Janeiro!$E$12</f>
        <v>74.043478260869563</v>
      </c>
      <c r="J29" s="112">
        <f>[25]Janeiro!$E$13</f>
        <v>75</v>
      </c>
      <c r="K29" s="112">
        <f>[25]Janeiro!$E$14</f>
        <v>73.291666666666671</v>
      </c>
      <c r="L29" s="112">
        <f>[25]Janeiro!$E$15</f>
        <v>84.583333333333329</v>
      </c>
      <c r="M29" s="112">
        <f>[25]Janeiro!$E$16</f>
        <v>85.541666666666671</v>
      </c>
      <c r="N29" s="112">
        <f>[25]Janeiro!$E$17</f>
        <v>84.75</v>
      </c>
      <c r="O29" s="112">
        <f>[25]Janeiro!$E$18</f>
        <v>78.083333333333329</v>
      </c>
      <c r="P29" s="112">
        <f>[25]Janeiro!$E$19</f>
        <v>84.791666666666671</v>
      </c>
      <c r="Q29" s="112">
        <f>[25]Janeiro!$E$20</f>
        <v>79.125</v>
      </c>
      <c r="R29" s="112">
        <f>[25]Janeiro!$E$21</f>
        <v>76</v>
      </c>
      <c r="S29" s="112">
        <f>[25]Janeiro!$E$22</f>
        <v>71.565217391304344</v>
      </c>
      <c r="T29" s="112">
        <f>[25]Janeiro!$E$23</f>
        <v>67.583333333333329</v>
      </c>
      <c r="U29" s="112">
        <f>[25]Janeiro!$E$24</f>
        <v>84.875</v>
      </c>
      <c r="V29" s="112">
        <f>[25]Janeiro!$E$25</f>
        <v>87.5</v>
      </c>
      <c r="W29" s="112">
        <f>[25]Janeiro!$E$26</f>
        <v>89.333333333333329</v>
      </c>
      <c r="X29" s="112">
        <f>[25]Janeiro!$E$27</f>
        <v>89.956521739130437</v>
      </c>
      <c r="Y29" s="112">
        <f>[25]Janeiro!$E$28</f>
        <v>82.541666666666671</v>
      </c>
      <c r="Z29" s="112">
        <f>[25]Janeiro!$E$29</f>
        <v>73.791666666666671</v>
      </c>
      <c r="AA29" s="112">
        <f>[25]Janeiro!$E$30</f>
        <v>72.375</v>
      </c>
      <c r="AB29" s="112">
        <f>[25]Janeiro!$E$31</f>
        <v>73.041666666666671</v>
      </c>
      <c r="AC29" s="112">
        <f>[25]Janeiro!$E$32</f>
        <v>64.541666666666671</v>
      </c>
      <c r="AD29" s="112">
        <f>[25]Janeiro!$E$33</f>
        <v>56.291666666666664</v>
      </c>
      <c r="AE29" s="112">
        <f>[25]Janeiro!$E$34</f>
        <v>54.791666666666664</v>
      </c>
      <c r="AF29" s="112">
        <f>[25]Janeiro!$E$35</f>
        <v>74.541666666666671</v>
      </c>
      <c r="AG29" s="118">
        <f t="shared" si="1"/>
        <v>76.488370733987821</v>
      </c>
      <c r="AH29" s="12" t="s">
        <v>35</v>
      </c>
      <c r="AJ29" t="s">
        <v>35</v>
      </c>
    </row>
    <row r="30" spans="1:37" x14ac:dyDescent="0.2">
      <c r="A30" s="48" t="s">
        <v>11</v>
      </c>
      <c r="B30" s="112">
        <f>[26]Janeiro!$E$5</f>
        <v>80.416666666666671</v>
      </c>
      <c r="C30" s="112">
        <f>[26]Janeiro!$E$6</f>
        <v>84.791666666666671</v>
      </c>
      <c r="D30" s="112">
        <f>[26]Janeiro!$E$7</f>
        <v>82.833333333333329</v>
      </c>
      <c r="E30" s="112">
        <f>[26]Janeiro!$E$8</f>
        <v>75.041666666666671</v>
      </c>
      <c r="F30" s="112">
        <f>[26]Janeiro!$E$9</f>
        <v>67.583333333333329</v>
      </c>
      <c r="G30" s="112">
        <f>[26]Janeiro!$E$10</f>
        <v>66.625</v>
      </c>
      <c r="H30" s="112">
        <f>[26]Janeiro!$E$11</f>
        <v>70</v>
      </c>
      <c r="I30" s="112">
        <f>[26]Janeiro!$E$12</f>
        <v>70.5</v>
      </c>
      <c r="J30" s="112">
        <f>[26]Janeiro!$E$13</f>
        <v>69.083333333333329</v>
      </c>
      <c r="K30" s="112">
        <f>[26]Janeiro!$E$14</f>
        <v>66.916666666666671</v>
      </c>
      <c r="L30" s="112">
        <f>[26]Janeiro!$E$15</f>
        <v>79.333333333333329</v>
      </c>
      <c r="M30" s="112">
        <f>[26]Janeiro!$E$16</f>
        <v>79.583333333333329</v>
      </c>
      <c r="N30" s="112">
        <f>[26]Janeiro!$E$17</f>
        <v>82</v>
      </c>
      <c r="O30" s="112">
        <f>[26]Janeiro!$E$18</f>
        <v>75.791666666666671</v>
      </c>
      <c r="P30" s="112">
        <f>[26]Janeiro!$E$19</f>
        <v>82.458333333333329</v>
      </c>
      <c r="Q30" s="112">
        <f>[26]Janeiro!$E$20</f>
        <v>77.041666666666671</v>
      </c>
      <c r="R30" s="112">
        <f>[26]Janeiro!$E$21</f>
        <v>75.541666666666671</v>
      </c>
      <c r="S30" s="112">
        <f>[26]Janeiro!$E$22</f>
        <v>70.166666666666671</v>
      </c>
      <c r="T30" s="112">
        <f>[26]Janeiro!$E$23</f>
        <v>67.541666666666671</v>
      </c>
      <c r="U30" s="112">
        <f>[26]Janeiro!$E$24</f>
        <v>80.708333333333329</v>
      </c>
      <c r="V30" s="112">
        <f>[26]Janeiro!$E$25</f>
        <v>85.833333333333329</v>
      </c>
      <c r="W30" s="112">
        <f>[26]Janeiro!$E$26</f>
        <v>87.25</v>
      </c>
      <c r="X30" s="112">
        <f>[26]Janeiro!$E$27</f>
        <v>81.208333333333329</v>
      </c>
      <c r="Y30" s="112">
        <f>[26]Janeiro!$E$28</f>
        <v>74.458333333333329</v>
      </c>
      <c r="Z30" s="112">
        <f>[26]Janeiro!$E$29</f>
        <v>69.208333333333329</v>
      </c>
      <c r="AA30" s="112">
        <f>[26]Janeiro!$E$30</f>
        <v>63.583333333333336</v>
      </c>
      <c r="AB30" s="112">
        <f>[26]Janeiro!$E$31</f>
        <v>63.708333333333336</v>
      </c>
      <c r="AC30" s="112">
        <f>[26]Janeiro!$E$32</f>
        <v>61.333333333333336</v>
      </c>
      <c r="AD30" s="112">
        <f>[26]Janeiro!$E$33</f>
        <v>55</v>
      </c>
      <c r="AE30" s="112">
        <f>[26]Janeiro!$E$34</f>
        <v>56.333333333333336</v>
      </c>
      <c r="AF30" s="112">
        <f>[26]Janeiro!$E$35</f>
        <v>74.5</v>
      </c>
      <c r="AG30" s="118">
        <f t="shared" si="1"/>
        <v>73.431451612903231</v>
      </c>
      <c r="AK30" t="s">
        <v>35</v>
      </c>
    </row>
    <row r="31" spans="1:37" s="5" customFormat="1" x14ac:dyDescent="0.2">
      <c r="A31" s="48" t="s">
        <v>12</v>
      </c>
      <c r="B31" s="112">
        <f>[27]Janeiro!$E$5</f>
        <v>79.130434782608702</v>
      </c>
      <c r="C31" s="112">
        <f>[27]Janeiro!$E$6</f>
        <v>78.041666666666671</v>
      </c>
      <c r="D31" s="112">
        <f>[27]Janeiro!$E$7</f>
        <v>79.523809523809518</v>
      </c>
      <c r="E31" s="112">
        <f>[27]Janeiro!$E$8</f>
        <v>72.590909090909093</v>
      </c>
      <c r="F31" s="112">
        <f>[27]Janeiro!$E$9</f>
        <v>68.416666666666671</v>
      </c>
      <c r="G31" s="112">
        <f>[27]Janeiro!$E$10</f>
        <v>65.434782608695656</v>
      </c>
      <c r="H31" s="112">
        <f>[27]Janeiro!$E$11</f>
        <v>64.38095238095238</v>
      </c>
      <c r="I31" s="112">
        <f>[27]Janeiro!$E$12</f>
        <v>61.238095238095241</v>
      </c>
      <c r="J31" s="112">
        <f>[27]Janeiro!$E$13</f>
        <v>58.047619047619051</v>
      </c>
      <c r="K31" s="112">
        <f>[27]Janeiro!$E$14</f>
        <v>59.666666666666664</v>
      </c>
      <c r="L31" s="112">
        <f>[27]Janeiro!$E$15</f>
        <v>68.36363636363636</v>
      </c>
      <c r="M31" s="112">
        <f>[27]Janeiro!$E$16</f>
        <v>79.086956521739125</v>
      </c>
      <c r="N31" s="112">
        <f>[27]Janeiro!$E$17</f>
        <v>78.571428571428569</v>
      </c>
      <c r="O31" s="112">
        <f>[27]Janeiro!$E$18</f>
        <v>75.666666666666671</v>
      </c>
      <c r="P31" s="112">
        <f>[27]Janeiro!$E$19</f>
        <v>70.045454545454547</v>
      </c>
      <c r="Q31" s="112">
        <f>[27]Janeiro!$E$20</f>
        <v>64.61904761904762</v>
      </c>
      <c r="R31" s="112">
        <f>[27]Janeiro!$E$21</f>
        <v>73.181818181818187</v>
      </c>
      <c r="S31" s="112">
        <f>[27]Janeiro!$E$22</f>
        <v>67.523809523809518</v>
      </c>
      <c r="T31" s="112">
        <f>[27]Janeiro!$E$23</f>
        <v>57.454545454545453</v>
      </c>
      <c r="U31" s="112">
        <f>[27]Janeiro!$E$24</f>
        <v>62.875</v>
      </c>
      <c r="V31" s="112">
        <f>[27]Janeiro!$E$25</f>
        <v>74.727272727272734</v>
      </c>
      <c r="W31" s="112">
        <f>[27]Janeiro!$E$26</f>
        <v>88.63636363636364</v>
      </c>
      <c r="X31" s="112">
        <f>[27]Janeiro!$E$27</f>
        <v>77</v>
      </c>
      <c r="Y31" s="112">
        <f>[27]Janeiro!$E$28</f>
        <v>67.523809523809518</v>
      </c>
      <c r="Z31" s="112">
        <f>[27]Janeiro!$E$29</f>
        <v>60.428571428571431</v>
      </c>
      <c r="AA31" s="112">
        <f>[27]Janeiro!$E$30</f>
        <v>56.714285714285715</v>
      </c>
      <c r="AB31" s="112">
        <f>[27]Janeiro!$E$31</f>
        <v>55.476190476190474</v>
      </c>
      <c r="AC31" s="112">
        <f>[27]Janeiro!$E$32</f>
        <v>56.260869565217391</v>
      </c>
      <c r="AD31" s="112">
        <f>[27]Janeiro!$E$33</f>
        <v>64.761904761904759</v>
      </c>
      <c r="AE31" s="112">
        <f>[27]Janeiro!$E$34</f>
        <v>65.956521739130437</v>
      </c>
      <c r="AF31" s="112">
        <f>[27]Janeiro!$E$35</f>
        <v>70.86363636363636</v>
      </c>
      <c r="AG31" s="118">
        <f t="shared" si="1"/>
        <v>68.458367485716735</v>
      </c>
    </row>
    <row r="32" spans="1:37" x14ac:dyDescent="0.2">
      <c r="A32" s="48" t="s">
        <v>13</v>
      </c>
      <c r="B32" s="112">
        <f>[28]Janeiro!$E$5</f>
        <v>81.625</v>
      </c>
      <c r="C32" s="112">
        <f>[28]Janeiro!$E$6</f>
        <v>84.875</v>
      </c>
      <c r="D32" s="112">
        <f>[28]Janeiro!$E$7</f>
        <v>77.5</v>
      </c>
      <c r="E32" s="112">
        <f>[28]Janeiro!$E$8</f>
        <v>78.208333333333329</v>
      </c>
      <c r="F32" s="112">
        <f>[28]Janeiro!$E$9</f>
        <v>74.958333333333329</v>
      </c>
      <c r="G32" s="112">
        <f>[28]Janeiro!$E$10</f>
        <v>74.166666666666671</v>
      </c>
      <c r="H32" s="112">
        <f>[28]Janeiro!$E$11</f>
        <v>70.166666666666671</v>
      </c>
      <c r="I32" s="112">
        <f>[28]Janeiro!$E$12</f>
        <v>65.333333333333329</v>
      </c>
      <c r="J32" s="112">
        <f>[28]Janeiro!$E$13</f>
        <v>66.166666666666671</v>
      </c>
      <c r="K32" s="112">
        <f>[28]Janeiro!$E$14</f>
        <v>67.833333333333329</v>
      </c>
      <c r="L32" s="112">
        <f>[28]Janeiro!$E$15</f>
        <v>73.583333333333329</v>
      </c>
      <c r="M32" s="112">
        <f>[28]Janeiro!$E$16</f>
        <v>80.958333333333329</v>
      </c>
      <c r="N32" s="112">
        <f>[28]Janeiro!$E$17</f>
        <v>83.25</v>
      </c>
      <c r="O32" s="112">
        <f>[28]Janeiro!$E$18</f>
        <v>75.666666666666671</v>
      </c>
      <c r="P32" s="112">
        <f>[28]Janeiro!$E$19</f>
        <v>71</v>
      </c>
      <c r="Q32" s="112">
        <f>[28]Janeiro!$E$20</f>
        <v>66.208333333333329</v>
      </c>
      <c r="R32" s="112">
        <f>[28]Janeiro!$E$21</f>
        <v>79.416666666666671</v>
      </c>
      <c r="S32" s="112">
        <f>[28]Janeiro!$E$22</f>
        <v>71.541666666666671</v>
      </c>
      <c r="T32" s="112">
        <f>[28]Janeiro!$E$23</f>
        <v>78.416666666666671</v>
      </c>
      <c r="U32" s="112">
        <f>[28]Janeiro!$E$24</f>
        <v>68.5</v>
      </c>
      <c r="V32" s="112">
        <f>[28]Janeiro!$E$25</f>
        <v>72.583333333333329</v>
      </c>
      <c r="W32" s="112">
        <f>[28]Janeiro!$E$26</f>
        <v>88.333333333333329</v>
      </c>
      <c r="X32" s="112">
        <f>[28]Janeiro!$E$27</f>
        <v>84.5</v>
      </c>
      <c r="Y32" s="112">
        <f>[28]Janeiro!$E$28</f>
        <v>74.083333333333329</v>
      </c>
      <c r="Z32" s="112">
        <f>[28]Janeiro!$E$29</f>
        <v>64.875</v>
      </c>
      <c r="AA32" s="112">
        <f>[28]Janeiro!$E$30</f>
        <v>60.75</v>
      </c>
      <c r="AB32" s="112">
        <f>[28]Janeiro!$E$31</f>
        <v>62.333333333333336</v>
      </c>
      <c r="AC32" s="112">
        <f>[28]Janeiro!$E$32</f>
        <v>57.25</v>
      </c>
      <c r="AD32" s="112">
        <f>[28]Janeiro!$E$33</f>
        <v>65.458333333333329</v>
      </c>
      <c r="AE32" s="112">
        <f>[28]Janeiro!$E$34</f>
        <v>72.041666666666671</v>
      </c>
      <c r="AF32" s="112">
        <f>[28]Janeiro!$E$35</f>
        <v>71.833333333333329</v>
      </c>
      <c r="AG32" s="118">
        <f t="shared" si="1"/>
        <v>73.013440860215056</v>
      </c>
      <c r="AJ32" t="s">
        <v>35</v>
      </c>
    </row>
    <row r="33" spans="1:38" x14ac:dyDescent="0.2">
      <c r="A33" s="48" t="s">
        <v>152</v>
      </c>
      <c r="B33" s="112">
        <f>[29]Janeiro!$E$5</f>
        <v>79.333333333333329</v>
      </c>
      <c r="C33" s="112">
        <f>[29]Janeiro!$E$6</f>
        <v>85.75</v>
      </c>
      <c r="D33" s="112">
        <f>[29]Janeiro!$E$7</f>
        <v>80.583333333333329</v>
      </c>
      <c r="E33" s="112">
        <f>[29]Janeiro!$E$8</f>
        <v>77.375</v>
      </c>
      <c r="F33" s="112">
        <f>[29]Janeiro!$E$9</f>
        <v>74.416666666666671</v>
      </c>
      <c r="G33" s="112">
        <f>[29]Janeiro!$E$10</f>
        <v>67.916666666666671</v>
      </c>
      <c r="H33" s="112">
        <f>[29]Janeiro!$E$11</f>
        <v>73</v>
      </c>
      <c r="I33" s="112">
        <f>[29]Janeiro!$E$12</f>
        <v>79.125</v>
      </c>
      <c r="J33" s="112">
        <f>[29]Janeiro!$E$13</f>
        <v>74.416666666666671</v>
      </c>
      <c r="K33" s="112">
        <f>[29]Janeiro!$E$14</f>
        <v>80.291666666666671</v>
      </c>
      <c r="L33" s="112">
        <f>[29]Janeiro!$E$15</f>
        <v>85.833333333333329</v>
      </c>
      <c r="M33" s="112">
        <f>[29]Janeiro!$E$16</f>
        <v>85.333333333333329</v>
      </c>
      <c r="N33" s="112">
        <f>[29]Janeiro!$E$17</f>
        <v>82.416666666666671</v>
      </c>
      <c r="O33" s="112">
        <f>[29]Janeiro!$E$18</f>
        <v>79.208333333333329</v>
      </c>
      <c r="P33" s="112">
        <f>[29]Janeiro!$E$19</f>
        <v>82.958333333333329</v>
      </c>
      <c r="Q33" s="112">
        <f>[29]Janeiro!$E$20</f>
        <v>75.458333333333329</v>
      </c>
      <c r="R33" s="112">
        <f>[29]Janeiro!$E$21</f>
        <v>74.5</v>
      </c>
      <c r="S33" s="112">
        <f>[29]Janeiro!$E$22</f>
        <v>71.333333333333329</v>
      </c>
      <c r="T33" s="112">
        <f>[29]Janeiro!$E$23</f>
        <v>69.041666666666671</v>
      </c>
      <c r="U33" s="112">
        <f>[29]Janeiro!$E$24</f>
        <v>77.708333333333329</v>
      </c>
      <c r="V33" s="112">
        <f>[29]Janeiro!$E$25</f>
        <v>85.541666666666671</v>
      </c>
      <c r="W33" s="112">
        <f>[29]Janeiro!$E$26</f>
        <v>93.458333333333329</v>
      </c>
      <c r="X33" s="112">
        <f>[29]Janeiro!$E$27</f>
        <v>88.041666666666671</v>
      </c>
      <c r="Y33" s="112">
        <f>[29]Janeiro!$E$28</f>
        <v>79.666666666666671</v>
      </c>
      <c r="Z33" s="112">
        <f>[29]Janeiro!$E$29</f>
        <v>75.416666666666671</v>
      </c>
      <c r="AA33" s="112">
        <f>[29]Janeiro!$E$30</f>
        <v>69.041666666666671</v>
      </c>
      <c r="AB33" s="112">
        <f>[29]Janeiro!$E$31</f>
        <v>70.833333333333329</v>
      </c>
      <c r="AC33" s="112">
        <f>[29]Janeiro!$E$32</f>
        <v>65.916666666666671</v>
      </c>
      <c r="AD33" s="112">
        <f>[29]Janeiro!$E$33</f>
        <v>62.75</v>
      </c>
      <c r="AE33" s="112">
        <f>[29]Janeiro!$E$34</f>
        <v>63.458333333333336</v>
      </c>
      <c r="AF33" s="112">
        <f>[29]Janeiro!$E$35</f>
        <v>72.666666666666671</v>
      </c>
      <c r="AG33" s="118">
        <f t="shared" si="1"/>
        <v>76.864247311827953</v>
      </c>
      <c r="AK33" t="s">
        <v>35</v>
      </c>
    </row>
    <row r="34" spans="1:38" x14ac:dyDescent="0.2">
      <c r="A34" s="48" t="s">
        <v>123</v>
      </c>
      <c r="B34" s="112">
        <f>[30]Janeiro!$E$5</f>
        <v>76.916666666666671</v>
      </c>
      <c r="C34" s="112">
        <f>[30]Janeiro!$E$6</f>
        <v>88.416666666666671</v>
      </c>
      <c r="D34" s="112">
        <f>[30]Janeiro!$E$7</f>
        <v>79.166666666666671</v>
      </c>
      <c r="E34" s="112">
        <f>[30]Janeiro!$E$8</f>
        <v>74.666666666666671</v>
      </c>
      <c r="F34" s="112">
        <f>[30]Janeiro!$E$9</f>
        <v>75.916666666666671</v>
      </c>
      <c r="G34" s="112">
        <f>[30]Janeiro!$E$10</f>
        <v>67.416666666666671</v>
      </c>
      <c r="H34" s="112">
        <f>[30]Janeiro!$E$11</f>
        <v>60.625</v>
      </c>
      <c r="I34" s="112">
        <f>[30]Janeiro!$E$12</f>
        <v>67.333333333333329</v>
      </c>
      <c r="J34" s="112">
        <f>[30]Janeiro!$E$13</f>
        <v>67.833333333333329</v>
      </c>
      <c r="K34" s="112">
        <f>[30]Janeiro!$E$14</f>
        <v>70.958333333333329</v>
      </c>
      <c r="L34" s="112">
        <f>[30]Janeiro!$E$15</f>
        <v>84.208333333333329</v>
      </c>
      <c r="M34" s="112">
        <f>[30]Janeiro!$E$16</f>
        <v>85.916666666666671</v>
      </c>
      <c r="N34" s="112">
        <f>[30]Janeiro!$E$17</f>
        <v>82.291666666666671</v>
      </c>
      <c r="O34" s="112">
        <f>[30]Janeiro!$E$18</f>
        <v>81.333333333333329</v>
      </c>
      <c r="P34" s="112">
        <f>[30]Janeiro!$E$19</f>
        <v>87.125</v>
      </c>
      <c r="Q34" s="112">
        <f>[30]Janeiro!$E$20</f>
        <v>76.791666666666671</v>
      </c>
      <c r="R34" s="112">
        <f>[30]Janeiro!$E$21</f>
        <v>75.958333333333329</v>
      </c>
      <c r="S34" s="112">
        <f>[30]Janeiro!$E$22</f>
        <v>71.5</v>
      </c>
      <c r="T34" s="112">
        <f>[30]Janeiro!$E$23</f>
        <v>71.791666666666671</v>
      </c>
      <c r="U34" s="112">
        <f>[30]Janeiro!$E$24</f>
        <v>89.625</v>
      </c>
      <c r="V34" s="112">
        <f>[30]Janeiro!$E$25</f>
        <v>88.333333333333329</v>
      </c>
      <c r="W34" s="112">
        <f>[30]Janeiro!$E$26</f>
        <v>94.75</v>
      </c>
      <c r="X34" s="112">
        <f>[30]Janeiro!$E$27</f>
        <v>94.333333333333329</v>
      </c>
      <c r="Y34" s="112">
        <f>[30]Janeiro!$E$28</f>
        <v>81.75</v>
      </c>
      <c r="Z34" s="112">
        <f>[30]Janeiro!$E$29</f>
        <v>75.166666666666671</v>
      </c>
      <c r="AA34" s="112">
        <f>[30]Janeiro!$E$30</f>
        <v>71.833333333333329</v>
      </c>
      <c r="AB34" s="112">
        <f>[30]Janeiro!$E$31</f>
        <v>69.75</v>
      </c>
      <c r="AC34" s="112">
        <f>[30]Janeiro!$E$32</f>
        <v>64.125</v>
      </c>
      <c r="AD34" s="112">
        <f>[30]Janeiro!$E$33</f>
        <v>60.166666666666664</v>
      </c>
      <c r="AE34" s="112">
        <f>[30]Janeiro!$E$34</f>
        <v>54.166666666666664</v>
      </c>
      <c r="AF34" s="112">
        <f>[30]Janeiro!$E$35</f>
        <v>69.083333333333329</v>
      </c>
      <c r="AG34" s="118">
        <f t="shared" si="1"/>
        <v>76.104838709677409</v>
      </c>
      <c r="AK34" t="s">
        <v>35</v>
      </c>
    </row>
    <row r="35" spans="1:38" x14ac:dyDescent="0.2">
      <c r="A35" s="48" t="s">
        <v>14</v>
      </c>
      <c r="B35" s="112">
        <f>[31]Janeiro!$E$5</f>
        <v>78.625</v>
      </c>
      <c r="C35" s="112">
        <f>[31]Janeiro!$E$6</f>
        <v>69.666666666666671</v>
      </c>
      <c r="D35" s="112">
        <f>[31]Janeiro!$E$7</f>
        <v>73.125</v>
      </c>
      <c r="E35" s="112">
        <f>[31]Janeiro!$E$8</f>
        <v>70.333333333333329</v>
      </c>
      <c r="F35" s="112">
        <f>[31]Janeiro!$E$9</f>
        <v>72.916666666666671</v>
      </c>
      <c r="G35" s="112">
        <f>[31]Janeiro!$E$10</f>
        <v>64.956521739130437</v>
      </c>
      <c r="H35" s="112">
        <f>[31]Janeiro!$E$11</f>
        <v>61.541666666666664</v>
      </c>
      <c r="I35" s="112">
        <f>[31]Janeiro!$E$12</f>
        <v>60.125</v>
      </c>
      <c r="J35" s="112">
        <f>[31]Janeiro!$E$13</f>
        <v>60.791666666666664</v>
      </c>
      <c r="K35" s="112">
        <f>[31]Janeiro!$E$14</f>
        <v>75.666666666666671</v>
      </c>
      <c r="L35" s="112">
        <f>[31]Janeiro!$E$15</f>
        <v>76.5</v>
      </c>
      <c r="M35" s="112">
        <f>[31]Janeiro!$E$16</f>
        <v>74.875</v>
      </c>
      <c r="N35" s="112">
        <f>[31]Janeiro!$E$17</f>
        <v>79.416666666666671</v>
      </c>
      <c r="O35" s="112">
        <f>[31]Janeiro!$E$18</f>
        <v>74.260869565217391</v>
      </c>
      <c r="P35" s="112">
        <f>[31]Janeiro!$E$19</f>
        <v>77.916666666666671</v>
      </c>
      <c r="Q35" s="112">
        <f>[31]Janeiro!$E$20</f>
        <v>70.625</v>
      </c>
      <c r="R35" s="112">
        <f>[31]Janeiro!$E$21</f>
        <v>65.708333333333329</v>
      </c>
      <c r="S35" s="112">
        <f>[31]Janeiro!$E$22</f>
        <v>63.041666666666664</v>
      </c>
      <c r="T35" s="112">
        <f>[31]Janeiro!$E$23</f>
        <v>68.958333333333329</v>
      </c>
      <c r="U35" s="112">
        <f>[31]Janeiro!$E$24</f>
        <v>71.291666666666671</v>
      </c>
      <c r="V35" s="112">
        <f>[31]Janeiro!$E$25</f>
        <v>74.739130434782609</v>
      </c>
      <c r="W35" s="112">
        <f>[31]Janeiro!$E$26</f>
        <v>80.25</v>
      </c>
      <c r="X35" s="112">
        <f>[31]Janeiro!$E$27</f>
        <v>80.958333333333329</v>
      </c>
      <c r="Y35" s="112">
        <f>[31]Janeiro!$E$28</f>
        <v>74.833333333333329</v>
      </c>
      <c r="Z35" s="112">
        <f>[31]Janeiro!$E$29</f>
        <v>69.333333333333329</v>
      </c>
      <c r="AA35" s="112">
        <f>[31]Janeiro!$E$30</f>
        <v>63</v>
      </c>
      <c r="AB35" s="112">
        <f>[31]Janeiro!$E$31</f>
        <v>66.791666666666671</v>
      </c>
      <c r="AC35" s="112">
        <f>[31]Janeiro!$E$32</f>
        <v>69.958333333333329</v>
      </c>
      <c r="AD35" s="112">
        <f>[31]Janeiro!$E$33</f>
        <v>63.047619047619051</v>
      </c>
      <c r="AE35" s="112">
        <f>[31]Janeiro!$E$34</f>
        <v>59.375</v>
      </c>
      <c r="AF35" s="112">
        <f>[31]Janeiro!$E$35</f>
        <v>56</v>
      </c>
      <c r="AG35" s="118">
        <f t="shared" si="1"/>
        <v>69.955778735056427</v>
      </c>
      <c r="AI35" t="s">
        <v>35</v>
      </c>
      <c r="AK35" t="s">
        <v>35</v>
      </c>
    </row>
    <row r="36" spans="1:38" x14ac:dyDescent="0.2">
      <c r="A36" s="48" t="s">
        <v>153</v>
      </c>
      <c r="B36" s="112">
        <f>[32]Janeiro!$E$5</f>
        <v>85.652173913043484</v>
      </c>
      <c r="C36" s="112">
        <f>[32]Janeiro!$E$6</f>
        <v>88.545454545454547</v>
      </c>
      <c r="D36" s="112">
        <f>[32]Janeiro!$E$7</f>
        <v>84.478260869565219</v>
      </c>
      <c r="E36" s="112">
        <f>[32]Janeiro!$E$8</f>
        <v>81.913043478260875</v>
      </c>
      <c r="F36" s="112">
        <f>[32]Janeiro!$E$9</f>
        <v>81.086956521739125</v>
      </c>
      <c r="G36" s="112">
        <f>[32]Janeiro!$E$10</f>
        <v>84.086956521739125</v>
      </c>
      <c r="H36" s="112">
        <f>[32]Janeiro!$E$11</f>
        <v>77.217391304347828</v>
      </c>
      <c r="I36" s="112">
        <f>[32]Janeiro!$E$12</f>
        <v>79.285714285714292</v>
      </c>
      <c r="J36" s="112">
        <f>[32]Janeiro!$E$13</f>
        <v>72.125</v>
      </c>
      <c r="K36" s="112">
        <f>[32]Janeiro!$E$14</f>
        <v>73.782608695652172</v>
      </c>
      <c r="L36" s="112">
        <f>[32]Janeiro!$E$15</f>
        <v>85.608695652173907</v>
      </c>
      <c r="M36" s="112">
        <f>[32]Janeiro!$E$16</f>
        <v>87.958333333333329</v>
      </c>
      <c r="N36" s="112">
        <f>[32]Janeiro!$E$17</f>
        <v>85.75</v>
      </c>
      <c r="O36" s="112">
        <f>[32]Janeiro!$E$18</f>
        <v>82.217391304347828</v>
      </c>
      <c r="P36" s="112">
        <f>[32]Janeiro!$E$19</f>
        <v>87.391304347826093</v>
      </c>
      <c r="Q36" s="112">
        <f>[32]Janeiro!$E$20</f>
        <v>81.86363636363636</v>
      </c>
      <c r="R36" s="112">
        <f>[32]Janeiro!$E$21</f>
        <v>83</v>
      </c>
      <c r="S36" s="112">
        <f>[32]Janeiro!$E$22</f>
        <v>79.666666666666671</v>
      </c>
      <c r="T36" s="112">
        <f>[32]Janeiro!$E$23</f>
        <v>77.25</v>
      </c>
      <c r="U36" s="112">
        <f>[32]Janeiro!$E$24</f>
        <v>75.521739130434781</v>
      </c>
      <c r="V36" s="112">
        <f>[32]Janeiro!$E$25</f>
        <v>80.25</v>
      </c>
      <c r="W36" s="112">
        <f>[32]Janeiro!$E$26</f>
        <v>87.173913043478265</v>
      </c>
      <c r="X36" s="112">
        <f>[32]Janeiro!$E$27</f>
        <v>85.666666666666671</v>
      </c>
      <c r="Y36" s="112">
        <f>[32]Janeiro!$E$28</f>
        <v>80.400000000000006</v>
      </c>
      <c r="Z36" s="112">
        <f>[32]Janeiro!$E$29</f>
        <v>70</v>
      </c>
      <c r="AA36" s="112">
        <f>[32]Janeiro!$E$30</f>
        <v>72.318181818181813</v>
      </c>
      <c r="AB36" s="112">
        <f>[32]Janeiro!$E$31</f>
        <v>66.086956521739125</v>
      </c>
      <c r="AC36" s="112">
        <f>[32]Janeiro!$E$32</f>
        <v>66.695652173913047</v>
      </c>
      <c r="AD36" s="112">
        <f>[32]Janeiro!$E$33</f>
        <v>70.478260869565219</v>
      </c>
      <c r="AE36" s="112">
        <f>[32]Janeiro!$E$34</f>
        <v>82</v>
      </c>
      <c r="AF36" s="112">
        <f>[32]Janeiro!$E$35</f>
        <v>78.869565217391298</v>
      </c>
      <c r="AG36" s="118">
        <f t="shared" si="1"/>
        <v>79.817436233705507</v>
      </c>
      <c r="AI36" t="s">
        <v>35</v>
      </c>
      <c r="AJ36" t="s">
        <v>35</v>
      </c>
      <c r="AK36" s="12" t="s">
        <v>35</v>
      </c>
    </row>
    <row r="37" spans="1:38" x14ac:dyDescent="0.2">
      <c r="A37" s="48" t="s">
        <v>15</v>
      </c>
      <c r="B37" s="112">
        <f>[33]Janeiro!$E$5</f>
        <v>73.208333333333329</v>
      </c>
      <c r="C37" s="112">
        <f>[33]Janeiro!$E$6</f>
        <v>81.541666666666671</v>
      </c>
      <c r="D37" s="112">
        <f>[33]Janeiro!$E$7</f>
        <v>77.083333333333329</v>
      </c>
      <c r="E37" s="112">
        <f>[33]Janeiro!$E$8</f>
        <v>66.625</v>
      </c>
      <c r="F37" s="112">
        <f>[33]Janeiro!$E$9</f>
        <v>52.458333333333336</v>
      </c>
      <c r="G37" s="112">
        <f>[33]Janeiro!$E$10</f>
        <v>49.208333333333336</v>
      </c>
      <c r="H37" s="112">
        <f>[33]Janeiro!$E$11</f>
        <v>50.541666666666664</v>
      </c>
      <c r="I37" s="112">
        <f>[33]Janeiro!$E$12</f>
        <v>59.583333333333336</v>
      </c>
      <c r="J37" s="112">
        <f>[33]Janeiro!$E$13</f>
        <v>61.291666666666664</v>
      </c>
      <c r="K37" s="112">
        <f>[33]Janeiro!$E$14</f>
        <v>64</v>
      </c>
      <c r="L37" s="112">
        <f>[33]Janeiro!$E$15</f>
        <v>77.75</v>
      </c>
      <c r="M37" s="112">
        <f>[33]Janeiro!$E$16</f>
        <v>81.958333333333329</v>
      </c>
      <c r="N37" s="112">
        <f>[33]Janeiro!$E$17</f>
        <v>80.583333333333329</v>
      </c>
      <c r="O37" s="112">
        <f>[33]Janeiro!$E$18</f>
        <v>75.333333333333329</v>
      </c>
      <c r="P37" s="112">
        <f>[33]Janeiro!$E$19</f>
        <v>69.041666666666671</v>
      </c>
      <c r="Q37" s="112">
        <f>[33]Janeiro!$E$20</f>
        <v>74.083333333333329</v>
      </c>
      <c r="R37" s="112">
        <f>[33]Janeiro!$E$21</f>
        <v>61.166666666666664</v>
      </c>
      <c r="S37" s="112">
        <f>[33]Janeiro!$E$22</f>
        <v>58.625</v>
      </c>
      <c r="T37" s="112">
        <f>[33]Janeiro!$E$23</f>
        <v>52.666666666666664</v>
      </c>
      <c r="U37" s="112">
        <f>[33]Janeiro!$E$24</f>
        <v>77.791666666666671</v>
      </c>
      <c r="V37" s="112">
        <f>[33]Janeiro!$E$25</f>
        <v>84</v>
      </c>
      <c r="W37" s="112">
        <f>[33]Janeiro!$E$26</f>
        <v>84.416666666666671</v>
      </c>
      <c r="X37" s="112">
        <f>[33]Janeiro!$E$27</f>
        <v>81.083333333333329</v>
      </c>
      <c r="Y37" s="112">
        <f>[33]Janeiro!$E$28</f>
        <v>76.166666666666671</v>
      </c>
      <c r="Z37" s="112">
        <f>[33]Janeiro!$E$29</f>
        <v>62.625</v>
      </c>
      <c r="AA37" s="112">
        <f>[33]Janeiro!$E$30</f>
        <v>65.291666666666671</v>
      </c>
      <c r="AB37" s="112">
        <f>[33]Janeiro!$E$31</f>
        <v>56</v>
      </c>
      <c r="AC37" s="112">
        <f>[33]Janeiro!$E$32</f>
        <v>51.541666666666664</v>
      </c>
      <c r="AD37" s="112">
        <f>[33]Janeiro!$E$33</f>
        <v>40.416666666666664</v>
      </c>
      <c r="AE37" s="112">
        <f>[33]Janeiro!$E$34</f>
        <v>42</v>
      </c>
      <c r="AF37" s="112">
        <f>[33]Janeiro!$E$35</f>
        <v>61.375</v>
      </c>
      <c r="AG37" s="118">
        <f t="shared" si="1"/>
        <v>66.111559139784973</v>
      </c>
      <c r="AH37" s="12" t="s">
        <v>35</v>
      </c>
      <c r="AI37" t="s">
        <v>35</v>
      </c>
      <c r="AK37" t="s">
        <v>35</v>
      </c>
    </row>
    <row r="38" spans="1:38" x14ac:dyDescent="0.2">
      <c r="A38" s="48" t="s">
        <v>16</v>
      </c>
      <c r="B38" s="112">
        <f>[34]Janeiro!$E$5</f>
        <v>74.458333333333329</v>
      </c>
      <c r="C38" s="112">
        <f>[34]Janeiro!$E$6</f>
        <v>78.666666666666671</v>
      </c>
      <c r="D38" s="112">
        <f>[34]Janeiro!$E$7</f>
        <v>77.166666666666671</v>
      </c>
      <c r="E38" s="112">
        <f>[34]Janeiro!$E$8</f>
        <v>65.958333333333329</v>
      </c>
      <c r="F38" s="112">
        <f>[34]Janeiro!$E$9</f>
        <v>51.875</v>
      </c>
      <c r="G38" s="112">
        <f>[34]Janeiro!$E$10</f>
        <v>51.708333333333336</v>
      </c>
      <c r="H38" s="112">
        <f>[34]Janeiro!$E$11</f>
        <v>52.5</v>
      </c>
      <c r="I38" s="112">
        <f>[34]Janeiro!$E$12</f>
        <v>51.208333333333336</v>
      </c>
      <c r="J38" s="112">
        <f>[34]Janeiro!$E$13</f>
        <v>49.833333333333336</v>
      </c>
      <c r="K38" s="112">
        <f>[34]Janeiro!$E$14</f>
        <v>49.708333333333336</v>
      </c>
      <c r="L38" s="112">
        <f>[34]Janeiro!$E$15</f>
        <v>63.25</v>
      </c>
      <c r="M38" s="112">
        <f>[34]Janeiro!$E$16</f>
        <v>70.125</v>
      </c>
      <c r="N38" s="112">
        <f>[34]Janeiro!$E$17</f>
        <v>64.875</v>
      </c>
      <c r="O38" s="112">
        <f>[34]Janeiro!$E$18</f>
        <v>63.041666666666664</v>
      </c>
      <c r="P38" s="112">
        <f>[34]Janeiro!$E$19</f>
        <v>57.208333333333336</v>
      </c>
      <c r="Q38" s="112" t="str">
        <f>[34]Janeiro!$E$20</f>
        <v>*</v>
      </c>
      <c r="R38" s="112" t="str">
        <f>[34]Janeiro!$E$21</f>
        <v>*</v>
      </c>
      <c r="S38" s="112" t="str">
        <f>[34]Janeiro!$E$22</f>
        <v>*</v>
      </c>
      <c r="T38" s="112" t="str">
        <f>[34]Janeiro!$E$23</f>
        <v>*</v>
      </c>
      <c r="U38" s="112" t="str">
        <f>[34]Janeiro!$E$24</f>
        <v>*</v>
      </c>
      <c r="V38" s="112" t="str">
        <f>[34]Janeiro!$E$25</f>
        <v>*</v>
      </c>
      <c r="W38" s="112" t="str">
        <f>[34]Janeiro!$E$26</f>
        <v>*</v>
      </c>
      <c r="X38" s="112" t="str">
        <f>[34]Janeiro!$E$27</f>
        <v>*</v>
      </c>
      <c r="Y38" s="112" t="str">
        <f>[34]Janeiro!$E$28</f>
        <v>*</v>
      </c>
      <c r="Z38" s="112" t="str">
        <f>[34]Janeiro!$E$29</f>
        <v>*</v>
      </c>
      <c r="AA38" s="112" t="str">
        <f>[34]Janeiro!$E$30</f>
        <v>*</v>
      </c>
      <c r="AB38" s="112" t="str">
        <f>[34]Janeiro!$E$31</f>
        <v>*</v>
      </c>
      <c r="AC38" s="112" t="str">
        <f>[34]Janeiro!$E$32</f>
        <v>*</v>
      </c>
      <c r="AD38" s="112" t="str">
        <f>[34]Janeiro!$E$33</f>
        <v>*</v>
      </c>
      <c r="AE38" s="112" t="str">
        <f>[34]Janeiro!$E$34</f>
        <v>*</v>
      </c>
      <c r="AF38" s="112" t="str">
        <f>[34]Janeiro!$E$35</f>
        <v>*</v>
      </c>
      <c r="AG38" s="118">
        <f t="shared" si="1"/>
        <v>61.43888888888889</v>
      </c>
      <c r="AI38" s="128"/>
      <c r="AJ38" t="s">
        <v>35</v>
      </c>
      <c r="AK38" t="s">
        <v>35</v>
      </c>
    </row>
    <row r="39" spans="1:38" x14ac:dyDescent="0.2">
      <c r="A39" s="48" t="s">
        <v>154</v>
      </c>
      <c r="B39" s="112">
        <f>[35]Janeiro!$E$5</f>
        <v>84.208333333333329</v>
      </c>
      <c r="C39" s="112">
        <f>[35]Janeiro!$E$6</f>
        <v>84.875</v>
      </c>
      <c r="D39" s="112">
        <f>[35]Janeiro!$E$7</f>
        <v>77.583333333333329</v>
      </c>
      <c r="E39" s="112">
        <f>[35]Janeiro!$E$8</f>
        <v>75.833333333333329</v>
      </c>
      <c r="F39" s="112">
        <f>[35]Janeiro!$E$9</f>
        <v>68.833333333333329</v>
      </c>
      <c r="G39" s="112">
        <f>[35]Janeiro!$E$10</f>
        <v>65.416666666666671</v>
      </c>
      <c r="H39" s="112">
        <f>[35]Janeiro!$E$11</f>
        <v>70.5</v>
      </c>
      <c r="I39" s="112">
        <f>[35]Janeiro!$E$12</f>
        <v>70.291666666666671</v>
      </c>
      <c r="J39" s="112">
        <f>[35]Janeiro!$E$13</f>
        <v>70.666666666666671</v>
      </c>
      <c r="K39" s="112">
        <f>[35]Janeiro!$E$14</f>
        <v>72.125</v>
      </c>
      <c r="L39" s="112">
        <f>[35]Janeiro!$E$15</f>
        <v>76.083333333333329</v>
      </c>
      <c r="M39" s="112">
        <f>[35]Janeiro!$E$16</f>
        <v>87.291666666666671</v>
      </c>
      <c r="N39" s="112">
        <f>[35]Janeiro!$E$17</f>
        <v>85.791666666666671</v>
      </c>
      <c r="O39" s="112">
        <f>[35]Janeiro!$E$18</f>
        <v>77</v>
      </c>
      <c r="P39" s="112">
        <f>[35]Janeiro!$E$19</f>
        <v>91.625</v>
      </c>
      <c r="Q39" s="112">
        <f>[35]Janeiro!$E$20</f>
        <v>77.666666666666671</v>
      </c>
      <c r="R39" s="112">
        <f>[35]Janeiro!$E$21</f>
        <v>76.625</v>
      </c>
      <c r="S39" s="112">
        <f>[35]Janeiro!$E$22</f>
        <v>69.666666666666671</v>
      </c>
      <c r="T39" s="112">
        <f>[35]Janeiro!$E$23</f>
        <v>77.041666666666671</v>
      </c>
      <c r="U39" s="112">
        <f>[35]Janeiro!$E$24</f>
        <v>85.666666666666671</v>
      </c>
      <c r="V39" s="112">
        <f>[35]Janeiro!$E$25</f>
        <v>87.083333333333329</v>
      </c>
      <c r="W39" s="112">
        <f>[35]Janeiro!$E$26</f>
        <v>95.125</v>
      </c>
      <c r="X39" s="112">
        <f>[35]Janeiro!$E$27</f>
        <v>88.541666666666671</v>
      </c>
      <c r="Y39" s="112">
        <f>[35]Janeiro!$E$28</f>
        <v>80.25</v>
      </c>
      <c r="Z39" s="112">
        <f>[35]Janeiro!$E$29</f>
        <v>73.666666666666671</v>
      </c>
      <c r="AA39" s="112">
        <f>[35]Janeiro!$E$30</f>
        <v>68.083333333333329</v>
      </c>
      <c r="AB39" s="112">
        <f>[35]Janeiro!$E$31</f>
        <v>66.833333333333329</v>
      </c>
      <c r="AC39" s="112">
        <f>[35]Janeiro!$E$32</f>
        <v>65.541666666666671</v>
      </c>
      <c r="AD39" s="112">
        <f>[35]Janeiro!$E$33</f>
        <v>54.125</v>
      </c>
      <c r="AE39" s="112">
        <f>[35]Janeiro!$E$34</f>
        <v>64.791666666666671</v>
      </c>
      <c r="AF39" s="112">
        <f>[35]Janeiro!$E$35</f>
        <v>69.875</v>
      </c>
      <c r="AG39" s="118">
        <f t="shared" si="1"/>
        <v>76.087365591397855</v>
      </c>
      <c r="AI39" t="s">
        <v>35</v>
      </c>
      <c r="AJ39" t="s">
        <v>35</v>
      </c>
    </row>
    <row r="40" spans="1:38" x14ac:dyDescent="0.2">
      <c r="A40" s="48" t="s">
        <v>17</v>
      </c>
      <c r="B40" s="112">
        <f>[36]Janeiro!$E$5</f>
        <v>69.75</v>
      </c>
      <c r="C40" s="112">
        <f>[36]Janeiro!$E$6</f>
        <v>75.458333333333329</v>
      </c>
      <c r="D40" s="112">
        <f>[36]Janeiro!$E$7</f>
        <v>81.25</v>
      </c>
      <c r="E40" s="112">
        <f>[36]Janeiro!$E$8</f>
        <v>77.875</v>
      </c>
      <c r="F40" s="112">
        <f>[36]Janeiro!$E$9</f>
        <v>73.333333333333329</v>
      </c>
      <c r="G40" s="112">
        <f>[36]Janeiro!$E$10</f>
        <v>69.958333333333329</v>
      </c>
      <c r="H40" s="112">
        <f>[36]Janeiro!$E$11</f>
        <v>75.958333333333329</v>
      </c>
      <c r="I40" s="112">
        <f>[36]Janeiro!$E$12</f>
        <v>71.5</v>
      </c>
      <c r="J40" s="112">
        <f>[36]Janeiro!$E$13</f>
        <v>70.25</v>
      </c>
      <c r="K40" s="112">
        <f>[36]Janeiro!$E$14</f>
        <v>62.708333333333336</v>
      </c>
      <c r="L40" s="112">
        <f>[36]Janeiro!$E$15</f>
        <v>65.416666666666671</v>
      </c>
      <c r="M40" s="112">
        <f>[36]Janeiro!$E$16</f>
        <v>67.5</v>
      </c>
      <c r="N40" s="112">
        <f>[36]Janeiro!$E$17</f>
        <v>63.416666666666664</v>
      </c>
      <c r="O40" s="112">
        <f>[36]Janeiro!$E$18</f>
        <v>66.666666666666671</v>
      </c>
      <c r="P40" s="112">
        <f>[36]Janeiro!$E$19</f>
        <v>67.958333333333329</v>
      </c>
      <c r="Q40" s="112">
        <f>[36]Janeiro!$E$20</f>
        <v>64.583333333333329</v>
      </c>
      <c r="R40" s="112">
        <f>[36]Janeiro!$E$21</f>
        <v>80.5</v>
      </c>
      <c r="S40" s="112">
        <f>[36]Janeiro!$E$22</f>
        <v>71.833333333333329</v>
      </c>
      <c r="T40" s="112">
        <f>[36]Janeiro!$E$23</f>
        <v>75.791666666666671</v>
      </c>
      <c r="U40" s="112">
        <f>[36]Janeiro!$E$24</f>
        <v>77.458333333333329</v>
      </c>
      <c r="V40" s="112">
        <f>[36]Janeiro!$E$25</f>
        <v>76.083333333333329</v>
      </c>
      <c r="W40" s="112">
        <f>[36]Janeiro!$E$26</f>
        <v>76.291666666666671</v>
      </c>
      <c r="X40" s="112">
        <f>[36]Janeiro!$E$27</f>
        <v>80.708333333333329</v>
      </c>
      <c r="Y40" s="112">
        <f>[36]Janeiro!$E$28</f>
        <v>80.25</v>
      </c>
      <c r="Z40" s="112">
        <f>[36]Janeiro!$E$29</f>
        <v>77.291666666666671</v>
      </c>
      <c r="AA40" s="112">
        <f>[36]Janeiro!$E$30</f>
        <v>72.125</v>
      </c>
      <c r="AB40" s="112">
        <f>[36]Janeiro!$E$31</f>
        <v>71.208333333333329</v>
      </c>
      <c r="AC40" s="112">
        <f>[36]Janeiro!$E$32</f>
        <v>64.541666666666671</v>
      </c>
      <c r="AD40" s="112">
        <f>[36]Janeiro!$E$33</f>
        <v>65</v>
      </c>
      <c r="AE40" s="112">
        <f>[36]Janeiro!$E$34</f>
        <v>60.916666666666664</v>
      </c>
      <c r="AF40" s="112">
        <f>[36]Janeiro!$E$35</f>
        <v>78.541666666666671</v>
      </c>
      <c r="AG40" s="118">
        <f t="shared" si="1"/>
        <v>72.004032258064484</v>
      </c>
      <c r="AJ40" t="s">
        <v>35</v>
      </c>
      <c r="AK40" t="s">
        <v>35</v>
      </c>
    </row>
    <row r="41" spans="1:38" x14ac:dyDescent="0.2">
      <c r="A41" s="48" t="s">
        <v>136</v>
      </c>
      <c r="B41" s="112">
        <f>[37]Janeiro!$E$5</f>
        <v>77.25</v>
      </c>
      <c r="C41" s="112">
        <f>[37]Janeiro!$E$6</f>
        <v>91.208333333333329</v>
      </c>
      <c r="D41" s="112">
        <f>[37]Janeiro!$E$7</f>
        <v>78.5</v>
      </c>
      <c r="E41" s="112">
        <f>[37]Janeiro!$E$8</f>
        <v>76.541666666666671</v>
      </c>
      <c r="F41" s="112">
        <f>[37]Janeiro!$E$9</f>
        <v>74.333333333333329</v>
      </c>
      <c r="G41" s="112">
        <f>[37]Janeiro!$E$10</f>
        <v>67.625</v>
      </c>
      <c r="H41" s="112">
        <f>[37]Janeiro!$E$11</f>
        <v>74.5</v>
      </c>
      <c r="I41" s="112">
        <f>[37]Janeiro!$E$12</f>
        <v>71.75</v>
      </c>
      <c r="J41" s="112">
        <f>[37]Janeiro!$E$13</f>
        <v>65.458333333333329</v>
      </c>
      <c r="K41" s="112">
        <f>[37]Janeiro!$E$14</f>
        <v>72.541666666666671</v>
      </c>
      <c r="L41" s="112">
        <f>[37]Janeiro!$E$15</f>
        <v>76.333333333333329</v>
      </c>
      <c r="M41" s="112">
        <f>[37]Janeiro!$E$16</f>
        <v>86.791666666666671</v>
      </c>
      <c r="N41" s="112">
        <f>[37]Janeiro!$E$17</f>
        <v>86</v>
      </c>
      <c r="O41" s="112">
        <f>[37]Janeiro!$E$18</f>
        <v>88.25</v>
      </c>
      <c r="P41" s="112">
        <f>[37]Janeiro!$E$19</f>
        <v>89.416666666666671</v>
      </c>
      <c r="Q41" s="112">
        <f>[37]Janeiro!$E$20</f>
        <v>78.666666666666671</v>
      </c>
      <c r="R41" s="112">
        <f>[37]Janeiro!$E$21</f>
        <v>76.833333333333329</v>
      </c>
      <c r="S41" s="112">
        <f>[37]Janeiro!$E$22</f>
        <v>75.083333333333329</v>
      </c>
      <c r="T41" s="112">
        <f>[37]Janeiro!$E$23</f>
        <v>78.5</v>
      </c>
      <c r="U41" s="112">
        <f>[37]Janeiro!$E$24</f>
        <v>82.791666666666671</v>
      </c>
      <c r="V41" s="112">
        <f>[37]Janeiro!$E$25</f>
        <v>89.125</v>
      </c>
      <c r="W41" s="112">
        <f>[37]Janeiro!$E$26</f>
        <v>96</v>
      </c>
      <c r="X41" s="112">
        <f>[37]Janeiro!$E$27</f>
        <v>96.583333333333329</v>
      </c>
      <c r="Y41" s="112">
        <f>[37]Janeiro!$E$28</f>
        <v>85.291666666666671</v>
      </c>
      <c r="Z41" s="112">
        <f>[37]Janeiro!$E$29</f>
        <v>77.041666666666671</v>
      </c>
      <c r="AA41" s="112">
        <f>[37]Janeiro!$E$30</f>
        <v>67.833333333333329</v>
      </c>
      <c r="AB41" s="112">
        <f>[37]Janeiro!$E$31</f>
        <v>73.916666666666671</v>
      </c>
      <c r="AC41" s="112">
        <f>[37]Janeiro!$E$32</f>
        <v>75.458333333333329</v>
      </c>
      <c r="AD41" s="112">
        <f>[37]Janeiro!$E$33</f>
        <v>69.125</v>
      </c>
      <c r="AE41" s="112">
        <f>[37]Janeiro!$E$34</f>
        <v>76.7</v>
      </c>
      <c r="AF41" s="112">
        <f>[37]Janeiro!$E$35</f>
        <v>41.2</v>
      </c>
      <c r="AG41" s="118">
        <f t="shared" si="1"/>
        <v>77.956451612903209</v>
      </c>
      <c r="AK41" t="s">
        <v>35</v>
      </c>
    </row>
    <row r="42" spans="1:38" x14ac:dyDescent="0.2">
      <c r="A42" s="48" t="s">
        <v>18</v>
      </c>
      <c r="B42" s="112">
        <f>[38]Janeiro!$E$5</f>
        <v>90.583333333333329</v>
      </c>
      <c r="C42" s="112">
        <f>[38]Janeiro!$E$6</f>
        <v>87.708333333333329</v>
      </c>
      <c r="D42" s="112">
        <f>[38]Janeiro!$E$7</f>
        <v>86.708333333333329</v>
      </c>
      <c r="E42" s="112">
        <f>[38]Janeiro!$E$8</f>
        <v>85.5</v>
      </c>
      <c r="F42" s="112">
        <f>[38]Janeiro!$E$9</f>
        <v>82.583333333333329</v>
      </c>
      <c r="G42" s="112">
        <f>[38]Janeiro!$E$10</f>
        <v>79.25</v>
      </c>
      <c r="H42" s="112">
        <f>[38]Janeiro!$E$11</f>
        <v>72.583333333333329</v>
      </c>
      <c r="I42" s="112">
        <f>[38]Janeiro!$E$12</f>
        <v>70.875</v>
      </c>
      <c r="J42" s="112">
        <f>[38]Janeiro!$E$13</f>
        <v>70.458333333333329</v>
      </c>
      <c r="K42" s="112">
        <f>[38]Janeiro!$E$14</f>
        <v>70.666666666666671</v>
      </c>
      <c r="L42" s="112">
        <f>[38]Janeiro!$E$15</f>
        <v>81.916666666666671</v>
      </c>
      <c r="M42" s="112">
        <f>[38]Janeiro!$E$16</f>
        <v>86.458333333333329</v>
      </c>
      <c r="N42" s="112">
        <f>[38]Janeiro!$E$17</f>
        <v>82.458333333333329</v>
      </c>
      <c r="O42" s="112">
        <f>[38]Janeiro!$E$18</f>
        <v>74.458333333333329</v>
      </c>
      <c r="P42" s="112">
        <f>[38]Janeiro!$E$19</f>
        <v>84.375</v>
      </c>
      <c r="Q42" s="112">
        <f>[38]Janeiro!$E$20</f>
        <v>75.166666666666671</v>
      </c>
      <c r="R42" s="112">
        <f>[38]Janeiro!$E$21</f>
        <v>74.083333333333329</v>
      </c>
      <c r="S42" s="112">
        <f>[38]Janeiro!$E$22</f>
        <v>71.625</v>
      </c>
      <c r="T42" s="112">
        <f>[38]Janeiro!$E$23</f>
        <v>71.333333333333329</v>
      </c>
      <c r="U42" s="112">
        <f>[38]Janeiro!$E$24</f>
        <v>71.958333333333329</v>
      </c>
      <c r="V42" s="112">
        <f>[38]Janeiro!$E$25</f>
        <v>83.041666666666671</v>
      </c>
      <c r="W42" s="112">
        <f>[38]Janeiro!$E$26</f>
        <v>91.416666666666671</v>
      </c>
      <c r="X42" s="112">
        <f>[38]Janeiro!$E$27</f>
        <v>85.625</v>
      </c>
      <c r="Y42" s="112">
        <f>[38]Janeiro!$E$28</f>
        <v>80.958333333333329</v>
      </c>
      <c r="Z42" s="112">
        <f>[38]Janeiro!$E$29</f>
        <v>69.833333333333329</v>
      </c>
      <c r="AA42" s="112">
        <f>[38]Janeiro!$E$30</f>
        <v>65.333333333333329</v>
      </c>
      <c r="AB42" s="112">
        <f>[38]Janeiro!$E$31</f>
        <v>61.625</v>
      </c>
      <c r="AC42" s="112">
        <f>[38]Janeiro!$E$32</f>
        <v>55.791666666666664</v>
      </c>
      <c r="AD42" s="112">
        <f>[38]Janeiro!$E$33</f>
        <v>55.791666666666664</v>
      </c>
      <c r="AE42" s="112">
        <f>[38]Janeiro!$E$34</f>
        <v>75.375</v>
      </c>
      <c r="AF42" s="112">
        <f>[38]Janeiro!$E$35</f>
        <v>68.25</v>
      </c>
      <c r="AG42" s="118">
        <f t="shared" si="1"/>
        <v>76.25134408602149</v>
      </c>
      <c r="AI42" s="12" t="s">
        <v>35</v>
      </c>
      <c r="AK42" t="s">
        <v>35</v>
      </c>
    </row>
    <row r="43" spans="1:38" hidden="1" x14ac:dyDescent="0.2">
      <c r="A43" s="48" t="s">
        <v>141</v>
      </c>
      <c r="B43" s="112" t="s">
        <v>197</v>
      </c>
      <c r="C43" s="112" t="s">
        <v>197</v>
      </c>
      <c r="D43" s="112" t="s">
        <v>197</v>
      </c>
      <c r="E43" s="112" t="s">
        <v>197</v>
      </c>
      <c r="F43" s="112" t="s">
        <v>197</v>
      </c>
      <c r="G43" s="112" t="s">
        <v>197</v>
      </c>
      <c r="H43" s="112" t="s">
        <v>197</v>
      </c>
      <c r="I43" s="112" t="s">
        <v>197</v>
      </c>
      <c r="J43" s="112" t="s">
        <v>197</v>
      </c>
      <c r="K43" s="112" t="s">
        <v>197</v>
      </c>
      <c r="L43" s="112" t="s">
        <v>197</v>
      </c>
      <c r="M43" s="112" t="s">
        <v>197</v>
      </c>
      <c r="N43" s="112" t="s">
        <v>197</v>
      </c>
      <c r="O43" s="112" t="s">
        <v>197</v>
      </c>
      <c r="P43" s="112" t="s">
        <v>197</v>
      </c>
      <c r="Q43" s="112" t="s">
        <v>197</v>
      </c>
      <c r="R43" s="112" t="s">
        <v>197</v>
      </c>
      <c r="S43" s="112" t="s">
        <v>197</v>
      </c>
      <c r="T43" s="112" t="s">
        <v>197</v>
      </c>
      <c r="U43" s="112" t="s">
        <v>197</v>
      </c>
      <c r="V43" s="112" t="s">
        <v>197</v>
      </c>
      <c r="W43" s="112" t="s">
        <v>197</v>
      </c>
      <c r="X43" s="112" t="s">
        <v>197</v>
      </c>
      <c r="Y43" s="112" t="s">
        <v>197</v>
      </c>
      <c r="Z43" s="112" t="s">
        <v>197</v>
      </c>
      <c r="AA43" s="112" t="s">
        <v>197</v>
      </c>
      <c r="AB43" s="112" t="s">
        <v>197</v>
      </c>
      <c r="AC43" s="112" t="s">
        <v>197</v>
      </c>
      <c r="AD43" s="112" t="s">
        <v>197</v>
      </c>
      <c r="AE43" s="112" t="s">
        <v>197</v>
      </c>
      <c r="AF43" s="112" t="s">
        <v>197</v>
      </c>
      <c r="AG43" s="118" t="s">
        <v>197</v>
      </c>
      <c r="AJ43" t="s">
        <v>35</v>
      </c>
      <c r="AK43" t="s">
        <v>35</v>
      </c>
    </row>
    <row r="44" spans="1:38" x14ac:dyDescent="0.2">
      <c r="A44" s="48" t="s">
        <v>19</v>
      </c>
      <c r="B44" s="112">
        <f>[39]Janeiro!$E$5</f>
        <v>84.041666666666671</v>
      </c>
      <c r="C44" s="112">
        <f>[39]Janeiro!$E$6</f>
        <v>90.208333333333329</v>
      </c>
      <c r="D44" s="112">
        <f>[39]Janeiro!$E$7</f>
        <v>81.375</v>
      </c>
      <c r="E44" s="112">
        <f>[39]Janeiro!$E$8</f>
        <v>72.333333333333329</v>
      </c>
      <c r="F44" s="112">
        <f>[39]Janeiro!$E$9</f>
        <v>67.916666666666671</v>
      </c>
      <c r="G44" s="112">
        <f>[39]Janeiro!$E$10</f>
        <v>67.333333333333329</v>
      </c>
      <c r="H44" s="112">
        <f>[39]Janeiro!$E$11</f>
        <v>62.666666666666664</v>
      </c>
      <c r="I44" s="112">
        <f>[39]Janeiro!$E$12</f>
        <v>66.041666666666671</v>
      </c>
      <c r="J44" s="112">
        <f>[39]Janeiro!$E$13</f>
        <v>65.791666666666671</v>
      </c>
      <c r="K44" s="112">
        <f>[39]Janeiro!$E$14</f>
        <v>76.75</v>
      </c>
      <c r="L44" s="112">
        <f>[39]Janeiro!$E$15</f>
        <v>83.5</v>
      </c>
      <c r="M44" s="112">
        <f>[39]Janeiro!$E$16</f>
        <v>78.958333333333329</v>
      </c>
      <c r="N44" s="112">
        <f>[39]Janeiro!$E$17</f>
        <v>80.166666666666671</v>
      </c>
      <c r="O44" s="112">
        <f>[39]Janeiro!$E$18</f>
        <v>74.666666666666671</v>
      </c>
      <c r="P44" s="112">
        <f>[39]Janeiro!$E$19</f>
        <v>86.583333333333329</v>
      </c>
      <c r="Q44" s="112">
        <f>[39]Janeiro!$E$20</f>
        <v>86.666666666666671</v>
      </c>
      <c r="R44" s="112">
        <f>[39]Janeiro!$E$21</f>
        <v>78.083333333333329</v>
      </c>
      <c r="S44" s="112">
        <f>[39]Janeiro!$E$22</f>
        <v>79.625</v>
      </c>
      <c r="T44" s="112">
        <f>[39]Janeiro!$E$23</f>
        <v>81.375</v>
      </c>
      <c r="U44" s="112">
        <f>[39]Janeiro!$E$24</f>
        <v>90.958333333333329</v>
      </c>
      <c r="V44" s="112">
        <f>[39]Janeiro!$E$25</f>
        <v>88.958333333333329</v>
      </c>
      <c r="W44" s="112">
        <f>[39]Janeiro!$E$26</f>
        <v>94.666666666666671</v>
      </c>
      <c r="X44" s="112">
        <f>[39]Janeiro!$E$27</f>
        <v>89.75</v>
      </c>
      <c r="Y44" s="112">
        <f>[39]Janeiro!$E$28</f>
        <v>82.708333333333329</v>
      </c>
      <c r="Z44" s="112">
        <f>[39]Janeiro!$E$29</f>
        <v>77.416666666666671</v>
      </c>
      <c r="AA44" s="112">
        <f>[39]Janeiro!$E$30</f>
        <v>74.083333333333329</v>
      </c>
      <c r="AB44" s="112">
        <f>[39]Janeiro!$E$31</f>
        <v>69.208333333333329</v>
      </c>
      <c r="AC44" s="112">
        <f>[39]Janeiro!$E$32</f>
        <v>68.333333333333329</v>
      </c>
      <c r="AD44" s="112">
        <f>[39]Janeiro!$E$33</f>
        <v>65.375</v>
      </c>
      <c r="AE44" s="112">
        <f>[39]Janeiro!$E$34</f>
        <v>60.208333333333336</v>
      </c>
      <c r="AF44" s="112">
        <f>[39]Janeiro!$E$35</f>
        <v>62.125</v>
      </c>
      <c r="AG44" s="118">
        <f t="shared" si="1"/>
        <v>77.02822580645163</v>
      </c>
      <c r="AH44" s="12" t="s">
        <v>35</v>
      </c>
      <c r="AJ44" t="s">
        <v>35</v>
      </c>
      <c r="AK44" t="s">
        <v>35</v>
      </c>
      <c r="AL44" t="s">
        <v>35</v>
      </c>
    </row>
    <row r="45" spans="1:38" x14ac:dyDescent="0.2">
      <c r="A45" s="48" t="s">
        <v>23</v>
      </c>
      <c r="B45" s="112">
        <f>[40]Janeiro!$E$5</f>
        <v>80.958333333333329</v>
      </c>
      <c r="C45" s="112">
        <f>[40]Janeiro!$E$6</f>
        <v>82.583333333333329</v>
      </c>
      <c r="D45" s="112">
        <f>[40]Janeiro!$E$7</f>
        <v>82.333333333333329</v>
      </c>
      <c r="E45" s="112">
        <f>[40]Janeiro!$E$8</f>
        <v>79.958333333333329</v>
      </c>
      <c r="F45" s="112">
        <f>[40]Janeiro!$E$9</f>
        <v>69.291666666666671</v>
      </c>
      <c r="G45" s="112">
        <f>[40]Janeiro!$E$10</f>
        <v>63.958333333333336</v>
      </c>
      <c r="H45" s="112">
        <f>[40]Janeiro!$E$11</f>
        <v>62.375</v>
      </c>
      <c r="I45" s="112">
        <f>[40]Janeiro!$E$12</f>
        <v>62.041666666666664</v>
      </c>
      <c r="J45" s="112">
        <f>[40]Janeiro!$E$13</f>
        <v>63.666666666666664</v>
      </c>
      <c r="K45" s="112">
        <f>[40]Janeiro!$E$14</f>
        <v>62.208333333333336</v>
      </c>
      <c r="L45" s="112">
        <f>[40]Janeiro!$E$15</f>
        <v>69.625</v>
      </c>
      <c r="M45" s="112">
        <f>[40]Janeiro!$E$16</f>
        <v>80.083333333333329</v>
      </c>
      <c r="N45" s="112">
        <f>[40]Janeiro!$E$17</f>
        <v>84.916666666666671</v>
      </c>
      <c r="O45" s="112">
        <f>[40]Janeiro!$E$18</f>
        <v>75.208333333333329</v>
      </c>
      <c r="P45" s="112">
        <f>[40]Janeiro!$E$19</f>
        <v>77.833333333333329</v>
      </c>
      <c r="Q45" s="112">
        <f>[40]Janeiro!$E$20</f>
        <v>71.583333333333329</v>
      </c>
      <c r="R45" s="112">
        <f>[40]Janeiro!$E$21</f>
        <v>67.916666666666671</v>
      </c>
      <c r="S45" s="112">
        <f>[40]Janeiro!$E$22</f>
        <v>66.791666666666671</v>
      </c>
      <c r="T45" s="112">
        <f>[40]Janeiro!$E$23</f>
        <v>59.791666666666664</v>
      </c>
      <c r="U45" s="112">
        <f>[40]Janeiro!$E$24</f>
        <v>71.291666666666671</v>
      </c>
      <c r="V45" s="112">
        <f>[40]Janeiro!$E$25</f>
        <v>80.666666666666671</v>
      </c>
      <c r="W45" s="112">
        <f>[40]Janeiro!$E$26</f>
        <v>84.208333333333329</v>
      </c>
      <c r="X45" s="112">
        <f>[40]Janeiro!$E$27</f>
        <v>87.416666666666671</v>
      </c>
      <c r="Y45" s="112">
        <f>[40]Janeiro!$E$28</f>
        <v>76.083333333333329</v>
      </c>
      <c r="Z45" s="112">
        <f>[40]Janeiro!$E$29</f>
        <v>68.791666666666671</v>
      </c>
      <c r="AA45" s="112">
        <f>[40]Janeiro!$E$30</f>
        <v>64.291666666666671</v>
      </c>
      <c r="AB45" s="112">
        <f>[40]Janeiro!$E$31</f>
        <v>63.708333333333336</v>
      </c>
      <c r="AC45" s="112">
        <f>[40]Janeiro!$E$32</f>
        <v>56.75</v>
      </c>
      <c r="AD45" s="112">
        <f>[40]Janeiro!$E$33</f>
        <v>44.041666666666664</v>
      </c>
      <c r="AE45" s="112">
        <f>[40]Janeiro!$E$34</f>
        <v>60.916666666666664</v>
      </c>
      <c r="AF45" s="112">
        <f>[40]Janeiro!$E$35</f>
        <v>77.625</v>
      </c>
      <c r="AG45" s="118">
        <f t="shared" si="1"/>
        <v>70.932795698924721</v>
      </c>
      <c r="AK45" t="s">
        <v>35</v>
      </c>
    </row>
    <row r="46" spans="1:38" x14ac:dyDescent="0.2">
      <c r="A46" s="48" t="s">
        <v>34</v>
      </c>
      <c r="B46" s="112">
        <f>[41]Janeiro!$E$5</f>
        <v>92.5</v>
      </c>
      <c r="C46" s="112">
        <f>[41]Janeiro!$E$6</f>
        <v>95.5</v>
      </c>
      <c r="D46" s="112">
        <f>[41]Janeiro!$E$7</f>
        <v>77.272727272727266</v>
      </c>
      <c r="E46" s="112">
        <f>[41]Janeiro!$E$8</f>
        <v>75</v>
      </c>
      <c r="F46" s="112">
        <f>[41]Janeiro!$E$9</f>
        <v>75.05263157894737</v>
      </c>
      <c r="G46" s="112">
        <f>[41]Janeiro!$E$10</f>
        <v>80.625</v>
      </c>
      <c r="H46" s="112">
        <f>[41]Janeiro!$E$11</f>
        <v>75.681818181818187</v>
      </c>
      <c r="I46" s="112">
        <f>[41]Janeiro!$E$12</f>
        <v>82.304347826086953</v>
      </c>
      <c r="J46" s="112">
        <f>[41]Janeiro!$E$13</f>
        <v>72.25</v>
      </c>
      <c r="K46" s="112">
        <f>[41]Janeiro!$E$14</f>
        <v>75.916666666666671</v>
      </c>
      <c r="L46" s="112">
        <f>[41]Janeiro!$E$15</f>
        <v>91.705882352941174</v>
      </c>
      <c r="M46" s="112">
        <f>[41]Janeiro!$E$16</f>
        <v>92.428571428571431</v>
      </c>
      <c r="N46" s="112">
        <f>[41]Janeiro!$E$17</f>
        <v>75.909090909090907</v>
      </c>
      <c r="O46" s="112">
        <f>[41]Janeiro!$E$18</f>
        <v>71.461538461538467</v>
      </c>
      <c r="P46" s="112">
        <f>[41]Janeiro!$E$19</f>
        <v>88.954545454545453</v>
      </c>
      <c r="Q46" s="112">
        <f>[41]Janeiro!$E$20</f>
        <v>74.19047619047619</v>
      </c>
      <c r="R46" s="112">
        <f>[41]Janeiro!$E$21</f>
        <v>80.304347826086953</v>
      </c>
      <c r="S46" s="112">
        <f>[41]Janeiro!$E$22</f>
        <v>61.230769230769234</v>
      </c>
      <c r="T46" s="112">
        <f>[41]Janeiro!$E$23</f>
        <v>69.916666666666671</v>
      </c>
      <c r="U46" s="112">
        <f>[41]Janeiro!$E$24</f>
        <v>72.208333333333329</v>
      </c>
      <c r="V46" s="112">
        <f>[41]Janeiro!$E$25</f>
        <v>80.478260869565219</v>
      </c>
      <c r="W46" s="112">
        <f>[41]Janeiro!$E$26</f>
        <v>86.65</v>
      </c>
      <c r="X46" s="112">
        <f>[41]Janeiro!$E$27</f>
        <v>72</v>
      </c>
      <c r="Y46" s="112">
        <f>[41]Janeiro!$E$28</f>
        <v>65.615384615384613</v>
      </c>
      <c r="Z46" s="112">
        <f>[41]Janeiro!$E$29</f>
        <v>65</v>
      </c>
      <c r="AA46" s="112">
        <f>[41]Janeiro!$E$30</f>
        <v>53.75</v>
      </c>
      <c r="AB46" s="112">
        <f>[41]Janeiro!$E$31</f>
        <v>52.041666666666664</v>
      </c>
      <c r="AC46" s="112">
        <f>[41]Janeiro!$E$32</f>
        <v>47.041666666666664</v>
      </c>
      <c r="AD46" s="112">
        <f>[41]Janeiro!$E$33</f>
        <v>55.333333333333336</v>
      </c>
      <c r="AE46" s="112">
        <f>[41]Janeiro!$E$34</f>
        <v>80.909090909090907</v>
      </c>
      <c r="AF46" s="112">
        <f>[41]Janeiro!$E$35</f>
        <v>70.714285714285708</v>
      </c>
      <c r="AG46" s="118">
        <f t="shared" si="1"/>
        <v>74.514422650169678</v>
      </c>
      <c r="AH46" s="12" t="s">
        <v>35</v>
      </c>
      <c r="AJ46" t="s">
        <v>35</v>
      </c>
      <c r="AK46" t="s">
        <v>35</v>
      </c>
    </row>
    <row r="47" spans="1:38" x14ac:dyDescent="0.2">
      <c r="A47" s="48" t="s">
        <v>20</v>
      </c>
      <c r="B47" s="112">
        <f>[42]Janeiro!$E$5</f>
        <v>72.958333333333329</v>
      </c>
      <c r="C47" s="112">
        <f>[42]Janeiro!$E$6</f>
        <v>67.708333333333329</v>
      </c>
      <c r="D47" s="112">
        <f>[42]Janeiro!$E$7</f>
        <v>64.75</v>
      </c>
      <c r="E47" s="112">
        <f>[42]Janeiro!$E$8</f>
        <v>62.75</v>
      </c>
      <c r="F47" s="112">
        <f>[42]Janeiro!$E$9</f>
        <v>57.041666666666664</v>
      </c>
      <c r="G47" s="112">
        <f>[42]Janeiro!$E$10</f>
        <v>58</v>
      </c>
      <c r="H47" s="112">
        <f>[42]Janeiro!$E$11</f>
        <v>54.041666666666664</v>
      </c>
      <c r="I47" s="112">
        <f>[42]Janeiro!$E$12</f>
        <v>53.5</v>
      </c>
      <c r="J47" s="112">
        <f>[42]Janeiro!$E$13</f>
        <v>51.75</v>
      </c>
      <c r="K47" s="112">
        <f>[42]Janeiro!$E$14</f>
        <v>66.125</v>
      </c>
      <c r="L47" s="112">
        <f>[42]Janeiro!$E$15</f>
        <v>66.625</v>
      </c>
      <c r="M47" s="112">
        <f>[42]Janeiro!$E$16</f>
        <v>70.166666666666671</v>
      </c>
      <c r="N47" s="112">
        <f>[42]Janeiro!$E$17</f>
        <v>79.458333333333329</v>
      </c>
      <c r="O47" s="112">
        <f>[42]Janeiro!$E$18</f>
        <v>69.125</v>
      </c>
      <c r="P47" s="112">
        <f>[42]Janeiro!$E$19</f>
        <v>70.75</v>
      </c>
      <c r="Q47" s="112">
        <f>[42]Janeiro!$E$20</f>
        <v>62</v>
      </c>
      <c r="R47" s="112">
        <f>[42]Janeiro!$E$21</f>
        <v>55.916666666666664</v>
      </c>
      <c r="S47" s="112">
        <f>[42]Janeiro!$E$22</f>
        <v>54.666666666666664</v>
      </c>
      <c r="T47" s="112">
        <f>[42]Janeiro!$E$23</f>
        <v>63.416666666666664</v>
      </c>
      <c r="U47" s="112">
        <f>[42]Janeiro!$E$24</f>
        <v>78.875</v>
      </c>
      <c r="V47" s="112">
        <f>[42]Janeiro!$E$25</f>
        <v>79</v>
      </c>
      <c r="W47" s="112">
        <f>[42]Janeiro!$E$26</f>
        <v>79.625</v>
      </c>
      <c r="X47" s="112">
        <f>[42]Janeiro!$E$27</f>
        <v>81.958333333333329</v>
      </c>
      <c r="Y47" s="112">
        <f>[42]Janeiro!$E$28</f>
        <v>76.375</v>
      </c>
      <c r="Z47" s="112">
        <f>[42]Janeiro!$E$29</f>
        <v>63.5</v>
      </c>
      <c r="AA47" s="112">
        <f>[42]Janeiro!$E$30</f>
        <v>57.458333333333336</v>
      </c>
      <c r="AB47" s="112">
        <f>[42]Janeiro!$E$31</f>
        <v>57.75</v>
      </c>
      <c r="AC47" s="112">
        <f>[42]Janeiro!$E$32</f>
        <v>56.875</v>
      </c>
      <c r="AD47" s="112">
        <f>[42]Janeiro!$E$33</f>
        <v>54.208333333333336</v>
      </c>
      <c r="AE47" s="112">
        <f>[42]Janeiro!$E$34</f>
        <v>54.666666666666664</v>
      </c>
      <c r="AF47" s="112">
        <f>[42]Janeiro!$E$35</f>
        <v>55.833333333333336</v>
      </c>
      <c r="AG47" s="118">
        <f t="shared" si="1"/>
        <v>64.415322580645167</v>
      </c>
      <c r="AI47" t="s">
        <v>35</v>
      </c>
      <c r="AJ47" t="s">
        <v>35</v>
      </c>
      <c r="AK47" t="s">
        <v>35</v>
      </c>
    </row>
    <row r="48" spans="1:38" s="5" customFormat="1" ht="17.100000000000001" customHeight="1" x14ac:dyDescent="0.2">
      <c r="A48" s="49" t="s">
        <v>198</v>
      </c>
      <c r="B48" s="113">
        <f t="shared" ref="B48:AE48" si="2">AVERAGE(B5:B47)</f>
        <v>79.749919522046852</v>
      </c>
      <c r="C48" s="113">
        <f t="shared" si="2"/>
        <v>82.41807860605816</v>
      </c>
      <c r="D48" s="113">
        <f t="shared" si="2"/>
        <v>77.663862896937445</v>
      </c>
      <c r="E48" s="113">
        <f t="shared" si="2"/>
        <v>74.341602583062212</v>
      </c>
      <c r="F48" s="113">
        <f t="shared" si="2"/>
        <v>69.759483375876897</v>
      </c>
      <c r="G48" s="113">
        <f t="shared" si="2"/>
        <v>66.00605153128447</v>
      </c>
      <c r="H48" s="113">
        <f t="shared" si="2"/>
        <v>64.838411846952212</v>
      </c>
      <c r="I48" s="113">
        <f t="shared" si="2"/>
        <v>66.300213873428149</v>
      </c>
      <c r="J48" s="113">
        <f t="shared" si="2"/>
        <v>65.338012622703886</v>
      </c>
      <c r="K48" s="113">
        <f t="shared" si="2"/>
        <v>69.239631919961653</v>
      </c>
      <c r="L48" s="113">
        <f t="shared" si="2"/>
        <v>77.775316285934679</v>
      </c>
      <c r="M48" s="113">
        <f t="shared" si="2"/>
        <v>81.360400141611336</v>
      </c>
      <c r="N48" s="113">
        <f t="shared" si="2"/>
        <v>80.376955187669481</v>
      </c>
      <c r="O48" s="113">
        <f t="shared" si="2"/>
        <v>76.209551499225427</v>
      </c>
      <c r="P48" s="113">
        <f t="shared" si="2"/>
        <v>79.585744335846499</v>
      </c>
      <c r="Q48" s="113">
        <f t="shared" si="2"/>
        <v>73.988767038899596</v>
      </c>
      <c r="R48" s="113">
        <f t="shared" si="2"/>
        <v>72.994811076604577</v>
      </c>
      <c r="S48" s="113">
        <f t="shared" si="2"/>
        <v>68.758736526817103</v>
      </c>
      <c r="T48" s="113">
        <f t="shared" si="2"/>
        <v>69.097510822510813</v>
      </c>
      <c r="U48" s="113">
        <f t="shared" si="2"/>
        <v>77.802952932539355</v>
      </c>
      <c r="V48" s="113">
        <f t="shared" si="2"/>
        <v>81.040876688411146</v>
      </c>
      <c r="W48" s="113">
        <f t="shared" si="2"/>
        <v>88.221120599089858</v>
      </c>
      <c r="X48" s="113">
        <f t="shared" si="2"/>
        <v>84.619711430315903</v>
      </c>
      <c r="Y48" s="113">
        <f t="shared" si="2"/>
        <v>76.412843731030364</v>
      </c>
      <c r="Z48" s="113">
        <f t="shared" si="2"/>
        <v>68.40048460288385</v>
      </c>
      <c r="AA48" s="113">
        <f t="shared" si="2"/>
        <v>65.09348365490996</v>
      </c>
      <c r="AB48" s="113">
        <f t="shared" si="2"/>
        <v>63.178274397703753</v>
      </c>
      <c r="AC48" s="113">
        <f t="shared" si="2"/>
        <v>59.508391563147008</v>
      </c>
      <c r="AD48" s="113">
        <f t="shared" si="2"/>
        <v>57.246864412761155</v>
      </c>
      <c r="AE48" s="113">
        <f t="shared" si="2"/>
        <v>60.958477319781672</v>
      </c>
      <c r="AF48" s="113">
        <f t="shared" ref="AF48" si="3">AVERAGE(AF5:AF47)</f>
        <v>67.065429606625258</v>
      </c>
      <c r="AG48" s="114">
        <f>AVERAGE(AG5:AG47)</f>
        <v>72.374433530381651</v>
      </c>
      <c r="AI48" s="5" t="s">
        <v>35</v>
      </c>
    </row>
    <row r="49" spans="1:37" x14ac:dyDescent="0.2">
      <c r="A49" s="106" t="s">
        <v>227</v>
      </c>
      <c r="B49" s="39"/>
      <c r="C49" s="39"/>
      <c r="D49" s="39"/>
      <c r="E49" s="39"/>
      <c r="F49" s="39"/>
      <c r="G49" s="39"/>
      <c r="H49" s="97"/>
      <c r="I49" s="97"/>
      <c r="J49" s="97"/>
      <c r="K49" s="97"/>
      <c r="L49" s="97"/>
      <c r="M49" s="97"/>
      <c r="N49" s="97"/>
      <c r="O49" s="97"/>
      <c r="P49" s="97"/>
      <c r="Q49" s="97"/>
      <c r="R49" s="97"/>
      <c r="S49" s="97"/>
      <c r="T49" s="97"/>
      <c r="U49" s="97"/>
      <c r="V49" s="97"/>
      <c r="W49" s="97"/>
      <c r="X49" s="97"/>
      <c r="Y49" s="97"/>
      <c r="Z49" s="97"/>
      <c r="AA49" s="97"/>
      <c r="AB49" s="97"/>
      <c r="AC49" s="97"/>
      <c r="AD49" s="45"/>
      <c r="AE49" s="50" t="s">
        <v>35</v>
      </c>
      <c r="AF49" s="50"/>
      <c r="AG49" s="72"/>
    </row>
    <row r="50" spans="1:37" x14ac:dyDescent="0.2">
      <c r="A50" s="106" t="s">
        <v>228</v>
      </c>
      <c r="B50" s="40"/>
      <c r="C50" s="40"/>
      <c r="D50" s="40"/>
      <c r="E50" s="40"/>
      <c r="F50" s="40"/>
      <c r="G50" s="40"/>
      <c r="H50" s="40"/>
      <c r="I50" s="40"/>
      <c r="J50" s="97"/>
      <c r="K50" s="97"/>
      <c r="L50" s="97"/>
      <c r="M50" s="97"/>
      <c r="N50" s="97"/>
      <c r="O50" s="97"/>
      <c r="P50" s="97"/>
      <c r="Q50" s="97"/>
      <c r="R50" s="97"/>
      <c r="S50" s="97"/>
      <c r="T50" s="99"/>
      <c r="U50" s="99"/>
      <c r="V50" s="99"/>
      <c r="W50" s="99"/>
      <c r="X50" s="99"/>
      <c r="Y50" s="97"/>
      <c r="Z50" s="97"/>
      <c r="AA50" s="97"/>
      <c r="AB50" s="97"/>
      <c r="AC50" s="97"/>
      <c r="AD50" s="97"/>
      <c r="AE50" s="74"/>
      <c r="AF50" s="82"/>
      <c r="AG50" s="72"/>
      <c r="AK50" t="s">
        <v>35</v>
      </c>
    </row>
    <row r="51" spans="1:37" x14ac:dyDescent="0.2">
      <c r="A51" s="41"/>
      <c r="B51" s="97"/>
      <c r="C51" s="97"/>
      <c r="D51" s="97"/>
      <c r="E51" s="97"/>
      <c r="F51" s="97"/>
      <c r="G51" s="97"/>
      <c r="H51" s="97"/>
      <c r="I51" s="97"/>
      <c r="J51" s="98"/>
      <c r="K51" s="98"/>
      <c r="L51" s="98"/>
      <c r="M51" s="98"/>
      <c r="N51" s="98"/>
      <c r="O51" s="98"/>
      <c r="P51" s="98"/>
      <c r="Q51" s="97"/>
      <c r="R51" s="97"/>
      <c r="S51" s="97"/>
      <c r="T51" s="100"/>
      <c r="U51" s="100"/>
      <c r="V51" s="100"/>
      <c r="W51" s="100"/>
      <c r="X51" s="100"/>
      <c r="Y51" s="97"/>
      <c r="Z51" s="97"/>
      <c r="AA51" s="97"/>
      <c r="AB51" s="97"/>
      <c r="AC51" s="97"/>
      <c r="AD51" s="45"/>
      <c r="AE51" s="45"/>
      <c r="AF51" s="45"/>
      <c r="AG51" s="72"/>
    </row>
    <row r="52" spans="1:37" x14ac:dyDescent="0.2">
      <c r="A52" s="142" t="s">
        <v>251</v>
      </c>
      <c r="B52" s="142"/>
      <c r="C52" s="142"/>
      <c r="D52" s="142"/>
      <c r="E52" s="142"/>
      <c r="F52" s="142"/>
      <c r="G52" s="142"/>
      <c r="H52" s="39"/>
      <c r="I52" s="39"/>
      <c r="J52" s="39"/>
      <c r="K52" s="97"/>
      <c r="L52" s="97"/>
      <c r="M52" s="97"/>
      <c r="N52" s="97"/>
      <c r="O52" s="97"/>
      <c r="P52" s="97"/>
      <c r="Q52" s="97"/>
      <c r="R52" s="97"/>
      <c r="S52" s="97"/>
      <c r="T52" s="97"/>
      <c r="U52" s="97"/>
      <c r="V52" s="97"/>
      <c r="W52" s="97"/>
      <c r="X52" s="97"/>
      <c r="Y52" s="97"/>
      <c r="Z52" s="97"/>
      <c r="AA52" s="97"/>
      <c r="AB52" s="97"/>
      <c r="AC52" s="97"/>
      <c r="AD52" s="45"/>
      <c r="AE52" s="45"/>
      <c r="AF52" s="45"/>
      <c r="AG52" s="72"/>
    </row>
    <row r="53" spans="1:37" x14ac:dyDescent="0.2">
      <c r="A53" s="142" t="s">
        <v>252</v>
      </c>
      <c r="B53" s="142"/>
      <c r="C53" s="142"/>
      <c r="D53" s="142"/>
      <c r="E53" s="142"/>
      <c r="F53" s="142"/>
      <c r="G53" s="142"/>
      <c r="H53" s="97"/>
      <c r="I53" s="97"/>
      <c r="J53" s="97"/>
      <c r="K53" s="97"/>
      <c r="L53" s="97"/>
      <c r="M53" s="97"/>
      <c r="N53" s="97"/>
      <c r="O53" s="97"/>
      <c r="P53" s="97"/>
      <c r="Q53" s="97"/>
      <c r="R53" s="97"/>
      <c r="S53" s="97"/>
      <c r="T53" s="97"/>
      <c r="U53" s="97"/>
      <c r="V53" s="97"/>
      <c r="W53" s="97"/>
      <c r="X53" s="97"/>
      <c r="Y53" s="97"/>
      <c r="Z53" s="97"/>
      <c r="AA53" s="97"/>
      <c r="AB53" s="97"/>
      <c r="AC53" s="97"/>
      <c r="AD53" s="97"/>
      <c r="AE53" s="45"/>
      <c r="AF53" s="45"/>
      <c r="AG53" s="72"/>
    </row>
    <row r="54" spans="1:37" x14ac:dyDescent="0.2">
      <c r="A54" s="41"/>
      <c r="B54" s="97"/>
      <c r="C54" s="97"/>
      <c r="D54" s="97"/>
      <c r="E54" s="97"/>
      <c r="F54" s="97"/>
      <c r="G54" s="97"/>
      <c r="H54" s="97"/>
      <c r="I54" s="97"/>
      <c r="J54" s="97"/>
      <c r="K54" s="97"/>
      <c r="L54" s="97"/>
      <c r="M54" s="97"/>
      <c r="N54" s="97"/>
      <c r="O54" s="97"/>
      <c r="P54" s="97"/>
      <c r="Q54" s="97"/>
      <c r="R54" s="97"/>
      <c r="S54" s="97"/>
      <c r="T54" s="97"/>
      <c r="U54" s="97"/>
      <c r="V54" s="97"/>
      <c r="W54" s="97"/>
      <c r="X54" s="97"/>
      <c r="Y54" s="97"/>
      <c r="Z54" s="97"/>
      <c r="AA54" s="97"/>
      <c r="AB54" s="97"/>
      <c r="AC54" s="97"/>
      <c r="AD54" s="97"/>
      <c r="AE54" s="46"/>
      <c r="AF54" s="46"/>
      <c r="AG54" s="72"/>
      <c r="AK54" s="12" t="s">
        <v>35</v>
      </c>
    </row>
    <row r="55" spans="1:37" ht="13.5" thickBot="1" x14ac:dyDescent="0.25">
      <c r="A55" s="51"/>
      <c r="B55" s="52"/>
      <c r="C55" s="52"/>
      <c r="D55" s="52"/>
      <c r="E55" s="52"/>
      <c r="F55" s="52"/>
      <c r="G55" s="52" t="s">
        <v>35</v>
      </c>
      <c r="H55" s="52"/>
      <c r="I55" s="52"/>
      <c r="J55" s="52"/>
      <c r="K55" s="52"/>
      <c r="L55" s="52" t="s">
        <v>35</v>
      </c>
      <c r="M55" s="52"/>
      <c r="N55" s="52"/>
      <c r="O55" s="52"/>
      <c r="P55" s="52"/>
      <c r="Q55" s="52"/>
      <c r="R55" s="52"/>
      <c r="S55" s="52"/>
      <c r="T55" s="52"/>
      <c r="U55" s="52"/>
      <c r="V55" s="52"/>
      <c r="W55" s="52"/>
      <c r="X55" s="52"/>
      <c r="Y55" s="52"/>
      <c r="Z55" s="52"/>
      <c r="AA55" s="52"/>
      <c r="AB55" s="52"/>
      <c r="AC55" s="52"/>
      <c r="AD55" s="52"/>
      <c r="AE55" s="52"/>
      <c r="AF55" s="52"/>
      <c r="AG55" s="73"/>
      <c r="AI55" t="s">
        <v>35</v>
      </c>
    </row>
    <row r="57" spans="1:37" x14ac:dyDescent="0.2">
      <c r="AI57" t="s">
        <v>35</v>
      </c>
    </row>
    <row r="58" spans="1:37" x14ac:dyDescent="0.2">
      <c r="K58" s="2" t="s">
        <v>35</v>
      </c>
      <c r="AE58" s="2" t="s">
        <v>35</v>
      </c>
      <c r="AK58" s="12" t="s">
        <v>35</v>
      </c>
    </row>
    <row r="60" spans="1:37" x14ac:dyDescent="0.2">
      <c r="M60" s="2" t="s">
        <v>35</v>
      </c>
      <c r="T60" s="2" t="s">
        <v>35</v>
      </c>
    </row>
    <row r="61" spans="1:37" x14ac:dyDescent="0.2">
      <c r="AB61" s="2" t="s">
        <v>35</v>
      </c>
      <c r="AC61" s="2" t="s">
        <v>35</v>
      </c>
      <c r="AG61" s="7" t="s">
        <v>35</v>
      </c>
    </row>
    <row r="62" spans="1:37" x14ac:dyDescent="0.2">
      <c r="P62" s="2" t="s">
        <v>35</v>
      </c>
      <c r="R62" s="2" t="s">
        <v>35</v>
      </c>
    </row>
    <row r="64" spans="1:37" x14ac:dyDescent="0.2">
      <c r="AH64" t="s">
        <v>35</v>
      </c>
    </row>
    <row r="67" spans="11:20" x14ac:dyDescent="0.2">
      <c r="T67" s="2" t="s">
        <v>35</v>
      </c>
    </row>
    <row r="70" spans="11:20" x14ac:dyDescent="0.2">
      <c r="K70" s="2" t="s">
        <v>35</v>
      </c>
    </row>
  </sheetData>
  <mergeCells count="37">
    <mergeCell ref="A53:G53"/>
    <mergeCell ref="Y3:Y4"/>
    <mergeCell ref="X3:X4"/>
    <mergeCell ref="T3:T4"/>
    <mergeCell ref="U3:U4"/>
    <mergeCell ref="V3:V4"/>
    <mergeCell ref="W3:W4"/>
    <mergeCell ref="N3:N4"/>
    <mergeCell ref="O3:O4"/>
    <mergeCell ref="P3:P4"/>
    <mergeCell ref="Q3:Q4"/>
    <mergeCell ref="R3:R4"/>
    <mergeCell ref="A52:G52"/>
    <mergeCell ref="AG3:AG4"/>
    <mergeCell ref="Z3:Z4"/>
    <mergeCell ref="AE3:AE4"/>
    <mergeCell ref="AA3:AA4"/>
    <mergeCell ref="AB3:AB4"/>
    <mergeCell ref="AC3:AC4"/>
    <mergeCell ref="AD3:AD4"/>
    <mergeCell ref="AF3:AF4"/>
    <mergeCell ref="B2:AG2"/>
    <mergeCell ref="M3:M4"/>
    <mergeCell ref="A1:AG1"/>
    <mergeCell ref="A2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S3:S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74"/>
  <sheetViews>
    <sheetView zoomScale="90" zoomScaleNormal="90" workbookViewId="0">
      <selection activeCell="AH14" sqref="AH14"/>
    </sheetView>
  </sheetViews>
  <sheetFormatPr defaultRowHeight="12.75" x14ac:dyDescent="0.2"/>
  <cols>
    <col min="1" max="1" width="19.7109375" style="2" bestFit="1" customWidth="1"/>
    <col min="2" max="2" width="6.28515625" style="2" customWidth="1"/>
    <col min="3" max="3" width="6" style="2" customWidth="1"/>
    <col min="4" max="4" width="6.42578125" style="2" customWidth="1"/>
    <col min="5" max="5" width="6" style="2" customWidth="1"/>
    <col min="6" max="6" width="6.140625" style="2" customWidth="1"/>
    <col min="7" max="8" width="6" style="2" customWidth="1"/>
    <col min="9" max="9" width="6.140625" style="2" customWidth="1"/>
    <col min="10" max="12" width="6" style="2" customWidth="1"/>
    <col min="13" max="13" width="6.28515625" style="2" customWidth="1"/>
    <col min="14" max="14" width="6.140625" style="2" customWidth="1"/>
    <col min="15" max="15" width="6" style="2" customWidth="1"/>
    <col min="16" max="16" width="6.28515625" style="2" customWidth="1"/>
    <col min="17" max="17" width="6.140625" style="2" customWidth="1"/>
    <col min="18" max="18" width="6.28515625" style="2" customWidth="1"/>
    <col min="19" max="19" width="6.42578125" style="2" customWidth="1"/>
    <col min="20" max="20" width="6.7109375" style="2" customWidth="1"/>
    <col min="21" max="21" width="6.140625" style="2" customWidth="1"/>
    <col min="22" max="22" width="6" style="2" customWidth="1"/>
    <col min="23" max="24" width="6.140625" style="2" customWidth="1"/>
    <col min="25" max="26" width="6.42578125" style="2" customWidth="1"/>
    <col min="27" max="27" width="6" style="2" customWidth="1"/>
    <col min="28" max="28" width="6.140625" style="2" customWidth="1"/>
    <col min="29" max="30" width="6" style="2" customWidth="1"/>
    <col min="31" max="32" width="6.28515625" style="2" customWidth="1"/>
    <col min="33" max="33" width="7.5703125" style="7" bestFit="1" customWidth="1"/>
    <col min="34" max="34" width="7.7109375" style="1" customWidth="1"/>
  </cols>
  <sheetData>
    <row r="1" spans="1:36" ht="20.100000000000001" customHeight="1" x14ac:dyDescent="0.2">
      <c r="A1" s="133" t="s">
        <v>206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  <c r="X1" s="134"/>
      <c r="Y1" s="134"/>
      <c r="Z1" s="134"/>
      <c r="AA1" s="134"/>
      <c r="AB1" s="134"/>
      <c r="AC1" s="134"/>
      <c r="AD1" s="134"/>
      <c r="AE1" s="134"/>
      <c r="AF1" s="134"/>
      <c r="AG1" s="134"/>
      <c r="AH1" s="135"/>
    </row>
    <row r="2" spans="1:36" s="4" customFormat="1" ht="20.100000000000001" customHeight="1" x14ac:dyDescent="0.2">
      <c r="A2" s="136" t="s">
        <v>21</v>
      </c>
      <c r="B2" s="138" t="s">
        <v>250</v>
      </c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8"/>
      <c r="T2" s="138"/>
      <c r="U2" s="138"/>
      <c r="V2" s="138"/>
      <c r="W2" s="138"/>
      <c r="X2" s="138"/>
      <c r="Y2" s="138"/>
      <c r="Z2" s="138"/>
      <c r="AA2" s="138"/>
      <c r="AB2" s="138"/>
      <c r="AC2" s="138"/>
      <c r="AD2" s="138"/>
      <c r="AE2" s="138"/>
      <c r="AF2" s="138"/>
      <c r="AG2" s="138"/>
      <c r="AH2" s="139"/>
    </row>
    <row r="3" spans="1:36" s="5" customFormat="1" ht="20.100000000000001" customHeight="1" x14ac:dyDescent="0.2">
      <c r="A3" s="136"/>
      <c r="B3" s="137">
        <v>1</v>
      </c>
      <c r="C3" s="137">
        <f>SUM(B3+1)</f>
        <v>2</v>
      </c>
      <c r="D3" s="137">
        <f t="shared" ref="D3:AD3" si="0">SUM(C3+1)</f>
        <v>3</v>
      </c>
      <c r="E3" s="137">
        <f t="shared" si="0"/>
        <v>4</v>
      </c>
      <c r="F3" s="137">
        <f t="shared" si="0"/>
        <v>5</v>
      </c>
      <c r="G3" s="137">
        <f t="shared" si="0"/>
        <v>6</v>
      </c>
      <c r="H3" s="137">
        <f t="shared" si="0"/>
        <v>7</v>
      </c>
      <c r="I3" s="137">
        <f t="shared" si="0"/>
        <v>8</v>
      </c>
      <c r="J3" s="137">
        <f t="shared" si="0"/>
        <v>9</v>
      </c>
      <c r="K3" s="137">
        <f t="shared" si="0"/>
        <v>10</v>
      </c>
      <c r="L3" s="137">
        <f t="shared" si="0"/>
        <v>11</v>
      </c>
      <c r="M3" s="137">
        <f t="shared" si="0"/>
        <v>12</v>
      </c>
      <c r="N3" s="137">
        <f t="shared" si="0"/>
        <v>13</v>
      </c>
      <c r="O3" s="137">
        <f t="shared" si="0"/>
        <v>14</v>
      </c>
      <c r="P3" s="137">
        <f t="shared" si="0"/>
        <v>15</v>
      </c>
      <c r="Q3" s="137">
        <f t="shared" si="0"/>
        <v>16</v>
      </c>
      <c r="R3" s="137">
        <f t="shared" si="0"/>
        <v>17</v>
      </c>
      <c r="S3" s="137">
        <f t="shared" si="0"/>
        <v>18</v>
      </c>
      <c r="T3" s="137">
        <f t="shared" si="0"/>
        <v>19</v>
      </c>
      <c r="U3" s="137">
        <f t="shared" si="0"/>
        <v>20</v>
      </c>
      <c r="V3" s="137">
        <f t="shared" si="0"/>
        <v>21</v>
      </c>
      <c r="W3" s="137">
        <f t="shared" si="0"/>
        <v>22</v>
      </c>
      <c r="X3" s="137">
        <f t="shared" si="0"/>
        <v>23</v>
      </c>
      <c r="Y3" s="137">
        <f t="shared" si="0"/>
        <v>24</v>
      </c>
      <c r="Z3" s="137">
        <f t="shared" si="0"/>
        <v>25</v>
      </c>
      <c r="AA3" s="137">
        <f t="shared" si="0"/>
        <v>26</v>
      </c>
      <c r="AB3" s="137">
        <f t="shared" si="0"/>
        <v>27</v>
      </c>
      <c r="AC3" s="137">
        <f t="shared" si="0"/>
        <v>28</v>
      </c>
      <c r="AD3" s="137">
        <f t="shared" si="0"/>
        <v>29</v>
      </c>
      <c r="AE3" s="137">
        <v>30</v>
      </c>
      <c r="AF3" s="137">
        <v>31</v>
      </c>
      <c r="AG3" s="101" t="s">
        <v>27</v>
      </c>
      <c r="AH3" s="102" t="s">
        <v>26</v>
      </c>
    </row>
    <row r="4" spans="1:36" s="5" customFormat="1" ht="20.100000000000001" customHeight="1" x14ac:dyDescent="0.2">
      <c r="A4" s="136"/>
      <c r="B4" s="137"/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7"/>
      <c r="O4" s="137"/>
      <c r="P4" s="137"/>
      <c r="Q4" s="137"/>
      <c r="R4" s="137"/>
      <c r="S4" s="137"/>
      <c r="T4" s="137"/>
      <c r="U4" s="137"/>
      <c r="V4" s="137"/>
      <c r="W4" s="137"/>
      <c r="X4" s="137"/>
      <c r="Y4" s="137"/>
      <c r="Z4" s="137"/>
      <c r="AA4" s="137"/>
      <c r="AB4" s="137"/>
      <c r="AC4" s="137"/>
      <c r="AD4" s="137"/>
      <c r="AE4" s="137"/>
      <c r="AF4" s="137"/>
      <c r="AG4" s="101" t="s">
        <v>25</v>
      </c>
      <c r="AH4" s="102" t="s">
        <v>25</v>
      </c>
    </row>
    <row r="5" spans="1:36" s="5" customFormat="1" x14ac:dyDescent="0.2">
      <c r="A5" s="48" t="s">
        <v>30</v>
      </c>
      <c r="B5" s="110">
        <f>[1]Janeiro!$F$5</f>
        <v>100</v>
      </c>
      <c r="C5" s="110">
        <f>[1]Janeiro!$F$6</f>
        <v>97</v>
      </c>
      <c r="D5" s="110">
        <f>[1]Janeiro!$F$7</f>
        <v>100</v>
      </c>
      <c r="E5" s="110">
        <f>[1]Janeiro!$F$8</f>
        <v>96</v>
      </c>
      <c r="F5" s="110">
        <f>[1]Janeiro!$F$9</f>
        <v>97</v>
      </c>
      <c r="G5" s="110">
        <f>[1]Janeiro!$F$10</f>
        <v>95</v>
      </c>
      <c r="H5" s="110">
        <f>[1]Janeiro!$F$11</f>
        <v>92</v>
      </c>
      <c r="I5" s="110">
        <f>[1]Janeiro!$F$12</f>
        <v>98</v>
      </c>
      <c r="J5" s="110">
        <f>[1]Janeiro!$F$13</f>
        <v>93</v>
      </c>
      <c r="K5" s="110">
        <f>[1]Janeiro!$F$14</f>
        <v>100</v>
      </c>
      <c r="L5" s="110">
        <f>[1]Janeiro!$F$15</f>
        <v>100</v>
      </c>
      <c r="M5" s="110">
        <f>[1]Janeiro!$F$16</f>
        <v>100</v>
      </c>
      <c r="N5" s="110">
        <f>[1]Janeiro!$F$17</f>
        <v>100</v>
      </c>
      <c r="O5" s="110">
        <f>[1]Janeiro!$F$18</f>
        <v>100</v>
      </c>
      <c r="P5" s="110">
        <f>[1]Janeiro!$F$19</f>
        <v>100</v>
      </c>
      <c r="Q5" s="110">
        <f>[1]Janeiro!$F$20</f>
        <v>100</v>
      </c>
      <c r="R5" s="110">
        <f>[1]Janeiro!$F$21</f>
        <v>97</v>
      </c>
      <c r="S5" s="110">
        <f>[1]Janeiro!$F$22</f>
        <v>95</v>
      </c>
      <c r="T5" s="110">
        <f>[1]Janeiro!$F$23</f>
        <v>97</v>
      </c>
      <c r="U5" s="110">
        <f>[1]Janeiro!$F$24</f>
        <v>100</v>
      </c>
      <c r="V5" s="110">
        <f>[1]Janeiro!$F$25</f>
        <v>100</v>
      </c>
      <c r="W5" s="110">
        <f>[1]Janeiro!$F$26</f>
        <v>100</v>
      </c>
      <c r="X5" s="110">
        <f>[1]Janeiro!$F$27</f>
        <v>100</v>
      </c>
      <c r="Y5" s="110">
        <f>[1]Janeiro!$F$28</f>
        <v>96</v>
      </c>
      <c r="Z5" s="110">
        <f>[1]Janeiro!$F$29</f>
        <v>100</v>
      </c>
      <c r="AA5" s="110">
        <f>[1]Janeiro!$F$30</f>
        <v>98</v>
      </c>
      <c r="AB5" s="110">
        <f>[1]Janeiro!$F$31</f>
        <v>98</v>
      </c>
      <c r="AC5" s="110">
        <f>[1]Janeiro!$F$32</f>
        <v>100</v>
      </c>
      <c r="AD5" s="110">
        <f>[1]Janeiro!$F$33</f>
        <v>98</v>
      </c>
      <c r="AE5" s="110">
        <f>[1]Janeiro!$F$34</f>
        <v>91</v>
      </c>
      <c r="AF5" s="110">
        <f>[1]Janeiro!$F$35</f>
        <v>94</v>
      </c>
      <c r="AG5" s="117">
        <f>MAX(B5:AF5)</f>
        <v>100</v>
      </c>
      <c r="AH5" s="116">
        <f t="shared" ref="AH5" si="1">AVERAGE(B5:AF5)</f>
        <v>97.806451612903231</v>
      </c>
    </row>
    <row r="6" spans="1:36" x14ac:dyDescent="0.2">
      <c r="A6" s="48" t="s">
        <v>0</v>
      </c>
      <c r="B6" s="112">
        <f>[2]Janeiro!$F$5</f>
        <v>93</v>
      </c>
      <c r="C6" s="112">
        <f>[2]Janeiro!$F$6</f>
        <v>100</v>
      </c>
      <c r="D6" s="112">
        <f>[2]Janeiro!$F$7</f>
        <v>100</v>
      </c>
      <c r="E6" s="112">
        <f>[2]Janeiro!$F$8</f>
        <v>99</v>
      </c>
      <c r="F6" s="112">
        <f>[2]Janeiro!$F$9</f>
        <v>92</v>
      </c>
      <c r="G6" s="112">
        <f>[2]Janeiro!$F$10</f>
        <v>91</v>
      </c>
      <c r="H6" s="112">
        <f>[2]Janeiro!$F$11</f>
        <v>90</v>
      </c>
      <c r="I6" s="112">
        <f>[2]Janeiro!$F$12</f>
        <v>91</v>
      </c>
      <c r="J6" s="112">
        <f>[2]Janeiro!$F$13</f>
        <v>91</v>
      </c>
      <c r="K6" s="112">
        <f>[2]Janeiro!$F$14</f>
        <v>95</v>
      </c>
      <c r="L6" s="112">
        <f>[2]Janeiro!$F$15</f>
        <v>95</v>
      </c>
      <c r="M6" s="112">
        <f>[2]Janeiro!$F$16</f>
        <v>100</v>
      </c>
      <c r="N6" s="112">
        <f>[2]Janeiro!$F$17</f>
        <v>100</v>
      </c>
      <c r="O6" s="112">
        <f>[2]Janeiro!$F$18</f>
        <v>100</v>
      </c>
      <c r="P6" s="112">
        <f>[2]Janeiro!$F$19</f>
        <v>100</v>
      </c>
      <c r="Q6" s="112">
        <f>[2]Janeiro!$F$20</f>
        <v>100</v>
      </c>
      <c r="R6" s="112">
        <f>[2]Janeiro!$F$21</f>
        <v>88</v>
      </c>
      <c r="S6" s="112">
        <f>[2]Janeiro!$F$22</f>
        <v>88</v>
      </c>
      <c r="T6" s="112">
        <f>[2]Janeiro!$F$23</f>
        <v>85</v>
      </c>
      <c r="U6" s="112">
        <f>[2]Janeiro!$F$24</f>
        <v>92</v>
      </c>
      <c r="V6" s="112">
        <f>[2]Janeiro!$F$25</f>
        <v>100</v>
      </c>
      <c r="W6" s="112">
        <f>[2]Janeiro!$F$26</f>
        <v>100</v>
      </c>
      <c r="X6" s="112">
        <f>[2]Janeiro!$F$27</f>
        <v>100</v>
      </c>
      <c r="Y6" s="112">
        <f>[2]Janeiro!$F$28</f>
        <v>100</v>
      </c>
      <c r="Z6" s="112">
        <f>[2]Janeiro!$F$29</f>
        <v>95</v>
      </c>
      <c r="AA6" s="112">
        <f>[2]Janeiro!$F$30</f>
        <v>93</v>
      </c>
      <c r="AB6" s="112">
        <f>[2]Janeiro!$F$31</f>
        <v>93</v>
      </c>
      <c r="AC6" s="112">
        <f>[2]Janeiro!$F$32</f>
        <v>91</v>
      </c>
      <c r="AD6" s="112">
        <f>[2]Janeiro!$F$33</f>
        <v>91</v>
      </c>
      <c r="AE6" s="112">
        <f>[2]Janeiro!$F$34</f>
        <v>89</v>
      </c>
      <c r="AF6" s="112">
        <f>[2]Janeiro!$F$35</f>
        <v>91</v>
      </c>
      <c r="AG6" s="117">
        <f t="shared" ref="AG6:AG47" si="2">MAX(B6:AF6)</f>
        <v>100</v>
      </c>
      <c r="AH6" s="116">
        <f t="shared" ref="AH6:AH47" si="3">AVERAGE(B6:AF6)</f>
        <v>94.612903225806448</v>
      </c>
    </row>
    <row r="7" spans="1:36" x14ac:dyDescent="0.2">
      <c r="A7" s="48" t="s">
        <v>85</v>
      </c>
      <c r="B7" s="112">
        <f>[3]Janeiro!$F$5</f>
        <v>100</v>
      </c>
      <c r="C7" s="112">
        <f>[3]Janeiro!$F$6</f>
        <v>100</v>
      </c>
      <c r="D7" s="112">
        <f>[3]Janeiro!$F$7</f>
        <v>100</v>
      </c>
      <c r="E7" s="112">
        <f>[3]Janeiro!$F$8</f>
        <v>100</v>
      </c>
      <c r="F7" s="112">
        <f>[3]Janeiro!$F$9</f>
        <v>100</v>
      </c>
      <c r="G7" s="112">
        <f>[3]Janeiro!$F$10</f>
        <v>96</v>
      </c>
      <c r="H7" s="112">
        <f>[3]Janeiro!$F$11</f>
        <v>98</v>
      </c>
      <c r="I7" s="112">
        <f>[3]Janeiro!$F$12</f>
        <v>99</v>
      </c>
      <c r="J7" s="112">
        <f>[3]Janeiro!$F$13</f>
        <v>100</v>
      </c>
      <c r="K7" s="112">
        <f>[3]Janeiro!$F$14</f>
        <v>100</v>
      </c>
      <c r="L7" s="112">
        <f>[3]Janeiro!$F$15</f>
        <v>100</v>
      </c>
      <c r="M7" s="112">
        <f>[3]Janeiro!$F$16</f>
        <v>100</v>
      </c>
      <c r="N7" s="112">
        <f>[3]Janeiro!$F$17</f>
        <v>100</v>
      </c>
      <c r="O7" s="112">
        <f>[3]Janeiro!$F$18</f>
        <v>100</v>
      </c>
      <c r="P7" s="112">
        <f>[3]Janeiro!$F$19</f>
        <v>100</v>
      </c>
      <c r="Q7" s="112">
        <f>[3]Janeiro!$F$20</f>
        <v>100</v>
      </c>
      <c r="R7" s="112">
        <f>[3]Janeiro!$F$21</f>
        <v>100</v>
      </c>
      <c r="S7" s="112">
        <f>[3]Janeiro!$F$22</f>
        <v>100</v>
      </c>
      <c r="T7" s="112">
        <f>[3]Janeiro!$F$23</f>
        <v>97</v>
      </c>
      <c r="U7" s="112">
        <f>[3]Janeiro!$F$24</f>
        <v>100</v>
      </c>
      <c r="V7" s="112">
        <f>[3]Janeiro!$F$25</f>
        <v>100</v>
      </c>
      <c r="W7" s="112">
        <f>[3]Janeiro!$F$26</f>
        <v>100</v>
      </c>
      <c r="X7" s="112">
        <f>[3]Janeiro!$F$27</f>
        <v>100</v>
      </c>
      <c r="Y7" s="112">
        <f>[3]Janeiro!$F$28</f>
        <v>100</v>
      </c>
      <c r="Z7" s="112">
        <f>[3]Janeiro!$F$29</f>
        <v>100</v>
      </c>
      <c r="AA7" s="112">
        <f>[3]Janeiro!$F$30</f>
        <v>100</v>
      </c>
      <c r="AB7" s="112">
        <f>[3]Janeiro!$F$31</f>
        <v>90</v>
      </c>
      <c r="AC7" s="112">
        <f>[3]Janeiro!$F$32</f>
        <v>96</v>
      </c>
      <c r="AD7" s="112">
        <f>[3]Janeiro!$F$33</f>
        <v>98</v>
      </c>
      <c r="AE7" s="112">
        <f>[3]Janeiro!$F$34</f>
        <v>87</v>
      </c>
      <c r="AF7" s="112">
        <f>[3]Janeiro!$F$35</f>
        <v>97</v>
      </c>
      <c r="AG7" s="117">
        <f t="shared" si="2"/>
        <v>100</v>
      </c>
      <c r="AH7" s="116">
        <f t="shared" si="3"/>
        <v>98.645161290322577</v>
      </c>
    </row>
    <row r="8" spans="1:36" x14ac:dyDescent="0.2">
      <c r="A8" s="48" t="s">
        <v>1</v>
      </c>
      <c r="B8" s="112">
        <f>[4]Janeiro!$F$5</f>
        <v>93</v>
      </c>
      <c r="C8" s="112">
        <f>[4]Janeiro!$F$6</f>
        <v>92</v>
      </c>
      <c r="D8" s="112">
        <f>[4]Janeiro!$F$7</f>
        <v>94</v>
      </c>
      <c r="E8" s="112">
        <f>[4]Janeiro!$F$8</f>
        <v>93</v>
      </c>
      <c r="F8" s="112">
        <f>[4]Janeiro!$F$9</f>
        <v>93</v>
      </c>
      <c r="G8" s="112">
        <f>[4]Janeiro!$F$10</f>
        <v>92</v>
      </c>
      <c r="H8" s="112">
        <f>[4]Janeiro!$F$11</f>
        <v>88</v>
      </c>
      <c r="I8" s="112">
        <f>[4]Janeiro!$F$12</f>
        <v>87</v>
      </c>
      <c r="J8" s="112">
        <f>[4]Janeiro!$F$13</f>
        <v>91</v>
      </c>
      <c r="K8" s="112">
        <f>[4]Janeiro!$F$14</f>
        <v>79</v>
      </c>
      <c r="L8" s="112">
        <f>[4]Janeiro!$F$15</f>
        <v>90</v>
      </c>
      <c r="M8" s="112">
        <f>[4]Janeiro!$F$16</f>
        <v>92</v>
      </c>
      <c r="N8" s="112">
        <f>[4]Janeiro!$F$17</f>
        <v>89</v>
      </c>
      <c r="O8" s="112">
        <f>[4]Janeiro!$F$18</f>
        <v>92</v>
      </c>
      <c r="P8" s="112">
        <f>[4]Janeiro!$F$19</f>
        <v>90</v>
      </c>
      <c r="Q8" s="112">
        <f>[4]Janeiro!$F$20</f>
        <v>87</v>
      </c>
      <c r="R8" s="112">
        <f>[4]Janeiro!$F$21</f>
        <v>85</v>
      </c>
      <c r="S8" s="112">
        <f>[4]Janeiro!$F$22</f>
        <v>91</v>
      </c>
      <c r="T8" s="112">
        <f>[4]Janeiro!$F$23</f>
        <v>90</v>
      </c>
      <c r="U8" s="112">
        <f>[4]Janeiro!$F$24</f>
        <v>86</v>
      </c>
      <c r="V8" s="112">
        <f>[4]Janeiro!$F$25</f>
        <v>92</v>
      </c>
      <c r="W8" s="112">
        <f>[4]Janeiro!$F$26</f>
        <v>92</v>
      </c>
      <c r="X8" s="112">
        <f>[4]Janeiro!$F$27</f>
        <v>93</v>
      </c>
      <c r="Y8" s="112">
        <f>[4]Janeiro!$F$28</f>
        <v>92</v>
      </c>
      <c r="Z8" s="112">
        <f>[4]Janeiro!$F$29</f>
        <v>89</v>
      </c>
      <c r="AA8" s="112">
        <f>[4]Janeiro!$F$30</f>
        <v>85</v>
      </c>
      <c r="AB8" s="112">
        <f>[4]Janeiro!$F$31</f>
        <v>77</v>
      </c>
      <c r="AC8" s="112">
        <f>[4]Janeiro!$F$32</f>
        <v>91</v>
      </c>
      <c r="AD8" s="112">
        <f>[4]Janeiro!$F$33</f>
        <v>90</v>
      </c>
      <c r="AE8" s="112">
        <f>[4]Janeiro!$F$34</f>
        <v>85</v>
      </c>
      <c r="AF8" s="112">
        <f>[4]Janeiro!$F$35</f>
        <v>92</v>
      </c>
      <c r="AG8" s="117">
        <f t="shared" si="2"/>
        <v>94</v>
      </c>
      <c r="AH8" s="116">
        <f t="shared" si="3"/>
        <v>89.41935483870968</v>
      </c>
    </row>
    <row r="9" spans="1:36" x14ac:dyDescent="0.2">
      <c r="A9" s="48" t="s">
        <v>146</v>
      </c>
      <c r="B9" s="112">
        <f>[5]Janeiro!$F$5</f>
        <v>97</v>
      </c>
      <c r="C9" s="112">
        <f>[5]Janeiro!$F$6</f>
        <v>99</v>
      </c>
      <c r="D9" s="112">
        <f>[5]Janeiro!$F$7</f>
        <v>99</v>
      </c>
      <c r="E9" s="112">
        <f>[5]Janeiro!$F$8</f>
        <v>96</v>
      </c>
      <c r="F9" s="112">
        <f>[5]Janeiro!$F$9</f>
        <v>74</v>
      </c>
      <c r="G9" s="112">
        <f>[5]Janeiro!$F$10</f>
        <v>73</v>
      </c>
      <c r="H9" s="112">
        <f>[5]Janeiro!$F$11</f>
        <v>71</v>
      </c>
      <c r="I9" s="112">
        <f>[5]Janeiro!$F$12</f>
        <v>88</v>
      </c>
      <c r="J9" s="112">
        <f>[5]Janeiro!$F$13</f>
        <v>75</v>
      </c>
      <c r="K9" s="112">
        <f>[5]Janeiro!$F$14</f>
        <v>91</v>
      </c>
      <c r="L9" s="112">
        <f>[5]Janeiro!$F$15</f>
        <v>89</v>
      </c>
      <c r="M9" s="112">
        <f>[5]Janeiro!$F$16</f>
        <v>96</v>
      </c>
      <c r="N9" s="112">
        <f>[5]Janeiro!$F$17</f>
        <v>99</v>
      </c>
      <c r="O9" s="112">
        <f>[5]Janeiro!$F$18</f>
        <v>97</v>
      </c>
      <c r="P9" s="112">
        <f>[5]Janeiro!$F$19</f>
        <v>90</v>
      </c>
      <c r="Q9" s="112">
        <f>[5]Janeiro!$F$20</f>
        <v>98</v>
      </c>
      <c r="R9" s="112">
        <f>[5]Janeiro!$F$21</f>
        <v>77</v>
      </c>
      <c r="S9" s="112">
        <f>[5]Janeiro!$F$22</f>
        <v>78</v>
      </c>
      <c r="T9" s="112">
        <f>[5]Janeiro!$F$23</f>
        <v>81</v>
      </c>
      <c r="U9" s="112">
        <f>[5]Janeiro!$F$24</f>
        <v>98</v>
      </c>
      <c r="V9" s="112">
        <f>[5]Janeiro!$F$25</f>
        <v>97</v>
      </c>
      <c r="W9" s="112">
        <f>[5]Janeiro!$F$26</f>
        <v>98</v>
      </c>
      <c r="X9" s="112">
        <f>[5]Janeiro!$F$27</f>
        <v>99</v>
      </c>
      <c r="Y9" s="112">
        <f>[5]Janeiro!$F$28</f>
        <v>99</v>
      </c>
      <c r="Z9" s="112">
        <f>[5]Janeiro!$F$29</f>
        <v>93</v>
      </c>
      <c r="AA9" s="112">
        <f>[5]Janeiro!$F$30</f>
        <v>92</v>
      </c>
      <c r="AB9" s="112">
        <f>[5]Janeiro!$F$31</f>
        <v>80</v>
      </c>
      <c r="AC9" s="112">
        <f>[5]Janeiro!$F$32</f>
        <v>79</v>
      </c>
      <c r="AD9" s="112">
        <f>[5]Janeiro!$F$33</f>
        <v>67</v>
      </c>
      <c r="AE9" s="112">
        <f>[5]Janeiro!$F$34</f>
        <v>61</v>
      </c>
      <c r="AF9" s="112">
        <f>[5]Janeiro!$F$35</f>
        <v>91</v>
      </c>
      <c r="AG9" s="117">
        <f t="shared" si="2"/>
        <v>99</v>
      </c>
      <c r="AH9" s="116">
        <f t="shared" si="3"/>
        <v>87.806451612903231</v>
      </c>
    </row>
    <row r="10" spans="1:36" x14ac:dyDescent="0.2">
      <c r="A10" s="48" t="s">
        <v>91</v>
      </c>
      <c r="B10" s="112">
        <f>[6]Janeiro!$F$5</f>
        <v>100</v>
      </c>
      <c r="C10" s="112">
        <f>[6]Janeiro!$F$6</f>
        <v>100</v>
      </c>
      <c r="D10" s="112">
        <f>[6]Janeiro!$F$7</f>
        <v>100</v>
      </c>
      <c r="E10" s="112">
        <f>[6]Janeiro!$F$8</f>
        <v>100</v>
      </c>
      <c r="F10" s="112">
        <f>[6]Janeiro!$F$9</f>
        <v>99</v>
      </c>
      <c r="G10" s="112">
        <f>[6]Janeiro!$F$10</f>
        <v>99</v>
      </c>
      <c r="H10" s="112">
        <f>[6]Janeiro!$F$11</f>
        <v>97</v>
      </c>
      <c r="I10" s="112">
        <f>[6]Janeiro!$F$12</f>
        <v>97</v>
      </c>
      <c r="J10" s="112">
        <f>[6]Janeiro!$F$13</f>
        <v>99</v>
      </c>
      <c r="K10" s="112">
        <f>[6]Janeiro!$F$14</f>
        <v>98</v>
      </c>
      <c r="L10" s="112">
        <f>[6]Janeiro!$F$15</f>
        <v>96</v>
      </c>
      <c r="M10" s="112">
        <f>[6]Janeiro!$F$16</f>
        <v>100</v>
      </c>
      <c r="N10" s="112">
        <f>[6]Janeiro!$F$17</f>
        <v>100</v>
      </c>
      <c r="O10" s="112">
        <f>[6]Janeiro!$F$18</f>
        <v>100</v>
      </c>
      <c r="P10" s="112">
        <f>[6]Janeiro!$F$19</f>
        <v>100</v>
      </c>
      <c r="Q10" s="112">
        <f>[6]Janeiro!$F$20</f>
        <v>98</v>
      </c>
      <c r="R10" s="112">
        <f>[6]Janeiro!$F$21</f>
        <v>99</v>
      </c>
      <c r="S10" s="112">
        <f>[6]Janeiro!$F$22</f>
        <v>99</v>
      </c>
      <c r="T10" s="112">
        <f>[6]Janeiro!$F$23</f>
        <v>97</v>
      </c>
      <c r="U10" s="112">
        <f>[6]Janeiro!$F$24</f>
        <v>96</v>
      </c>
      <c r="V10" s="112">
        <f>[6]Janeiro!$F$25</f>
        <v>100</v>
      </c>
      <c r="W10" s="112">
        <f>[6]Janeiro!$F$26</f>
        <v>100</v>
      </c>
      <c r="X10" s="112">
        <f>[6]Janeiro!$F$27</f>
        <v>100</v>
      </c>
      <c r="Y10" s="112">
        <f>[6]Janeiro!$F$28</f>
        <v>100</v>
      </c>
      <c r="Z10" s="112">
        <f>[6]Janeiro!$F$29</f>
        <v>100</v>
      </c>
      <c r="AA10" s="112">
        <f>[6]Janeiro!$F$30</f>
        <v>100</v>
      </c>
      <c r="AB10" s="112">
        <f>[6]Janeiro!$F$31</f>
        <v>99</v>
      </c>
      <c r="AC10" s="112">
        <f>[6]Janeiro!$F$32</f>
        <v>99</v>
      </c>
      <c r="AD10" s="112">
        <f>[6]Janeiro!$F$33</f>
        <v>87</v>
      </c>
      <c r="AE10" s="112">
        <f>[6]Janeiro!$F$34</f>
        <v>97</v>
      </c>
      <c r="AF10" s="112">
        <f>[6]Janeiro!$F$35</f>
        <v>97</v>
      </c>
      <c r="AG10" s="117">
        <f t="shared" si="2"/>
        <v>100</v>
      </c>
      <c r="AH10" s="116">
        <f t="shared" si="3"/>
        <v>98.483870967741936</v>
      </c>
    </row>
    <row r="11" spans="1:36" x14ac:dyDescent="0.2">
      <c r="A11" s="48" t="s">
        <v>49</v>
      </c>
      <c r="B11" s="112">
        <f>[7]Janeiro!$F$5</f>
        <v>100</v>
      </c>
      <c r="C11" s="112">
        <f>[7]Janeiro!$F$6</f>
        <v>99</v>
      </c>
      <c r="D11" s="112">
        <f>[7]Janeiro!$F$7</f>
        <v>82</v>
      </c>
      <c r="E11" s="112">
        <f>[7]Janeiro!$F$8</f>
        <v>92</v>
      </c>
      <c r="F11" s="112">
        <f>[7]Janeiro!$F$9</f>
        <v>100</v>
      </c>
      <c r="G11" s="112">
        <f>[7]Janeiro!$F$10</f>
        <v>100</v>
      </c>
      <c r="H11" s="112">
        <f>[7]Janeiro!$F$11</f>
        <v>78</v>
      </c>
      <c r="I11" s="112">
        <f>[7]Janeiro!$F$12</f>
        <v>100</v>
      </c>
      <c r="J11" s="112">
        <f>[7]Janeiro!$F$13</f>
        <v>78</v>
      </c>
      <c r="K11" s="112">
        <f>[7]Janeiro!$F$14</f>
        <v>100</v>
      </c>
      <c r="L11" s="112">
        <f>[7]Janeiro!$F$15</f>
        <v>100</v>
      </c>
      <c r="M11" s="112">
        <f>[7]Janeiro!$F$16</f>
        <v>100</v>
      </c>
      <c r="N11" s="112">
        <f>[7]Janeiro!$F$17</f>
        <v>81</v>
      </c>
      <c r="O11" s="112">
        <f>[7]Janeiro!$F$18</f>
        <v>100</v>
      </c>
      <c r="P11" s="112">
        <f>[7]Janeiro!$F$19</f>
        <v>100</v>
      </c>
      <c r="Q11" s="112">
        <f>[7]Janeiro!$F$20</f>
        <v>100</v>
      </c>
      <c r="R11" s="112">
        <f>[7]Janeiro!$F$21</f>
        <v>83</v>
      </c>
      <c r="S11" s="112">
        <f>[7]Janeiro!$F$22</f>
        <v>86</v>
      </c>
      <c r="T11" s="112">
        <f>[7]Janeiro!$F$23</f>
        <v>100</v>
      </c>
      <c r="U11" s="112">
        <f>[7]Janeiro!$F$24</f>
        <v>100</v>
      </c>
      <c r="V11" s="112">
        <f>[7]Janeiro!$F$25</f>
        <v>100</v>
      </c>
      <c r="W11" s="112">
        <f>[7]Janeiro!$F$26</f>
        <v>100</v>
      </c>
      <c r="X11" s="112">
        <f>[7]Janeiro!$F$27</f>
        <v>100</v>
      </c>
      <c r="Y11" s="112">
        <f>[7]Janeiro!$F$28</f>
        <v>100</v>
      </c>
      <c r="Z11" s="112">
        <f>[7]Janeiro!$F$29</f>
        <v>100</v>
      </c>
      <c r="AA11" s="112">
        <f>[7]Janeiro!$F$30</f>
        <v>82</v>
      </c>
      <c r="AB11" s="112">
        <f>[7]Janeiro!$F$31</f>
        <v>82</v>
      </c>
      <c r="AC11" s="112">
        <f>[7]Janeiro!$F$32</f>
        <v>100</v>
      </c>
      <c r="AD11" s="112">
        <f>[7]Janeiro!$F$33</f>
        <v>89</v>
      </c>
      <c r="AE11" s="112">
        <f>[7]Janeiro!$F$34</f>
        <v>79</v>
      </c>
      <c r="AF11" s="112">
        <f>[7]Janeiro!$F$35</f>
        <v>79</v>
      </c>
      <c r="AG11" s="117">
        <f t="shared" si="2"/>
        <v>100</v>
      </c>
      <c r="AH11" s="116">
        <f t="shared" si="3"/>
        <v>93.225806451612897</v>
      </c>
      <c r="AJ11" t="s">
        <v>35</v>
      </c>
    </row>
    <row r="12" spans="1:36" x14ac:dyDescent="0.2">
      <c r="A12" s="48" t="s">
        <v>94</v>
      </c>
      <c r="B12" s="112">
        <f>[8]Janeiro!$F$5</f>
        <v>100</v>
      </c>
      <c r="C12" s="112">
        <f>[8]Janeiro!$F$6</f>
        <v>100</v>
      </c>
      <c r="D12" s="112">
        <f>[8]Janeiro!$F$7</f>
        <v>100</v>
      </c>
      <c r="E12" s="112">
        <f>[8]Janeiro!$F$8</f>
        <v>100</v>
      </c>
      <c r="F12" s="112">
        <f>[8]Janeiro!$F$9</f>
        <v>100</v>
      </c>
      <c r="G12" s="112">
        <f>[8]Janeiro!$F$10</f>
        <v>89</v>
      </c>
      <c r="H12" s="112">
        <f>[8]Janeiro!$F$11</f>
        <v>93</v>
      </c>
      <c r="I12" s="112">
        <f>[8]Janeiro!$F$12</f>
        <v>88</v>
      </c>
      <c r="J12" s="112">
        <f>[8]Janeiro!$F$13</f>
        <v>82</v>
      </c>
      <c r="K12" s="112">
        <f>[8]Janeiro!$F$14</f>
        <v>83</v>
      </c>
      <c r="L12" s="112">
        <f>[8]Janeiro!$F$15</f>
        <v>97</v>
      </c>
      <c r="M12" s="112">
        <f>[8]Janeiro!$F$16</f>
        <v>100</v>
      </c>
      <c r="N12" s="112">
        <f>[8]Janeiro!$F$17</f>
        <v>100</v>
      </c>
      <c r="O12" s="112">
        <f>[8]Janeiro!$F$18</f>
        <v>100</v>
      </c>
      <c r="P12" s="112">
        <f>[8]Janeiro!$F$19</f>
        <v>96</v>
      </c>
      <c r="Q12" s="112">
        <f>[8]Janeiro!$F$20</f>
        <v>90</v>
      </c>
      <c r="R12" s="112">
        <f>[8]Janeiro!$F$21</f>
        <v>84</v>
      </c>
      <c r="S12" s="112">
        <f>[8]Janeiro!$F$22</f>
        <v>90</v>
      </c>
      <c r="T12" s="112">
        <f>[8]Janeiro!$F$23</f>
        <v>78</v>
      </c>
      <c r="U12" s="112">
        <f>[8]Janeiro!$F$24</f>
        <v>89</v>
      </c>
      <c r="V12" s="112">
        <f>[8]Janeiro!$F$25</f>
        <v>98</v>
      </c>
      <c r="W12" s="112">
        <f>[8]Janeiro!$F$26</f>
        <v>100</v>
      </c>
      <c r="X12" s="112">
        <f>[8]Janeiro!$F$27</f>
        <v>100</v>
      </c>
      <c r="Y12" s="112">
        <f>[8]Janeiro!$F$28</f>
        <v>99</v>
      </c>
      <c r="Z12" s="112">
        <f>[8]Janeiro!$F$29</f>
        <v>97</v>
      </c>
      <c r="AA12" s="112">
        <f>[8]Janeiro!$F$30</f>
        <v>91</v>
      </c>
      <c r="AB12" s="112">
        <f>[8]Janeiro!$F$31</f>
        <v>91</v>
      </c>
      <c r="AC12" s="112">
        <f>[8]Janeiro!$F$32</f>
        <v>89</v>
      </c>
      <c r="AD12" s="112">
        <f>[8]Janeiro!$F$33</f>
        <v>88</v>
      </c>
      <c r="AE12" s="112">
        <f>[8]Janeiro!$F$34</f>
        <v>91</v>
      </c>
      <c r="AF12" s="112">
        <f>[8]Janeiro!$F$35</f>
        <v>92</v>
      </c>
      <c r="AG12" s="117">
        <f t="shared" si="2"/>
        <v>100</v>
      </c>
      <c r="AH12" s="116">
        <f t="shared" si="3"/>
        <v>93.387096774193552</v>
      </c>
    </row>
    <row r="13" spans="1:36" x14ac:dyDescent="0.2">
      <c r="A13" s="48" t="s">
        <v>101</v>
      </c>
      <c r="B13" s="112">
        <f>[9]Janeiro!$F$5</f>
        <v>98</v>
      </c>
      <c r="C13" s="112">
        <f>[9]Janeiro!$F$6</f>
        <v>100</v>
      </c>
      <c r="D13" s="112">
        <f>[9]Janeiro!$F$7</f>
        <v>100</v>
      </c>
      <c r="E13" s="112">
        <f>[9]Janeiro!$F$8</f>
        <v>100</v>
      </c>
      <c r="F13" s="112">
        <f>[9]Janeiro!$F$9</f>
        <v>95</v>
      </c>
      <c r="G13" s="112">
        <f>[9]Janeiro!$F$10</f>
        <v>93</v>
      </c>
      <c r="H13" s="112">
        <f>[9]Janeiro!$F$11</f>
        <v>72</v>
      </c>
      <c r="I13" s="112">
        <f>[9]Janeiro!$F$12</f>
        <v>80</v>
      </c>
      <c r="J13" s="112">
        <f>[9]Janeiro!$F$13</f>
        <v>78</v>
      </c>
      <c r="K13" s="112">
        <f>[9]Janeiro!$F$14</f>
        <v>99</v>
      </c>
      <c r="L13" s="112">
        <f>[9]Janeiro!$F$15</f>
        <v>88</v>
      </c>
      <c r="M13" s="112">
        <f>[9]Janeiro!$F$16</f>
        <v>100</v>
      </c>
      <c r="N13" s="112">
        <f>[9]Janeiro!$F$17</f>
        <v>100</v>
      </c>
      <c r="O13" s="112">
        <f>[9]Janeiro!$F$18</f>
        <v>100</v>
      </c>
      <c r="P13" s="112">
        <f>[9]Janeiro!$F$19</f>
        <v>100</v>
      </c>
      <c r="Q13" s="112">
        <f>[9]Janeiro!$F$20</f>
        <v>100</v>
      </c>
      <c r="R13" s="112">
        <f>[9]Janeiro!$F$21</f>
        <v>89</v>
      </c>
      <c r="S13" s="112">
        <f>[9]Janeiro!$F$22</f>
        <v>88</v>
      </c>
      <c r="T13" s="112">
        <f>[9]Janeiro!$F$23</f>
        <v>93</v>
      </c>
      <c r="U13" s="112">
        <f>[9]Janeiro!$F$24</f>
        <v>100</v>
      </c>
      <c r="V13" s="112">
        <f>[9]Janeiro!$F$25</f>
        <v>100</v>
      </c>
      <c r="W13" s="112">
        <f>[9]Janeiro!$F$26</f>
        <v>100</v>
      </c>
      <c r="X13" s="112">
        <f>[9]Janeiro!$F$27</f>
        <v>100</v>
      </c>
      <c r="Y13" s="112">
        <f>[9]Janeiro!$F$28</f>
        <v>100</v>
      </c>
      <c r="Z13" s="112">
        <f>[9]Janeiro!$F$29</f>
        <v>100</v>
      </c>
      <c r="AA13" s="112">
        <f>[9]Janeiro!$F$30</f>
        <v>96</v>
      </c>
      <c r="AB13" s="112">
        <f>[9]Janeiro!$F$31</f>
        <v>90</v>
      </c>
      <c r="AC13" s="112">
        <f>[9]Janeiro!$F$32</f>
        <v>97</v>
      </c>
      <c r="AD13" s="112">
        <f>[9]Janeiro!$F$33</f>
        <v>91</v>
      </c>
      <c r="AE13" s="112">
        <f>[9]Janeiro!$F$34</f>
        <v>81</v>
      </c>
      <c r="AF13" s="112">
        <f>[9]Janeiro!$F$35</f>
        <v>95</v>
      </c>
      <c r="AG13" s="117">
        <f t="shared" si="2"/>
        <v>100</v>
      </c>
      <c r="AH13" s="116">
        <f t="shared" si="3"/>
        <v>94.290322580645167</v>
      </c>
      <c r="AJ13" t="s">
        <v>35</v>
      </c>
    </row>
    <row r="14" spans="1:36" x14ac:dyDescent="0.2">
      <c r="A14" s="48" t="s">
        <v>147</v>
      </c>
      <c r="B14" s="112">
        <f>[10]Janeiro!$F$5</f>
        <v>100</v>
      </c>
      <c r="C14" s="112">
        <f>[10]Janeiro!$F$6</f>
        <v>100</v>
      </c>
      <c r="D14" s="112">
        <f>[10]Janeiro!$F$7</f>
        <v>100</v>
      </c>
      <c r="E14" s="112">
        <f>[10]Janeiro!$F$8</f>
        <v>100</v>
      </c>
      <c r="F14" s="112">
        <f>[10]Janeiro!$F$9</f>
        <v>100</v>
      </c>
      <c r="G14" s="112">
        <f>[10]Janeiro!$F$10</f>
        <v>100</v>
      </c>
      <c r="H14" s="112">
        <f>[10]Janeiro!$F$11</f>
        <v>100</v>
      </c>
      <c r="I14" s="112">
        <f>[10]Janeiro!$F$12</f>
        <v>100</v>
      </c>
      <c r="J14" s="112">
        <f>[10]Janeiro!$F$13</f>
        <v>100</v>
      </c>
      <c r="K14" s="112">
        <f>[10]Janeiro!$F$14</f>
        <v>100</v>
      </c>
      <c r="L14" s="112">
        <f>[10]Janeiro!$F$15</f>
        <v>100</v>
      </c>
      <c r="M14" s="112">
        <f>[10]Janeiro!$F$16</f>
        <v>100</v>
      </c>
      <c r="N14" s="112">
        <f>[10]Janeiro!$F$17</f>
        <v>100</v>
      </c>
      <c r="O14" s="112">
        <f>[10]Janeiro!$F$18</f>
        <v>100</v>
      </c>
      <c r="P14" s="112">
        <f>[10]Janeiro!$F$19</f>
        <v>100</v>
      </c>
      <c r="Q14" s="112">
        <f>[10]Janeiro!$F$20</f>
        <v>100</v>
      </c>
      <c r="R14" s="112">
        <f>[10]Janeiro!$F$21</f>
        <v>100</v>
      </c>
      <c r="S14" s="112">
        <f>[10]Janeiro!$F$22</f>
        <v>100</v>
      </c>
      <c r="T14" s="112">
        <f>[10]Janeiro!$F$23</f>
        <v>100</v>
      </c>
      <c r="U14" s="112">
        <f>[10]Janeiro!$F$24</f>
        <v>100</v>
      </c>
      <c r="V14" s="112">
        <f>[10]Janeiro!$F$25</f>
        <v>100</v>
      </c>
      <c r="W14" s="112">
        <f>[10]Janeiro!$F$26</f>
        <v>100</v>
      </c>
      <c r="X14" s="112">
        <f>[10]Janeiro!$F$27</f>
        <v>100</v>
      </c>
      <c r="Y14" s="112">
        <f>[10]Janeiro!$F$28</f>
        <v>100</v>
      </c>
      <c r="Z14" s="112">
        <f>[10]Janeiro!$F$29</f>
        <v>100</v>
      </c>
      <c r="AA14" s="112">
        <f>[10]Janeiro!$F$30</f>
        <v>100</v>
      </c>
      <c r="AB14" s="112" t="s">
        <v>197</v>
      </c>
      <c r="AC14" s="112" t="s">
        <v>197</v>
      </c>
      <c r="AD14" s="112" t="s">
        <v>197</v>
      </c>
      <c r="AE14" s="112" t="s">
        <v>197</v>
      </c>
      <c r="AF14" s="112" t="s">
        <v>197</v>
      </c>
      <c r="AG14" s="117">
        <f t="shared" si="2"/>
        <v>100</v>
      </c>
      <c r="AH14" s="116">
        <f t="shared" si="3"/>
        <v>100</v>
      </c>
      <c r="AJ14" s="128"/>
    </row>
    <row r="15" spans="1:36" x14ac:dyDescent="0.2">
      <c r="A15" s="48" t="s">
        <v>2</v>
      </c>
      <c r="B15" s="112">
        <f>[11]Janeiro!$F$5</f>
        <v>93</v>
      </c>
      <c r="C15" s="112">
        <f>[11]Janeiro!$F$6</f>
        <v>93</v>
      </c>
      <c r="D15" s="112">
        <f>[11]Janeiro!$F$7</f>
        <v>92</v>
      </c>
      <c r="E15" s="112">
        <f>[11]Janeiro!$F$8</f>
        <v>93</v>
      </c>
      <c r="F15" s="112">
        <f>[11]Janeiro!$F$9</f>
        <v>92</v>
      </c>
      <c r="G15" s="112">
        <f>[11]Janeiro!$F$10</f>
        <v>85</v>
      </c>
      <c r="H15" s="112">
        <f>[11]Janeiro!$F$11</f>
        <v>81</v>
      </c>
      <c r="I15" s="112">
        <f>[11]Janeiro!$F$12</f>
        <v>73</v>
      </c>
      <c r="J15" s="112">
        <f>[11]Janeiro!$F$13</f>
        <v>86</v>
      </c>
      <c r="K15" s="112">
        <f>[11]Janeiro!$F$14</f>
        <v>83</v>
      </c>
      <c r="L15" s="112">
        <f>[11]Janeiro!$F$15</f>
        <v>84</v>
      </c>
      <c r="M15" s="112">
        <f>[11]Janeiro!$F$16</f>
        <v>94</v>
      </c>
      <c r="N15" s="112">
        <f>[11]Janeiro!$F$17</f>
        <v>93</v>
      </c>
      <c r="O15" s="112">
        <f>[11]Janeiro!$F$18</f>
        <v>87</v>
      </c>
      <c r="P15" s="112">
        <f>[11]Janeiro!$F$19</f>
        <v>88</v>
      </c>
      <c r="Q15" s="112">
        <f>[11]Janeiro!$F$20</f>
        <v>86</v>
      </c>
      <c r="R15" s="112">
        <f>[11]Janeiro!$F$21</f>
        <v>80</v>
      </c>
      <c r="S15" s="112">
        <f>[11]Janeiro!$F$22</f>
        <v>86</v>
      </c>
      <c r="T15" s="112">
        <f>[11]Janeiro!$F$23</f>
        <v>87</v>
      </c>
      <c r="U15" s="112">
        <f>[11]Janeiro!$F$24</f>
        <v>86</v>
      </c>
      <c r="V15" s="112">
        <f>[11]Janeiro!$F$25</f>
        <v>90</v>
      </c>
      <c r="W15" s="112">
        <f>[11]Janeiro!$F$26</f>
        <v>94</v>
      </c>
      <c r="X15" s="112">
        <f>[11]Janeiro!$F$27</f>
        <v>94</v>
      </c>
      <c r="Y15" s="112">
        <f>[11]Janeiro!$F$28</f>
        <v>91</v>
      </c>
      <c r="Z15" s="112">
        <f>[11]Janeiro!$F$29</f>
        <v>87</v>
      </c>
      <c r="AA15" s="112">
        <f>[11]Janeiro!$F$30</f>
        <v>78</v>
      </c>
      <c r="AB15" s="112">
        <f>[11]Janeiro!$F$31</f>
        <v>69</v>
      </c>
      <c r="AC15" s="112">
        <f>[11]Janeiro!$F$32</f>
        <v>80</v>
      </c>
      <c r="AD15" s="112">
        <f>[11]Janeiro!$F$33</f>
        <v>80</v>
      </c>
      <c r="AE15" s="112">
        <f>[11]Janeiro!$F$34</f>
        <v>82</v>
      </c>
      <c r="AF15" s="112">
        <f>[11]Janeiro!$F$35</f>
        <v>92</v>
      </c>
      <c r="AG15" s="117">
        <f t="shared" si="2"/>
        <v>94</v>
      </c>
      <c r="AH15" s="116">
        <f t="shared" si="3"/>
        <v>86.41935483870968</v>
      </c>
      <c r="AJ15" s="12" t="s">
        <v>35</v>
      </c>
    </row>
    <row r="16" spans="1:36" x14ac:dyDescent="0.2">
      <c r="A16" s="48" t="s">
        <v>3</v>
      </c>
      <c r="B16" s="127">
        <f>[12]Janeiro!$F$5</f>
        <v>95</v>
      </c>
      <c r="C16" s="112">
        <f>[12]Janeiro!$F$6</f>
        <v>93</v>
      </c>
      <c r="D16" s="112">
        <f>[12]Janeiro!$F$7</f>
        <v>94</v>
      </c>
      <c r="E16" s="112">
        <f>[12]Janeiro!$F$8</f>
        <v>91</v>
      </c>
      <c r="F16" s="112">
        <f>[12]Janeiro!$F$9</f>
        <v>91</v>
      </c>
      <c r="G16" s="112">
        <f>[12]Janeiro!$F$10</f>
        <v>92</v>
      </c>
      <c r="H16" s="112">
        <f>[12]Janeiro!$F$11</f>
        <v>90</v>
      </c>
      <c r="I16" s="112">
        <f>[12]Janeiro!$F$12</f>
        <v>89</v>
      </c>
      <c r="J16" s="112">
        <f>[12]Janeiro!$F$13</f>
        <v>88</v>
      </c>
      <c r="K16" s="112">
        <f>[12]Janeiro!$F$14</f>
        <v>93</v>
      </c>
      <c r="L16" s="112">
        <f>[12]Janeiro!$F$15</f>
        <v>94</v>
      </c>
      <c r="M16" s="112">
        <f>[12]Janeiro!$F$16</f>
        <v>93</v>
      </c>
      <c r="N16" s="112">
        <f>[12]Janeiro!$F$17</f>
        <v>99</v>
      </c>
      <c r="O16" s="112">
        <f>[12]Janeiro!$F$18</f>
        <v>94</v>
      </c>
      <c r="P16" s="112">
        <f>[12]Janeiro!$F$19</f>
        <v>100</v>
      </c>
      <c r="Q16" s="112">
        <f>[12]Janeiro!$F$20</f>
        <v>100</v>
      </c>
      <c r="R16" s="112">
        <f>[12]Janeiro!$F$21</f>
        <v>100</v>
      </c>
      <c r="S16" s="112">
        <f>[12]Janeiro!$F$22</f>
        <v>100</v>
      </c>
      <c r="T16" s="112">
        <f>[12]Janeiro!$F$23</f>
        <v>100</v>
      </c>
      <c r="U16" s="112">
        <f>[12]Janeiro!$F$24</f>
        <v>100</v>
      </c>
      <c r="V16" s="112">
        <f>[12]Janeiro!$F$25</f>
        <v>99</v>
      </c>
      <c r="W16" s="112">
        <f>[12]Janeiro!$F$26</f>
        <v>100</v>
      </c>
      <c r="X16" s="112">
        <f>[12]Janeiro!$F$27</f>
        <v>92</v>
      </c>
      <c r="Y16" s="112">
        <f>[12]Janeiro!$F$28</f>
        <v>100</v>
      </c>
      <c r="Z16" s="112">
        <f>[12]Janeiro!$F$29</f>
        <v>100</v>
      </c>
      <c r="AA16" s="112">
        <f>[12]Janeiro!$F$30</f>
        <v>100</v>
      </c>
      <c r="AB16" s="112">
        <f>[12]Janeiro!$F$31</f>
        <v>100</v>
      </c>
      <c r="AC16" s="112">
        <f>[12]Janeiro!$F$32</f>
        <v>100</v>
      </c>
      <c r="AD16" s="112">
        <f>[12]Janeiro!$F$33</f>
        <v>92</v>
      </c>
      <c r="AE16" s="112">
        <f>[12]Janeiro!$F$34</f>
        <v>85</v>
      </c>
      <c r="AF16" s="112">
        <f>[12]Janeiro!$F$35</f>
        <v>93</v>
      </c>
      <c r="AG16" s="117">
        <f>MAX(B16:AF16)</f>
        <v>100</v>
      </c>
      <c r="AH16" s="116">
        <f>AVERAGE(B16:AF16)</f>
        <v>95.387096774193552</v>
      </c>
      <c r="AJ16" s="12"/>
    </row>
    <row r="17" spans="1:37" x14ac:dyDescent="0.2">
      <c r="A17" s="48" t="s">
        <v>4</v>
      </c>
      <c r="B17" s="112">
        <f>[13]Janeiro!$F$5</f>
        <v>95</v>
      </c>
      <c r="C17" s="112">
        <f>[13]Janeiro!$F$6</f>
        <v>94</v>
      </c>
      <c r="D17" s="112">
        <f>[13]Janeiro!$F$7</f>
        <v>95</v>
      </c>
      <c r="E17" s="112">
        <f>[13]Janeiro!$F$8</f>
        <v>94</v>
      </c>
      <c r="F17" s="112">
        <f>[13]Janeiro!$F$9</f>
        <v>93</v>
      </c>
      <c r="G17" s="112">
        <f>[13]Janeiro!$F$10</f>
        <v>92</v>
      </c>
      <c r="H17" s="112">
        <f>[13]Janeiro!$F$11</f>
        <v>86</v>
      </c>
      <c r="I17" s="112">
        <f>[13]Janeiro!$F$12</f>
        <v>86</v>
      </c>
      <c r="J17" s="112">
        <f>[13]Janeiro!$F$13</f>
        <v>92</v>
      </c>
      <c r="K17" s="112">
        <f>[13]Janeiro!$F$14</f>
        <v>90</v>
      </c>
      <c r="L17" s="112">
        <f>[13]Janeiro!$F$15</f>
        <v>90</v>
      </c>
      <c r="M17" s="112">
        <f>[13]Janeiro!$F$16</f>
        <v>92</v>
      </c>
      <c r="N17" s="112">
        <f>[13]Janeiro!$F$17</f>
        <v>94</v>
      </c>
      <c r="O17" s="112">
        <f>[13]Janeiro!$F$18</f>
        <v>93</v>
      </c>
      <c r="P17" s="112">
        <f>[13]Janeiro!$F$19</f>
        <v>93</v>
      </c>
      <c r="Q17" s="112">
        <f>[13]Janeiro!$F$20</f>
        <v>95</v>
      </c>
      <c r="R17" s="112">
        <f>[13]Janeiro!$F$21</f>
        <v>89</v>
      </c>
      <c r="S17" s="112">
        <f>[13]Janeiro!$F$22</f>
        <v>90</v>
      </c>
      <c r="T17" s="112">
        <f>[13]Janeiro!$F$23</f>
        <v>87</v>
      </c>
      <c r="U17" s="112">
        <f>[13]Janeiro!$F$24</f>
        <v>91</v>
      </c>
      <c r="V17" s="112">
        <f>[13]Janeiro!$F$25</f>
        <v>95</v>
      </c>
      <c r="W17" s="112">
        <f>[13]Janeiro!$F$26</f>
        <v>96</v>
      </c>
      <c r="X17" s="112">
        <f>[13]Janeiro!$F$27</f>
        <v>96</v>
      </c>
      <c r="Y17" s="112">
        <f>[13]Janeiro!$F$28</f>
        <v>95</v>
      </c>
      <c r="Z17" s="112">
        <f>[13]Janeiro!$F$29</f>
        <v>94</v>
      </c>
      <c r="AA17" s="112">
        <f>[13]Janeiro!$F$30</f>
        <v>88</v>
      </c>
      <c r="AB17" s="112">
        <f>[13]Janeiro!$F$31</f>
        <v>76</v>
      </c>
      <c r="AC17" s="112">
        <f>[13]Janeiro!$F$32</f>
        <v>81</v>
      </c>
      <c r="AD17" s="112">
        <f>[13]Janeiro!$F$33</f>
        <v>65</v>
      </c>
      <c r="AE17" s="112">
        <f>[13]Janeiro!$F$34</f>
        <v>94</v>
      </c>
      <c r="AF17" s="112">
        <f>[13]Janeiro!$F$35</f>
        <v>84</v>
      </c>
      <c r="AG17" s="117">
        <f t="shared" si="2"/>
        <v>96</v>
      </c>
      <c r="AH17" s="116">
        <f t="shared" si="3"/>
        <v>90.161290322580641</v>
      </c>
      <c r="AJ17" t="s">
        <v>35</v>
      </c>
    </row>
    <row r="18" spans="1:37" x14ac:dyDescent="0.2">
      <c r="A18" s="48" t="s">
        <v>5</v>
      </c>
      <c r="B18" s="112">
        <f>[14]Janeiro!$F$5</f>
        <v>87</v>
      </c>
      <c r="C18" s="112">
        <f>[14]Janeiro!$F$6</f>
        <v>92</v>
      </c>
      <c r="D18" s="112">
        <f>[14]Janeiro!$F$7</f>
        <v>90</v>
      </c>
      <c r="E18" s="112">
        <f>[14]Janeiro!$F$8</f>
        <v>89</v>
      </c>
      <c r="F18" s="112">
        <f>[14]Janeiro!$F$9</f>
        <v>90</v>
      </c>
      <c r="G18" s="112">
        <f>[14]Janeiro!$F$10</f>
        <v>84</v>
      </c>
      <c r="H18" s="112">
        <f>[14]Janeiro!$F$11</f>
        <v>83</v>
      </c>
      <c r="I18" s="112">
        <f>[14]Janeiro!$F$12</f>
        <v>80</v>
      </c>
      <c r="J18" s="112">
        <f>[14]Janeiro!$F$13</f>
        <v>80</v>
      </c>
      <c r="K18" s="112">
        <f>[14]Janeiro!$F$14</f>
        <v>81</v>
      </c>
      <c r="L18" s="112">
        <f>[14]Janeiro!$F$15</f>
        <v>85</v>
      </c>
      <c r="M18" s="112">
        <f>[14]Janeiro!$F$16</f>
        <v>89</v>
      </c>
      <c r="N18" s="112">
        <f>[14]Janeiro!$F$17</f>
        <v>90</v>
      </c>
      <c r="O18" s="112">
        <f>[14]Janeiro!$F$18</f>
        <v>87</v>
      </c>
      <c r="P18" s="112">
        <f>[14]Janeiro!$F$19</f>
        <v>83</v>
      </c>
      <c r="Q18" s="112">
        <f>[14]Janeiro!$F$20</f>
        <v>87</v>
      </c>
      <c r="R18" s="112">
        <f>[14]Janeiro!$F$21</f>
        <v>80</v>
      </c>
      <c r="S18" s="112">
        <f>[14]Janeiro!$F$22</f>
        <v>80</v>
      </c>
      <c r="T18" s="112">
        <f>[14]Janeiro!$F$23</f>
        <v>69</v>
      </c>
      <c r="U18" s="112">
        <f>[14]Janeiro!$F$24</f>
        <v>78</v>
      </c>
      <c r="V18" s="112">
        <f>[14]Janeiro!$F$25</f>
        <v>76</v>
      </c>
      <c r="W18" s="112">
        <f>[14]Janeiro!$F$26</f>
        <v>91</v>
      </c>
      <c r="X18" s="112">
        <f>[14]Janeiro!$F$27</f>
        <v>90</v>
      </c>
      <c r="Y18" s="112">
        <f>[14]Janeiro!$F$28</f>
        <v>88</v>
      </c>
      <c r="Z18" s="112">
        <f>[14]Janeiro!$F$29</f>
        <v>80</v>
      </c>
      <c r="AA18" s="112">
        <f>[14]Janeiro!$F$30</f>
        <v>86</v>
      </c>
      <c r="AB18" s="112">
        <f>[14]Janeiro!$F$31</f>
        <v>87</v>
      </c>
      <c r="AC18" s="112">
        <f>[14]Janeiro!$F$32</f>
        <v>81</v>
      </c>
      <c r="AD18" s="112">
        <f>[14]Janeiro!$F$33</f>
        <v>85</v>
      </c>
      <c r="AE18" s="112">
        <f>[14]Janeiro!$F$34</f>
        <v>86</v>
      </c>
      <c r="AF18" s="112">
        <f>[14]Janeiro!$F$35</f>
        <v>80</v>
      </c>
      <c r="AG18" s="117">
        <f t="shared" si="2"/>
        <v>92</v>
      </c>
      <c r="AH18" s="116">
        <f t="shared" si="3"/>
        <v>84.322580645161295</v>
      </c>
      <c r="AI18" s="12" t="s">
        <v>35</v>
      </c>
    </row>
    <row r="19" spans="1:37" x14ac:dyDescent="0.2">
      <c r="A19" s="48" t="s">
        <v>33</v>
      </c>
      <c r="B19" s="112">
        <f>[15]Janeiro!$F$5</f>
        <v>100</v>
      </c>
      <c r="C19" s="112">
        <f>[15]Janeiro!$F$6</f>
        <v>100</v>
      </c>
      <c r="D19" s="112">
        <f>[15]Janeiro!$F$7</f>
        <v>100</v>
      </c>
      <c r="E19" s="112">
        <f>[15]Janeiro!$F$8</f>
        <v>100</v>
      </c>
      <c r="F19" s="112">
        <f>[15]Janeiro!$F$9</f>
        <v>100</v>
      </c>
      <c r="G19" s="112">
        <f>[15]Janeiro!$F$10</f>
        <v>97</v>
      </c>
      <c r="H19" s="112">
        <f>[15]Janeiro!$F$11</f>
        <v>92</v>
      </c>
      <c r="I19" s="112">
        <f>[15]Janeiro!$F$12</f>
        <v>94</v>
      </c>
      <c r="J19" s="112">
        <f>[15]Janeiro!$F$13</f>
        <v>100</v>
      </c>
      <c r="K19" s="112">
        <f>[15]Janeiro!$F$14</f>
        <v>99</v>
      </c>
      <c r="L19" s="112">
        <f>[15]Janeiro!$F$15</f>
        <v>98</v>
      </c>
      <c r="M19" s="112">
        <f>[15]Janeiro!$F$16</f>
        <v>100</v>
      </c>
      <c r="N19" s="112">
        <f>[15]Janeiro!$F$17</f>
        <v>100</v>
      </c>
      <c r="O19" s="112">
        <f>[15]Janeiro!$F$18</f>
        <v>100</v>
      </c>
      <c r="P19" s="112">
        <f>[15]Janeiro!$F$19</f>
        <v>100</v>
      </c>
      <c r="Q19" s="112">
        <f>[15]Janeiro!$F$20</f>
        <v>100</v>
      </c>
      <c r="R19" s="112">
        <f>[15]Janeiro!$F$21</f>
        <v>96</v>
      </c>
      <c r="S19" s="112">
        <f>[15]Janeiro!$F$22</f>
        <v>100</v>
      </c>
      <c r="T19" s="112">
        <f>[15]Janeiro!$F$23</f>
        <v>100</v>
      </c>
      <c r="U19" s="112">
        <f>[15]Janeiro!$F$24</f>
        <v>90</v>
      </c>
      <c r="V19" s="112">
        <f>[15]Janeiro!$F$25</f>
        <v>100</v>
      </c>
      <c r="W19" s="112">
        <f>[15]Janeiro!$F$26</f>
        <v>100</v>
      </c>
      <c r="X19" s="112">
        <f>[15]Janeiro!$F$27</f>
        <v>100</v>
      </c>
      <c r="Y19" s="112">
        <f>[15]Janeiro!$F$28</f>
        <v>100</v>
      </c>
      <c r="Z19" s="112">
        <f>[15]Janeiro!$F$29</f>
        <v>100</v>
      </c>
      <c r="AA19" s="112">
        <f>[15]Janeiro!$F$30</f>
        <v>92</v>
      </c>
      <c r="AB19" s="112">
        <f>[15]Janeiro!$F$31</f>
        <v>91</v>
      </c>
      <c r="AC19" s="112">
        <f>[15]Janeiro!$F$32</f>
        <v>91</v>
      </c>
      <c r="AD19" s="112">
        <f>[15]Janeiro!$F$33</f>
        <v>76</v>
      </c>
      <c r="AE19" s="112">
        <f>[15]Janeiro!$F$34</f>
        <v>100</v>
      </c>
      <c r="AF19" s="112">
        <f>[15]Janeiro!$F$35</f>
        <v>100</v>
      </c>
      <c r="AG19" s="117">
        <f t="shared" si="2"/>
        <v>100</v>
      </c>
      <c r="AH19" s="116">
        <f t="shared" si="3"/>
        <v>97.290322580645167</v>
      </c>
    </row>
    <row r="20" spans="1:37" x14ac:dyDescent="0.2">
      <c r="A20" s="48" t="s">
        <v>6</v>
      </c>
      <c r="B20" s="112">
        <f>[16]Janeiro!$F$5</f>
        <v>98</v>
      </c>
      <c r="C20" s="112">
        <f>[16]Janeiro!$F$6</f>
        <v>98</v>
      </c>
      <c r="D20" s="112">
        <f>[16]Janeiro!$F$7</f>
        <v>97</v>
      </c>
      <c r="E20" s="112">
        <f>[16]Janeiro!$F$8</f>
        <v>93</v>
      </c>
      <c r="F20" s="112">
        <f>[16]Janeiro!$F$9</f>
        <v>98</v>
      </c>
      <c r="G20" s="112">
        <f>[16]Janeiro!$F$10</f>
        <v>98</v>
      </c>
      <c r="H20" s="112">
        <f>[16]Janeiro!$F$11</f>
        <v>98</v>
      </c>
      <c r="I20" s="112">
        <f>[16]Janeiro!$F$12</f>
        <v>93</v>
      </c>
      <c r="J20" s="112">
        <f>[16]Janeiro!$F$13</f>
        <v>96</v>
      </c>
      <c r="K20" s="112">
        <f>[16]Janeiro!$F$14</f>
        <v>91</v>
      </c>
      <c r="L20" s="112">
        <f>[16]Janeiro!$F$15</f>
        <v>98</v>
      </c>
      <c r="M20" s="112">
        <f>[16]Janeiro!$F$16</f>
        <v>98</v>
      </c>
      <c r="N20" s="112">
        <f>[16]Janeiro!$F$17</f>
        <v>98</v>
      </c>
      <c r="O20" s="112">
        <f>[16]Janeiro!$F$18</f>
        <v>98</v>
      </c>
      <c r="P20" s="112">
        <f>[16]Janeiro!$F$19</f>
        <v>97</v>
      </c>
      <c r="Q20" s="112">
        <f>[16]Janeiro!$F$20</f>
        <v>97</v>
      </c>
      <c r="R20" s="112">
        <f>[16]Janeiro!$F$21</f>
        <v>95</v>
      </c>
      <c r="S20" s="112">
        <f>[16]Janeiro!$F$22</f>
        <v>98</v>
      </c>
      <c r="T20" s="112">
        <f>[16]Janeiro!$F$23</f>
        <v>97</v>
      </c>
      <c r="U20" s="112">
        <f>[16]Janeiro!$F$24</f>
        <v>96</v>
      </c>
      <c r="V20" s="112">
        <f>[16]Janeiro!$F$25</f>
        <v>93</v>
      </c>
      <c r="W20" s="112">
        <f>[16]Janeiro!$F$26</f>
        <v>98</v>
      </c>
      <c r="X20" s="112">
        <f>[16]Janeiro!$F$27</f>
        <v>98</v>
      </c>
      <c r="Y20" s="112">
        <f>[16]Janeiro!$F$28</f>
        <v>96</v>
      </c>
      <c r="Z20" s="112">
        <f>[16]Janeiro!$F$29</f>
        <v>94</v>
      </c>
      <c r="AA20" s="112">
        <f>[16]Janeiro!$F$30</f>
        <v>89</v>
      </c>
      <c r="AB20" s="112">
        <f>[16]Janeiro!$F$31</f>
        <v>92</v>
      </c>
      <c r="AC20" s="112">
        <f>[16]Janeiro!$F$32</f>
        <v>94</v>
      </c>
      <c r="AD20" s="112">
        <f>[16]Janeiro!$F$33</f>
        <v>94</v>
      </c>
      <c r="AE20" s="112">
        <f>[16]Janeiro!$F$34</f>
        <v>96</v>
      </c>
      <c r="AF20" s="112">
        <f>[16]Janeiro!$F$35</f>
        <v>99</v>
      </c>
      <c r="AG20" s="117">
        <f t="shared" si="2"/>
        <v>99</v>
      </c>
      <c r="AH20" s="116">
        <f t="shared" si="3"/>
        <v>95.967741935483872</v>
      </c>
    </row>
    <row r="21" spans="1:37" x14ac:dyDescent="0.2">
      <c r="A21" s="48" t="s">
        <v>7</v>
      </c>
      <c r="B21" s="112">
        <f>[17]Janeiro!$F$5</f>
        <v>94</v>
      </c>
      <c r="C21" s="112">
        <f>[17]Janeiro!$F$6</f>
        <v>98</v>
      </c>
      <c r="D21" s="112">
        <f>[17]Janeiro!$F$7</f>
        <v>99</v>
      </c>
      <c r="E21" s="112">
        <f>[17]Janeiro!$F$8</f>
        <v>92</v>
      </c>
      <c r="F21" s="112">
        <f>[17]Janeiro!$F$9</f>
        <v>94</v>
      </c>
      <c r="G21" s="112">
        <f>[17]Janeiro!$F$10</f>
        <v>86</v>
      </c>
      <c r="H21" s="112">
        <f>[17]Janeiro!$F$11</f>
        <v>86</v>
      </c>
      <c r="I21" s="112">
        <f>[17]Janeiro!$F$12</f>
        <v>86</v>
      </c>
      <c r="J21" s="112">
        <f>[17]Janeiro!$F$13</f>
        <v>92</v>
      </c>
      <c r="K21" s="112">
        <f>[17]Janeiro!$F$14</f>
        <v>87</v>
      </c>
      <c r="L21" s="112">
        <f>[17]Janeiro!$F$15</f>
        <v>97</v>
      </c>
      <c r="M21" s="112">
        <f>[17]Janeiro!$F$16</f>
        <v>97</v>
      </c>
      <c r="N21" s="112">
        <f>[17]Janeiro!$F$17</f>
        <v>98</v>
      </c>
      <c r="O21" s="112">
        <f>[17]Janeiro!$F$18</f>
        <v>93</v>
      </c>
      <c r="P21" s="112">
        <f>[17]Janeiro!$F$19</f>
        <v>96</v>
      </c>
      <c r="Q21" s="112">
        <f>[17]Janeiro!$F$20</f>
        <v>98</v>
      </c>
      <c r="R21" s="112">
        <f>[17]Janeiro!$F$21</f>
        <v>90</v>
      </c>
      <c r="S21" s="112">
        <f>[17]Janeiro!$F$22</f>
        <v>92</v>
      </c>
      <c r="T21" s="112">
        <f>[17]Janeiro!$F$23</f>
        <v>78</v>
      </c>
      <c r="U21" s="112">
        <f>[17]Janeiro!$F$24</f>
        <v>94</v>
      </c>
      <c r="V21" s="112">
        <f>[17]Janeiro!$F$25</f>
        <v>98</v>
      </c>
      <c r="W21" s="112">
        <f>[17]Janeiro!$F$26</f>
        <v>97</v>
      </c>
      <c r="X21" s="112">
        <f>[17]Janeiro!$F$27</f>
        <v>99</v>
      </c>
      <c r="Y21" s="112">
        <f>[17]Janeiro!$F$28</f>
        <v>93</v>
      </c>
      <c r="Z21" s="112">
        <f>[17]Janeiro!$F$29</f>
        <v>95</v>
      </c>
      <c r="AA21" s="112">
        <f>[17]Janeiro!$F$30</f>
        <v>86</v>
      </c>
      <c r="AB21" s="112">
        <f>[17]Janeiro!$F$31</f>
        <v>79</v>
      </c>
      <c r="AC21" s="112">
        <f>[17]Janeiro!$F$32</f>
        <v>87</v>
      </c>
      <c r="AD21" s="112">
        <f>[17]Janeiro!$F$33</f>
        <v>78</v>
      </c>
      <c r="AE21" s="112">
        <f>[17]Janeiro!$F$34</f>
        <v>71</v>
      </c>
      <c r="AF21" s="112">
        <f>[17]Janeiro!$F$35</f>
        <v>90</v>
      </c>
      <c r="AG21" s="117">
        <f t="shared" si="2"/>
        <v>99</v>
      </c>
      <c r="AH21" s="116">
        <f t="shared" si="3"/>
        <v>90.967741935483872</v>
      </c>
      <c r="AJ21" t="s">
        <v>35</v>
      </c>
    </row>
    <row r="22" spans="1:37" x14ac:dyDescent="0.2">
      <c r="A22" s="48" t="s">
        <v>148</v>
      </c>
      <c r="B22" s="112">
        <f>[18]Janeiro!$F$5</f>
        <v>100</v>
      </c>
      <c r="C22" s="112">
        <f>[18]Janeiro!$F$6</f>
        <v>100</v>
      </c>
      <c r="D22" s="112">
        <f>[18]Janeiro!$F$7</f>
        <v>100</v>
      </c>
      <c r="E22" s="112">
        <f>[18]Janeiro!$F$8</f>
        <v>100</v>
      </c>
      <c r="F22" s="112">
        <f>[18]Janeiro!$F$9</f>
        <v>100</v>
      </c>
      <c r="G22" s="112">
        <f>[18]Janeiro!$F$10</f>
        <v>98</v>
      </c>
      <c r="H22" s="112">
        <f>[18]Janeiro!$F$11</f>
        <v>98</v>
      </c>
      <c r="I22" s="112">
        <f>[18]Janeiro!$F$12</f>
        <v>100</v>
      </c>
      <c r="J22" s="112">
        <f>[18]Janeiro!$F$13</f>
        <v>100</v>
      </c>
      <c r="K22" s="112">
        <f>[18]Janeiro!$F$14</f>
        <v>100</v>
      </c>
      <c r="L22" s="112">
        <f>[18]Janeiro!$F$15</f>
        <v>100</v>
      </c>
      <c r="M22" s="112">
        <f>[18]Janeiro!$F$16</f>
        <v>100</v>
      </c>
      <c r="N22" s="112">
        <f>[18]Janeiro!$F$17</f>
        <v>100</v>
      </c>
      <c r="O22" s="112">
        <f>[18]Janeiro!$F$18</f>
        <v>100</v>
      </c>
      <c r="P22" s="112">
        <f>[18]Janeiro!$F$19</f>
        <v>100</v>
      </c>
      <c r="Q22" s="112">
        <f>[18]Janeiro!$F$20</f>
        <v>100</v>
      </c>
      <c r="R22" s="112">
        <f>[18]Janeiro!$F$21</f>
        <v>100</v>
      </c>
      <c r="S22" s="112">
        <f>[18]Janeiro!$F$22</f>
        <v>100</v>
      </c>
      <c r="T22" s="112">
        <f>[18]Janeiro!$F$23</f>
        <v>99</v>
      </c>
      <c r="U22" s="112">
        <f>[18]Janeiro!$F$24</f>
        <v>100</v>
      </c>
      <c r="V22" s="112">
        <f>[18]Janeiro!$F$25</f>
        <v>100</v>
      </c>
      <c r="W22" s="112">
        <f>[18]Janeiro!$F$26</f>
        <v>100</v>
      </c>
      <c r="X22" s="112">
        <f>[18]Janeiro!$F$27</f>
        <v>100</v>
      </c>
      <c r="Y22" s="112">
        <f>[18]Janeiro!$F$28</f>
        <v>100</v>
      </c>
      <c r="Z22" s="112">
        <f>[18]Janeiro!$F$29</f>
        <v>100</v>
      </c>
      <c r="AA22" s="112">
        <f>[18]Janeiro!$F$30</f>
        <v>97</v>
      </c>
      <c r="AB22" s="112">
        <f>[18]Janeiro!$F$31</f>
        <v>98</v>
      </c>
      <c r="AC22" s="112">
        <f>[18]Janeiro!$F$32</f>
        <v>98</v>
      </c>
      <c r="AD22" s="112">
        <f>[18]Janeiro!$F$33</f>
        <v>100</v>
      </c>
      <c r="AE22" s="112">
        <f>[18]Janeiro!$F$34</f>
        <v>98</v>
      </c>
      <c r="AF22" s="112">
        <f>[18]Janeiro!$F$35</f>
        <v>98</v>
      </c>
      <c r="AG22" s="117">
        <f t="shared" si="2"/>
        <v>100</v>
      </c>
      <c r="AH22" s="116">
        <f t="shared" si="3"/>
        <v>99.483870967741936</v>
      </c>
    </row>
    <row r="23" spans="1:37" x14ac:dyDescent="0.2">
      <c r="A23" s="48" t="s">
        <v>149</v>
      </c>
      <c r="B23" s="112">
        <f>[19]Janeiro!$F$5</f>
        <v>97</v>
      </c>
      <c r="C23" s="112">
        <f>[19]Janeiro!$F$6</f>
        <v>97</v>
      </c>
      <c r="D23" s="112">
        <f>[19]Janeiro!$F$7</f>
        <v>98</v>
      </c>
      <c r="E23" s="112">
        <f>[19]Janeiro!$F$8</f>
        <v>97</v>
      </c>
      <c r="F23" s="112">
        <f>[19]Janeiro!$F$9</f>
        <v>96</v>
      </c>
      <c r="G23" s="112">
        <f>[19]Janeiro!$F$10</f>
        <v>95</v>
      </c>
      <c r="H23" s="112">
        <f>[19]Janeiro!$F$11</f>
        <v>93</v>
      </c>
      <c r="I23" s="112">
        <f>[19]Janeiro!$F$12</f>
        <v>91</v>
      </c>
      <c r="J23" s="112">
        <f>[19]Janeiro!$F$13</f>
        <v>94</v>
      </c>
      <c r="K23" s="112">
        <f>[19]Janeiro!$F$14</f>
        <v>97</v>
      </c>
      <c r="L23" s="112">
        <f>[19]Janeiro!$F$15</f>
        <v>94</v>
      </c>
      <c r="M23" s="112">
        <f>[19]Janeiro!$F$16</f>
        <v>97</v>
      </c>
      <c r="N23" s="112">
        <f>[19]Janeiro!$F$17</f>
        <v>97</v>
      </c>
      <c r="O23" s="112">
        <f>[19]Janeiro!$F$18</f>
        <v>92</v>
      </c>
      <c r="P23" s="112">
        <f>[19]Janeiro!$F$19</f>
        <v>97</v>
      </c>
      <c r="Q23" s="112">
        <f>[19]Janeiro!$F$20</f>
        <v>96</v>
      </c>
      <c r="R23" s="112">
        <f>[19]Janeiro!$F$21</f>
        <v>93</v>
      </c>
      <c r="S23" s="112">
        <f>[19]Janeiro!$F$22</f>
        <v>95</v>
      </c>
      <c r="T23" s="112">
        <f>[19]Janeiro!$F$23</f>
        <v>95</v>
      </c>
      <c r="U23" s="112">
        <f>[19]Janeiro!$F$24</f>
        <v>96</v>
      </c>
      <c r="V23" s="112">
        <f>[19]Janeiro!$F$25</f>
        <v>97</v>
      </c>
      <c r="W23" s="112">
        <f>[19]Janeiro!$F$26</f>
        <v>95</v>
      </c>
      <c r="X23" s="112">
        <f>[19]Janeiro!$F$27</f>
        <v>96</v>
      </c>
      <c r="Y23" s="112">
        <f>[19]Janeiro!$F$28</f>
        <v>97</v>
      </c>
      <c r="Z23" s="112">
        <f>[19]Janeiro!$F$29</f>
        <v>97</v>
      </c>
      <c r="AA23" s="112">
        <f>[19]Janeiro!$F$30</f>
        <v>97</v>
      </c>
      <c r="AB23" s="112">
        <f>[19]Janeiro!$F$31</f>
        <v>96</v>
      </c>
      <c r="AC23" s="112">
        <f>[19]Janeiro!$F$32</f>
        <v>97</v>
      </c>
      <c r="AD23" s="112">
        <f>[19]Janeiro!$F$33</f>
        <v>96</v>
      </c>
      <c r="AE23" s="112">
        <f>[19]Janeiro!$F$34</f>
        <v>93</v>
      </c>
      <c r="AF23" s="112">
        <f>[19]Janeiro!$F$35</f>
        <v>93</v>
      </c>
      <c r="AG23" s="117">
        <f t="shared" si="2"/>
        <v>98</v>
      </c>
      <c r="AH23" s="116">
        <f t="shared" si="3"/>
        <v>95.516129032258064</v>
      </c>
      <c r="AI23" s="12" t="s">
        <v>35</v>
      </c>
    </row>
    <row r="24" spans="1:37" x14ac:dyDescent="0.2">
      <c r="A24" s="48" t="s">
        <v>150</v>
      </c>
      <c r="B24" s="112">
        <f>[20]Janeiro!$F$5</f>
        <v>100</v>
      </c>
      <c r="C24" s="112">
        <f>[20]Janeiro!$F$6</f>
        <v>100</v>
      </c>
      <c r="D24" s="112">
        <f>[20]Janeiro!$F$7</f>
        <v>100</v>
      </c>
      <c r="E24" s="112">
        <f>[20]Janeiro!$F$8</f>
        <v>98</v>
      </c>
      <c r="F24" s="112">
        <f>[20]Janeiro!$F$9</f>
        <v>100</v>
      </c>
      <c r="G24" s="112">
        <f>[20]Janeiro!$F$10</f>
        <v>100</v>
      </c>
      <c r="H24" s="112">
        <f>[20]Janeiro!$F$11</f>
        <v>100</v>
      </c>
      <c r="I24" s="112">
        <f>[20]Janeiro!$F$12</f>
        <v>100</v>
      </c>
      <c r="J24" s="112">
        <f>[20]Janeiro!$F$13</f>
        <v>100</v>
      </c>
      <c r="K24" s="112">
        <f>[20]Janeiro!$F$14</f>
        <v>98</v>
      </c>
      <c r="L24" s="112">
        <f>[20]Janeiro!$F$15</f>
        <v>100</v>
      </c>
      <c r="M24" s="112">
        <f>[20]Janeiro!$F$16</f>
        <v>100</v>
      </c>
      <c r="N24" s="112">
        <f>[20]Janeiro!$F$17</f>
        <v>100</v>
      </c>
      <c r="O24" s="112">
        <f>[20]Janeiro!$F$18</f>
        <v>100</v>
      </c>
      <c r="P24" s="112">
        <f>[20]Janeiro!$F$19</f>
        <v>100</v>
      </c>
      <c r="Q24" s="112">
        <f>[20]Janeiro!$F$20</f>
        <v>100</v>
      </c>
      <c r="R24" s="112">
        <f>[20]Janeiro!$F$21</f>
        <v>100</v>
      </c>
      <c r="S24" s="112">
        <f>[20]Janeiro!$F$22</f>
        <v>100</v>
      </c>
      <c r="T24" s="112">
        <f>[20]Janeiro!$F$23</f>
        <v>98</v>
      </c>
      <c r="U24" s="112">
        <f>[20]Janeiro!$F$24</f>
        <v>100</v>
      </c>
      <c r="V24" s="112">
        <f>[20]Janeiro!$F$25</f>
        <v>100</v>
      </c>
      <c r="W24" s="112">
        <f>[20]Janeiro!$F$26</f>
        <v>100</v>
      </c>
      <c r="X24" s="112">
        <f>[20]Janeiro!$F$27</f>
        <v>100</v>
      </c>
      <c r="Y24" s="112">
        <f>[20]Janeiro!$F$28</f>
        <v>100</v>
      </c>
      <c r="Z24" s="112">
        <f>[20]Janeiro!$F$29</f>
        <v>100</v>
      </c>
      <c r="AA24" s="112">
        <f>[20]Janeiro!$F$30</f>
        <v>98</v>
      </c>
      <c r="AB24" s="112">
        <f>[20]Janeiro!$F$31</f>
        <v>99</v>
      </c>
      <c r="AC24" s="112">
        <f>[20]Janeiro!$F$32</f>
        <v>100</v>
      </c>
      <c r="AD24" s="112">
        <f>[20]Janeiro!$F$33</f>
        <v>100</v>
      </c>
      <c r="AE24" s="112">
        <f>[20]Janeiro!$F$34</f>
        <v>96</v>
      </c>
      <c r="AF24" s="112">
        <f>[20]Janeiro!$F$35</f>
        <v>100</v>
      </c>
      <c r="AG24" s="117">
        <f t="shared" si="2"/>
        <v>100</v>
      </c>
      <c r="AH24" s="116">
        <f t="shared" si="3"/>
        <v>99.58064516129032</v>
      </c>
      <c r="AJ24" t="s">
        <v>35</v>
      </c>
    </row>
    <row r="25" spans="1:37" x14ac:dyDescent="0.2">
      <c r="A25" s="48" t="s">
        <v>8</v>
      </c>
      <c r="B25" s="112">
        <f>[21]Janeiro!$F$5</f>
        <v>100</v>
      </c>
      <c r="C25" s="112">
        <f>[21]Janeiro!$F$6</f>
        <v>100</v>
      </c>
      <c r="D25" s="112">
        <f>[21]Janeiro!$F$7</f>
        <v>100</v>
      </c>
      <c r="E25" s="112">
        <f>[21]Janeiro!$F$8</f>
        <v>100</v>
      </c>
      <c r="F25" s="112">
        <f>[21]Janeiro!$F$9</f>
        <v>100</v>
      </c>
      <c r="G25" s="112">
        <f>[21]Janeiro!$F$10</f>
        <v>96</v>
      </c>
      <c r="H25" s="112">
        <f>[21]Janeiro!$F$11</f>
        <v>89</v>
      </c>
      <c r="I25" s="112">
        <f>[21]Janeiro!$F$12</f>
        <v>95</v>
      </c>
      <c r="J25" s="112">
        <f>[21]Janeiro!$F$13</f>
        <v>100</v>
      </c>
      <c r="K25" s="112">
        <f>[21]Janeiro!$F$14</f>
        <v>100</v>
      </c>
      <c r="L25" s="112">
        <f>[21]Janeiro!$F$15</f>
        <v>100</v>
      </c>
      <c r="M25" s="112">
        <f>[21]Janeiro!$F$16</f>
        <v>100</v>
      </c>
      <c r="N25" s="112">
        <f>[21]Janeiro!$F$17</f>
        <v>100</v>
      </c>
      <c r="O25" s="112">
        <f>[21]Janeiro!$F$18</f>
        <v>99</v>
      </c>
      <c r="P25" s="112">
        <f>[21]Janeiro!$F$19</f>
        <v>100</v>
      </c>
      <c r="Q25" s="112">
        <f>[21]Janeiro!$F$20</f>
        <v>100</v>
      </c>
      <c r="R25" s="112">
        <f>[21]Janeiro!$F$21</f>
        <v>100</v>
      </c>
      <c r="S25" s="112">
        <f>[21]Janeiro!$F$22</f>
        <v>86</v>
      </c>
      <c r="T25" s="112">
        <f>[21]Janeiro!$F$23</f>
        <v>100</v>
      </c>
      <c r="U25" s="112">
        <f>[21]Janeiro!$F$24</f>
        <v>100</v>
      </c>
      <c r="V25" s="112">
        <f>[21]Janeiro!$F$25</f>
        <v>100</v>
      </c>
      <c r="W25" s="112">
        <f>[21]Janeiro!$F$26</f>
        <v>100</v>
      </c>
      <c r="X25" s="112">
        <f>[21]Janeiro!$F$27</f>
        <v>100</v>
      </c>
      <c r="Y25" s="112">
        <f>[21]Janeiro!$F$28</f>
        <v>100</v>
      </c>
      <c r="Z25" s="112">
        <f>[21]Janeiro!$F$29</f>
        <v>100</v>
      </c>
      <c r="AA25" s="112">
        <f>[21]Janeiro!$F$30</f>
        <v>100</v>
      </c>
      <c r="AB25" s="112">
        <f>[21]Janeiro!$F$31</f>
        <v>100</v>
      </c>
      <c r="AC25" s="112">
        <f>[21]Janeiro!$F$32</f>
        <v>100</v>
      </c>
      <c r="AD25" s="112">
        <f>[21]Janeiro!$F$33</f>
        <v>100</v>
      </c>
      <c r="AE25" s="112">
        <f>[21]Janeiro!$F$34</f>
        <v>100</v>
      </c>
      <c r="AF25" s="112">
        <f>[21]Janeiro!$F$35</f>
        <v>90</v>
      </c>
      <c r="AG25" s="117">
        <f t="shared" si="2"/>
        <v>100</v>
      </c>
      <c r="AH25" s="116">
        <f t="shared" si="3"/>
        <v>98.548387096774192</v>
      </c>
      <c r="AJ25" t="s">
        <v>35</v>
      </c>
    </row>
    <row r="26" spans="1:37" x14ac:dyDescent="0.2">
      <c r="A26" s="48" t="s">
        <v>9</v>
      </c>
      <c r="B26" s="112">
        <f>[22]Janeiro!$F$5</f>
        <v>89</v>
      </c>
      <c r="C26" s="112">
        <f>[22]Janeiro!$F$6</f>
        <v>93</v>
      </c>
      <c r="D26" s="112">
        <f>[22]Janeiro!$F$7</f>
        <v>95</v>
      </c>
      <c r="E26" s="112">
        <f>[22]Janeiro!$F$8</f>
        <v>82</v>
      </c>
      <c r="F26" s="112">
        <f>[22]Janeiro!$F$9</f>
        <v>91</v>
      </c>
      <c r="G26" s="112">
        <f>[22]Janeiro!$F$10</f>
        <v>83</v>
      </c>
      <c r="H26" s="112">
        <f>[22]Janeiro!$F$11</f>
        <v>91</v>
      </c>
      <c r="I26" s="112">
        <f>[22]Janeiro!$F$12</f>
        <v>84</v>
      </c>
      <c r="J26" s="112">
        <f>[22]Janeiro!$F$13</f>
        <v>85</v>
      </c>
      <c r="K26" s="112">
        <f>[22]Janeiro!$F$14</f>
        <v>91</v>
      </c>
      <c r="L26" s="112">
        <f>[22]Janeiro!$F$15</f>
        <v>95</v>
      </c>
      <c r="M26" s="112">
        <f>[22]Janeiro!$F$16</f>
        <v>96</v>
      </c>
      <c r="N26" s="112">
        <f>[22]Janeiro!$F$17</f>
        <v>92</v>
      </c>
      <c r="O26" s="112">
        <f>[22]Janeiro!$F$18</f>
        <v>93</v>
      </c>
      <c r="P26" s="112">
        <f>[22]Janeiro!$F$19</f>
        <v>90</v>
      </c>
      <c r="Q26" s="112">
        <f>[22]Janeiro!$F$20</f>
        <v>91</v>
      </c>
      <c r="R26" s="112">
        <f>[22]Janeiro!$F$21</f>
        <v>81</v>
      </c>
      <c r="S26" s="112">
        <f>[22]Janeiro!$F$22</f>
        <v>86</v>
      </c>
      <c r="T26" s="112">
        <f>[22]Janeiro!$F$23</f>
        <v>78</v>
      </c>
      <c r="U26" s="112">
        <f>[22]Janeiro!$F$24</f>
        <v>95</v>
      </c>
      <c r="V26" s="112">
        <f>[22]Janeiro!$F$25</f>
        <v>97</v>
      </c>
      <c r="W26" s="112">
        <f>[22]Janeiro!$F$26</f>
        <v>95</v>
      </c>
      <c r="X26" s="112">
        <f>[22]Janeiro!$F$27</f>
        <v>97</v>
      </c>
      <c r="Y26" s="112">
        <f>[22]Janeiro!$F$28</f>
        <v>93</v>
      </c>
      <c r="Z26" s="112">
        <f>[22]Janeiro!$F$29</f>
        <v>87</v>
      </c>
      <c r="AA26" s="112">
        <f>[22]Janeiro!$F$30</f>
        <v>90</v>
      </c>
      <c r="AB26" s="112">
        <f>[22]Janeiro!$F$31</f>
        <v>85</v>
      </c>
      <c r="AC26" s="112">
        <f>[22]Janeiro!$F$32</f>
        <v>78</v>
      </c>
      <c r="AD26" s="112">
        <f>[22]Janeiro!$F$33</f>
        <v>84</v>
      </c>
      <c r="AE26" s="112">
        <f>[22]Janeiro!$F$34</f>
        <v>72</v>
      </c>
      <c r="AF26" s="112">
        <f>[22]Janeiro!$F$35</f>
        <v>82</v>
      </c>
      <c r="AG26" s="117">
        <f t="shared" si="2"/>
        <v>97</v>
      </c>
      <c r="AH26" s="116">
        <f t="shared" si="3"/>
        <v>88.41935483870968</v>
      </c>
      <c r="AJ26" t="s">
        <v>35</v>
      </c>
    </row>
    <row r="27" spans="1:37" x14ac:dyDescent="0.2">
      <c r="A27" s="48" t="s">
        <v>32</v>
      </c>
      <c r="B27" s="112">
        <f>[23]Janeiro!$F$5</f>
        <v>92</v>
      </c>
      <c r="C27" s="112">
        <f>[23]Janeiro!$F$6</f>
        <v>99</v>
      </c>
      <c r="D27" s="112">
        <f>[23]Janeiro!$F$7</f>
        <v>85</v>
      </c>
      <c r="E27" s="112">
        <f>[23]Janeiro!$F$8</f>
        <v>89</v>
      </c>
      <c r="F27" s="112">
        <f>[23]Janeiro!$F$9</f>
        <v>86</v>
      </c>
      <c r="G27" s="112">
        <f>[23]Janeiro!$F$10</f>
        <v>92</v>
      </c>
      <c r="H27" s="112">
        <f>[23]Janeiro!$F$11</f>
        <v>90</v>
      </c>
      <c r="I27" s="112">
        <f>[23]Janeiro!$F$12</f>
        <v>86</v>
      </c>
      <c r="J27" s="112">
        <f>[23]Janeiro!$F$13</f>
        <v>70</v>
      </c>
      <c r="K27" s="112">
        <f>[23]Janeiro!$F$14</f>
        <v>72</v>
      </c>
      <c r="L27" s="112">
        <f>[23]Janeiro!$F$15</f>
        <v>73</v>
      </c>
      <c r="M27" s="112">
        <f>[23]Janeiro!$F$16</f>
        <v>90</v>
      </c>
      <c r="N27" s="112">
        <f>[23]Janeiro!$F$17</f>
        <v>98</v>
      </c>
      <c r="O27" s="112">
        <f>[23]Janeiro!$F$18</f>
        <v>98</v>
      </c>
      <c r="P27" s="112">
        <f>[23]Janeiro!$F$19</f>
        <v>82</v>
      </c>
      <c r="Q27" s="112">
        <f>[23]Janeiro!$F$20</f>
        <v>80</v>
      </c>
      <c r="R27" s="112">
        <f>[23]Janeiro!$F$21</f>
        <v>78</v>
      </c>
      <c r="S27" s="112">
        <f>[23]Janeiro!$F$22</f>
        <v>91</v>
      </c>
      <c r="T27" s="112">
        <f>[23]Janeiro!$F$23</f>
        <v>81</v>
      </c>
      <c r="U27" s="112">
        <f>[23]Janeiro!$F$24</f>
        <v>89</v>
      </c>
      <c r="V27" s="112">
        <f>[23]Janeiro!$F$25</f>
        <v>99</v>
      </c>
      <c r="W27" s="112">
        <f>[23]Janeiro!$F$26</f>
        <v>95</v>
      </c>
      <c r="X27" s="112">
        <f>[23]Janeiro!$F$27</f>
        <v>95</v>
      </c>
      <c r="Y27" s="112">
        <f>[23]Janeiro!$F$28</f>
        <v>91</v>
      </c>
      <c r="Z27" s="112">
        <f>[23]Janeiro!$F$29</f>
        <v>97</v>
      </c>
      <c r="AA27" s="112">
        <f>[23]Janeiro!$F$30</f>
        <v>78</v>
      </c>
      <c r="AB27" s="112">
        <f>[23]Janeiro!$F$31</f>
        <v>88</v>
      </c>
      <c r="AC27" s="112">
        <f>[23]Janeiro!$F$32</f>
        <v>90</v>
      </c>
      <c r="AD27" s="112">
        <f>[23]Janeiro!$F$33</f>
        <v>87</v>
      </c>
      <c r="AE27" s="112">
        <f>[23]Janeiro!$F$34</f>
        <v>83</v>
      </c>
      <c r="AF27" s="112">
        <f>[23]Janeiro!$F$35</f>
        <v>79</v>
      </c>
      <c r="AG27" s="117">
        <f t="shared" si="2"/>
        <v>99</v>
      </c>
      <c r="AH27" s="116">
        <f t="shared" si="3"/>
        <v>87.193548387096769</v>
      </c>
      <c r="AJ27" t="s">
        <v>35</v>
      </c>
    </row>
    <row r="28" spans="1:37" x14ac:dyDescent="0.2">
      <c r="A28" s="48" t="s">
        <v>10</v>
      </c>
      <c r="B28" s="112">
        <f>[24]Janeiro!$F$5</f>
        <v>99</v>
      </c>
      <c r="C28" s="112">
        <f>[24]Janeiro!$F$6</f>
        <v>99</v>
      </c>
      <c r="D28" s="112">
        <f>[24]Janeiro!$F$7</f>
        <v>99</v>
      </c>
      <c r="E28" s="112">
        <f>[24]Janeiro!$F$8</f>
        <v>94</v>
      </c>
      <c r="F28" s="112">
        <f>[24]Janeiro!$F$9</f>
        <v>90</v>
      </c>
      <c r="G28" s="112">
        <f>[24]Janeiro!$F$10</f>
        <v>91</v>
      </c>
      <c r="H28" s="112">
        <f>[24]Janeiro!$F$11</f>
        <v>81</v>
      </c>
      <c r="I28" s="112">
        <f>[24]Janeiro!$F$12</f>
        <v>83</v>
      </c>
      <c r="J28" s="112">
        <f>[24]Janeiro!$F$13</f>
        <v>88</v>
      </c>
      <c r="K28" s="112">
        <f>[24]Janeiro!$F$14</f>
        <v>100</v>
      </c>
      <c r="L28" s="112">
        <f>[24]Janeiro!$F$15</f>
        <v>92</v>
      </c>
      <c r="M28" s="112">
        <f>[24]Janeiro!$F$16</f>
        <v>93</v>
      </c>
      <c r="N28" s="112">
        <f>[24]Janeiro!$F$17</f>
        <v>99</v>
      </c>
      <c r="O28" s="112">
        <f>[24]Janeiro!$F$18</f>
        <v>89</v>
      </c>
      <c r="P28" s="112">
        <f>[24]Janeiro!$F$19</f>
        <v>92</v>
      </c>
      <c r="Q28" s="112">
        <f>[24]Janeiro!$F$20</f>
        <v>95</v>
      </c>
      <c r="R28" s="112">
        <f>[24]Janeiro!$F$21</f>
        <v>88</v>
      </c>
      <c r="S28" s="112">
        <f>[24]Janeiro!$F$22</f>
        <v>90</v>
      </c>
      <c r="T28" s="112">
        <f>[24]Janeiro!$F$23</f>
        <v>89</v>
      </c>
      <c r="U28" s="112">
        <f>[24]Janeiro!$F$24</f>
        <v>94</v>
      </c>
      <c r="V28" s="112">
        <f>[24]Janeiro!$F$25</f>
        <v>100</v>
      </c>
      <c r="W28" s="112">
        <f>[24]Janeiro!$F$26</f>
        <v>100</v>
      </c>
      <c r="X28" s="112">
        <f>[24]Janeiro!$F$27</f>
        <v>100</v>
      </c>
      <c r="Y28" s="112">
        <f>[24]Janeiro!$F$28</f>
        <v>99</v>
      </c>
      <c r="Z28" s="112">
        <f>[24]Janeiro!$F$29</f>
        <v>96</v>
      </c>
      <c r="AA28" s="112">
        <f>[24]Janeiro!$F$30</f>
        <v>95</v>
      </c>
      <c r="AB28" s="112">
        <f>[24]Janeiro!$F$31</f>
        <v>93</v>
      </c>
      <c r="AC28" s="112">
        <f>[24]Janeiro!$F$32</f>
        <v>94</v>
      </c>
      <c r="AD28" s="112">
        <f>[24]Janeiro!$F$33</f>
        <v>89</v>
      </c>
      <c r="AE28" s="112">
        <f>[24]Janeiro!$F$34</f>
        <v>89</v>
      </c>
      <c r="AF28" s="112">
        <f>[24]Janeiro!$F$35</f>
        <v>90</v>
      </c>
      <c r="AG28" s="117">
        <f t="shared" si="2"/>
        <v>100</v>
      </c>
      <c r="AH28" s="116">
        <f t="shared" si="3"/>
        <v>93.225806451612897</v>
      </c>
      <c r="AJ28" t="s">
        <v>35</v>
      </c>
    </row>
    <row r="29" spans="1:37" x14ac:dyDescent="0.2">
      <c r="A29" s="48" t="s">
        <v>151</v>
      </c>
      <c r="B29" s="112">
        <f>[25]Janeiro!$F$5</f>
        <v>97</v>
      </c>
      <c r="C29" s="112">
        <f>[25]Janeiro!$F$6</f>
        <v>98</v>
      </c>
      <c r="D29" s="112">
        <f>[25]Janeiro!$F$7</f>
        <v>98</v>
      </c>
      <c r="E29" s="112">
        <f>[25]Janeiro!$F$8</f>
        <v>96</v>
      </c>
      <c r="F29" s="112">
        <f>[25]Janeiro!$F$9</f>
        <v>91</v>
      </c>
      <c r="G29" s="112">
        <f>[25]Janeiro!$F$10</f>
        <v>89</v>
      </c>
      <c r="H29" s="112">
        <f>[25]Janeiro!$F$11</f>
        <v>93</v>
      </c>
      <c r="I29" s="112">
        <f>[25]Janeiro!$F$12</f>
        <v>96</v>
      </c>
      <c r="J29" s="112">
        <f>[25]Janeiro!$F$13</f>
        <v>96</v>
      </c>
      <c r="K29" s="112">
        <f>[25]Janeiro!$F$14</f>
        <v>94</v>
      </c>
      <c r="L29" s="112">
        <f>[25]Janeiro!$F$15</f>
        <v>95</v>
      </c>
      <c r="M29" s="112">
        <f>[25]Janeiro!$F$16</f>
        <v>97</v>
      </c>
      <c r="N29" s="112">
        <f>[25]Janeiro!$F$17</f>
        <v>98</v>
      </c>
      <c r="O29" s="112">
        <f>[25]Janeiro!$F$18</f>
        <v>98</v>
      </c>
      <c r="P29" s="112">
        <f>[25]Janeiro!$F$19</f>
        <v>96</v>
      </c>
      <c r="Q29" s="112">
        <f>[25]Janeiro!$F$20</f>
        <v>98</v>
      </c>
      <c r="R29" s="112">
        <f>[25]Janeiro!$F$21</f>
        <v>96</v>
      </c>
      <c r="S29" s="112">
        <f>[25]Janeiro!$F$22</f>
        <v>96</v>
      </c>
      <c r="T29" s="112">
        <f>[25]Janeiro!$F$23</f>
        <v>91</v>
      </c>
      <c r="U29" s="112">
        <f>[25]Janeiro!$F$24</f>
        <v>98</v>
      </c>
      <c r="V29" s="112">
        <f>[25]Janeiro!$F$25</f>
        <v>98</v>
      </c>
      <c r="W29" s="112">
        <f>[25]Janeiro!$F$26</f>
        <v>98</v>
      </c>
      <c r="X29" s="112">
        <f>[25]Janeiro!$F$27</f>
        <v>98</v>
      </c>
      <c r="Y29" s="112">
        <f>[25]Janeiro!$F$28</f>
        <v>98</v>
      </c>
      <c r="Z29" s="112">
        <f>[25]Janeiro!$F$29</f>
        <v>97</v>
      </c>
      <c r="AA29" s="112">
        <f>[25]Janeiro!$F$30</f>
        <v>96</v>
      </c>
      <c r="AB29" s="112">
        <f>[25]Janeiro!$F$31</f>
        <v>92</v>
      </c>
      <c r="AC29" s="112">
        <f>[25]Janeiro!$F$32</f>
        <v>97</v>
      </c>
      <c r="AD29" s="112">
        <f>[25]Janeiro!$F$33</f>
        <v>90</v>
      </c>
      <c r="AE29" s="112">
        <f>[25]Janeiro!$F$34</f>
        <v>89</v>
      </c>
      <c r="AF29" s="112">
        <f>[25]Janeiro!$F$35</f>
        <v>94</v>
      </c>
      <c r="AG29" s="117">
        <f t="shared" si="2"/>
        <v>98</v>
      </c>
      <c r="AH29" s="116">
        <f t="shared" si="3"/>
        <v>95.41935483870968</v>
      </c>
      <c r="AI29" s="12" t="s">
        <v>35</v>
      </c>
    </row>
    <row r="30" spans="1:37" x14ac:dyDescent="0.2">
      <c r="A30" s="48" t="s">
        <v>11</v>
      </c>
      <c r="B30" s="112">
        <f>[26]Janeiro!$F$5</f>
        <v>95</v>
      </c>
      <c r="C30" s="112">
        <f>[26]Janeiro!$F$6</f>
        <v>95</v>
      </c>
      <c r="D30" s="112">
        <f>[26]Janeiro!$F$7</f>
        <v>96</v>
      </c>
      <c r="E30" s="112">
        <f>[26]Janeiro!$F$8</f>
        <v>93</v>
      </c>
      <c r="F30" s="112">
        <f>[26]Janeiro!$F$9</f>
        <v>93</v>
      </c>
      <c r="G30" s="112">
        <f>[26]Janeiro!$F$10</f>
        <v>90</v>
      </c>
      <c r="H30" s="112">
        <f>[26]Janeiro!$F$11</f>
        <v>94</v>
      </c>
      <c r="I30" s="112">
        <f>[26]Janeiro!$F$12</f>
        <v>93</v>
      </c>
      <c r="J30" s="112">
        <f>[26]Janeiro!$F$13</f>
        <v>91</v>
      </c>
      <c r="K30" s="112">
        <f>[26]Janeiro!$F$14</f>
        <v>87</v>
      </c>
      <c r="L30" s="112">
        <f>[26]Janeiro!$F$15</f>
        <v>94</v>
      </c>
      <c r="M30" s="112">
        <f>[26]Janeiro!$F$16</f>
        <v>95</v>
      </c>
      <c r="N30" s="112">
        <f>[26]Janeiro!$F$17</f>
        <v>95</v>
      </c>
      <c r="O30" s="112">
        <f>[26]Janeiro!$F$18</f>
        <v>94</v>
      </c>
      <c r="P30" s="112">
        <f>[26]Janeiro!$F$19</f>
        <v>93</v>
      </c>
      <c r="Q30" s="112">
        <f>[26]Janeiro!$F$20</f>
        <v>95</v>
      </c>
      <c r="R30" s="112">
        <f>[26]Janeiro!$F$21</f>
        <v>93</v>
      </c>
      <c r="S30" s="112">
        <f>[26]Janeiro!$F$22</f>
        <v>92</v>
      </c>
      <c r="T30" s="112">
        <f>[26]Janeiro!$F$23</f>
        <v>89</v>
      </c>
      <c r="U30" s="112">
        <f>[26]Janeiro!$F$24</f>
        <v>91</v>
      </c>
      <c r="V30" s="112">
        <f>[26]Janeiro!$F$25</f>
        <v>95</v>
      </c>
      <c r="W30" s="112">
        <f>[26]Janeiro!$F$26</f>
        <v>95</v>
      </c>
      <c r="X30" s="112">
        <f>[26]Janeiro!$F$27</f>
        <v>94</v>
      </c>
      <c r="Y30" s="112">
        <f>[26]Janeiro!$F$28</f>
        <v>91</v>
      </c>
      <c r="Z30" s="112">
        <f>[26]Janeiro!$F$29</f>
        <v>95</v>
      </c>
      <c r="AA30" s="112">
        <f>[26]Janeiro!$F$30</f>
        <v>88</v>
      </c>
      <c r="AB30" s="112">
        <f>[26]Janeiro!$F$31</f>
        <v>93</v>
      </c>
      <c r="AC30" s="112">
        <f>[26]Janeiro!$F$32</f>
        <v>93</v>
      </c>
      <c r="AD30" s="112">
        <f>[26]Janeiro!$F$33</f>
        <v>89</v>
      </c>
      <c r="AE30" s="112">
        <f>[26]Janeiro!$F$34</f>
        <v>87</v>
      </c>
      <c r="AF30" s="112">
        <f>[26]Janeiro!$F$35</f>
        <v>94</v>
      </c>
      <c r="AG30" s="117">
        <f t="shared" si="2"/>
        <v>96</v>
      </c>
      <c r="AH30" s="116">
        <f t="shared" si="3"/>
        <v>92.645161290322577</v>
      </c>
      <c r="AJ30" t="s">
        <v>35</v>
      </c>
      <c r="AK30" t="s">
        <v>35</v>
      </c>
    </row>
    <row r="31" spans="1:37" s="5" customFormat="1" x14ac:dyDescent="0.2">
      <c r="A31" s="48" t="s">
        <v>12</v>
      </c>
      <c r="B31" s="112">
        <f>[27]Janeiro!$F$5</f>
        <v>92</v>
      </c>
      <c r="C31" s="112">
        <f>[27]Janeiro!$F$6</f>
        <v>92</v>
      </c>
      <c r="D31" s="112">
        <f>[27]Janeiro!$F$7</f>
        <v>93</v>
      </c>
      <c r="E31" s="112">
        <f>[27]Janeiro!$F$8</f>
        <v>93</v>
      </c>
      <c r="F31" s="112">
        <f>[27]Janeiro!$F$9</f>
        <v>93</v>
      </c>
      <c r="G31" s="112">
        <f>[27]Janeiro!$F$10</f>
        <v>90</v>
      </c>
      <c r="H31" s="112">
        <f>[27]Janeiro!$F$11</f>
        <v>90</v>
      </c>
      <c r="I31" s="112">
        <f>[27]Janeiro!$F$12</f>
        <v>88</v>
      </c>
      <c r="J31" s="112">
        <f>[27]Janeiro!$F$13</f>
        <v>85</v>
      </c>
      <c r="K31" s="112">
        <f>[27]Janeiro!$F$14</f>
        <v>83</v>
      </c>
      <c r="L31" s="112">
        <f>[27]Janeiro!$F$15</f>
        <v>91</v>
      </c>
      <c r="M31" s="112">
        <f>[27]Janeiro!$F$16</f>
        <v>92</v>
      </c>
      <c r="N31" s="112">
        <f>[27]Janeiro!$F$17</f>
        <v>90</v>
      </c>
      <c r="O31" s="112">
        <f>[27]Janeiro!$F$18</f>
        <v>91</v>
      </c>
      <c r="P31" s="112">
        <f>[27]Janeiro!$F$19</f>
        <v>91</v>
      </c>
      <c r="Q31" s="112">
        <f>[27]Janeiro!$F$20</f>
        <v>84</v>
      </c>
      <c r="R31" s="112">
        <f>[27]Janeiro!$F$21</f>
        <v>88</v>
      </c>
      <c r="S31" s="112">
        <f>[27]Janeiro!$F$22</f>
        <v>92</v>
      </c>
      <c r="T31" s="112">
        <f>[27]Janeiro!$F$23</f>
        <v>88</v>
      </c>
      <c r="U31" s="112">
        <f>[27]Janeiro!$F$24</f>
        <v>88</v>
      </c>
      <c r="V31" s="112">
        <f>[27]Janeiro!$F$25</f>
        <v>92</v>
      </c>
      <c r="W31" s="112">
        <f>[27]Janeiro!$F$26</f>
        <v>93</v>
      </c>
      <c r="X31" s="112">
        <f>[27]Janeiro!$F$27</f>
        <v>93</v>
      </c>
      <c r="Y31" s="112">
        <f>[27]Janeiro!$F$28</f>
        <v>87</v>
      </c>
      <c r="Z31" s="112">
        <f>[27]Janeiro!$F$29</f>
        <v>90</v>
      </c>
      <c r="AA31" s="112">
        <f>[27]Janeiro!$F$30</f>
        <v>82</v>
      </c>
      <c r="AB31" s="112">
        <f>[27]Janeiro!$F$31</f>
        <v>87</v>
      </c>
      <c r="AC31" s="112">
        <f>[27]Janeiro!$F$32</f>
        <v>87</v>
      </c>
      <c r="AD31" s="112">
        <f>[27]Janeiro!$F$33</f>
        <v>90</v>
      </c>
      <c r="AE31" s="112">
        <f>[27]Janeiro!$F$34</f>
        <v>89</v>
      </c>
      <c r="AF31" s="112">
        <f>[27]Janeiro!$F$35</f>
        <v>90</v>
      </c>
      <c r="AG31" s="117">
        <f t="shared" si="2"/>
        <v>93</v>
      </c>
      <c r="AH31" s="116">
        <f t="shared" si="3"/>
        <v>89.483870967741936</v>
      </c>
    </row>
    <row r="32" spans="1:37" x14ac:dyDescent="0.2">
      <c r="A32" s="48" t="s">
        <v>13</v>
      </c>
      <c r="B32" s="112">
        <f>[28]Janeiro!$F$5</f>
        <v>92</v>
      </c>
      <c r="C32" s="112">
        <f>[28]Janeiro!$F$6</f>
        <v>93</v>
      </c>
      <c r="D32" s="112">
        <f>[28]Janeiro!$F$7</f>
        <v>92</v>
      </c>
      <c r="E32" s="112">
        <f>[28]Janeiro!$F$8</f>
        <v>99</v>
      </c>
      <c r="F32" s="112">
        <f>[28]Janeiro!$F$9</f>
        <v>94</v>
      </c>
      <c r="G32" s="112">
        <f>[28]Janeiro!$F$10</f>
        <v>94</v>
      </c>
      <c r="H32" s="112">
        <f>[28]Janeiro!$F$11</f>
        <v>92</v>
      </c>
      <c r="I32" s="112">
        <f>[28]Janeiro!$F$12</f>
        <v>91</v>
      </c>
      <c r="J32" s="112">
        <f>[28]Janeiro!$F$13</f>
        <v>88</v>
      </c>
      <c r="K32" s="112">
        <f>[28]Janeiro!$F$14</f>
        <v>89</v>
      </c>
      <c r="L32" s="112">
        <f>[28]Janeiro!$F$15</f>
        <v>87</v>
      </c>
      <c r="M32" s="112">
        <f>[28]Janeiro!$F$16</f>
        <v>94</v>
      </c>
      <c r="N32" s="112">
        <f>[28]Janeiro!$F$17</f>
        <v>94</v>
      </c>
      <c r="O32" s="112">
        <f>[28]Janeiro!$F$18</f>
        <v>94</v>
      </c>
      <c r="P32" s="112">
        <f>[28]Janeiro!$F$19</f>
        <v>90</v>
      </c>
      <c r="Q32" s="112">
        <f>[28]Janeiro!$F$20</f>
        <v>85</v>
      </c>
      <c r="R32" s="112">
        <f>[28]Janeiro!$F$21</f>
        <v>91</v>
      </c>
      <c r="S32" s="112">
        <f>[28]Janeiro!$F$22</f>
        <v>93</v>
      </c>
      <c r="T32" s="112">
        <f>[28]Janeiro!$F$23</f>
        <v>94</v>
      </c>
      <c r="U32" s="112">
        <f>[28]Janeiro!$F$24</f>
        <v>90</v>
      </c>
      <c r="V32" s="112">
        <f>[28]Janeiro!$F$25</f>
        <v>87</v>
      </c>
      <c r="W32" s="112">
        <f>[28]Janeiro!$F$26</f>
        <v>93</v>
      </c>
      <c r="X32" s="112">
        <f>[28]Janeiro!$F$27</f>
        <v>99</v>
      </c>
      <c r="Y32" s="112">
        <f>[28]Janeiro!$F$28</f>
        <v>93</v>
      </c>
      <c r="Z32" s="112">
        <f>[28]Janeiro!$F$29</f>
        <v>92</v>
      </c>
      <c r="AA32" s="112">
        <f>[28]Janeiro!$F$30</f>
        <v>92</v>
      </c>
      <c r="AB32" s="112">
        <f>[28]Janeiro!$F$31</f>
        <v>93</v>
      </c>
      <c r="AC32" s="112">
        <f>[28]Janeiro!$F$32</f>
        <v>92</v>
      </c>
      <c r="AD32" s="112">
        <f>[28]Janeiro!$F$33</f>
        <v>90</v>
      </c>
      <c r="AE32" s="112">
        <f>[28]Janeiro!$F$34</f>
        <v>91</v>
      </c>
      <c r="AF32" s="112">
        <f>[28]Janeiro!$F$35</f>
        <v>99</v>
      </c>
      <c r="AG32" s="117">
        <f t="shared" si="2"/>
        <v>99</v>
      </c>
      <c r="AH32" s="116">
        <f t="shared" si="3"/>
        <v>92.161290322580641</v>
      </c>
      <c r="AJ32" t="s">
        <v>35</v>
      </c>
    </row>
    <row r="33" spans="1:36" x14ac:dyDescent="0.2">
      <c r="A33" s="48" t="s">
        <v>152</v>
      </c>
      <c r="B33" s="112">
        <f>[29]Janeiro!$F$5</f>
        <v>97</v>
      </c>
      <c r="C33" s="112">
        <f>[29]Janeiro!$F$6</f>
        <v>97</v>
      </c>
      <c r="D33" s="112">
        <f>[29]Janeiro!$F$7</f>
        <v>98</v>
      </c>
      <c r="E33" s="112">
        <f>[29]Janeiro!$F$8</f>
        <v>97</v>
      </c>
      <c r="F33" s="112">
        <f>[29]Janeiro!$F$9</f>
        <v>97</v>
      </c>
      <c r="G33" s="112">
        <f>[29]Janeiro!$F$10</f>
        <v>94</v>
      </c>
      <c r="H33" s="112">
        <f>[29]Janeiro!$F$11</f>
        <v>91</v>
      </c>
      <c r="I33" s="112">
        <f>[29]Janeiro!$F$12</f>
        <v>94</v>
      </c>
      <c r="J33" s="112">
        <f>[29]Janeiro!$F$13</f>
        <v>94</v>
      </c>
      <c r="K33" s="112">
        <f>[29]Janeiro!$F$14</f>
        <v>97</v>
      </c>
      <c r="L33" s="112">
        <f>[29]Janeiro!$F$15</f>
        <v>97</v>
      </c>
      <c r="M33" s="112">
        <f>[29]Janeiro!$F$16</f>
        <v>98</v>
      </c>
      <c r="N33" s="112">
        <f>[29]Janeiro!$F$17</f>
        <v>98</v>
      </c>
      <c r="O33" s="112">
        <f>[29]Janeiro!$F$18</f>
        <v>95</v>
      </c>
      <c r="P33" s="112">
        <f>[29]Janeiro!$F$19</f>
        <v>92</v>
      </c>
      <c r="Q33" s="112">
        <f>[29]Janeiro!$F$20</f>
        <v>95</v>
      </c>
      <c r="R33" s="112">
        <f>[29]Janeiro!$F$21</f>
        <v>89</v>
      </c>
      <c r="S33" s="112">
        <f>[29]Janeiro!$F$22</f>
        <v>92</v>
      </c>
      <c r="T33" s="112">
        <f>[29]Janeiro!$F$23</f>
        <v>88</v>
      </c>
      <c r="U33" s="112">
        <f>[29]Janeiro!$F$24</f>
        <v>95</v>
      </c>
      <c r="V33" s="112">
        <f>[29]Janeiro!$F$25</f>
        <v>96</v>
      </c>
      <c r="W33" s="112">
        <f>[29]Janeiro!$F$26</f>
        <v>98</v>
      </c>
      <c r="X33" s="112">
        <f>[29]Janeiro!$F$27</f>
        <v>98</v>
      </c>
      <c r="Y33" s="112">
        <f>[29]Janeiro!$F$28</f>
        <v>97</v>
      </c>
      <c r="Z33" s="112">
        <f>[29]Janeiro!$F$29</f>
        <v>98</v>
      </c>
      <c r="AA33" s="112">
        <f>[29]Janeiro!$F$30</f>
        <v>98</v>
      </c>
      <c r="AB33" s="112">
        <f>[29]Janeiro!$F$31</f>
        <v>97</v>
      </c>
      <c r="AC33" s="112">
        <f>[29]Janeiro!$F$32</f>
        <v>97</v>
      </c>
      <c r="AD33" s="112">
        <f>[29]Janeiro!$F$33</f>
        <v>96</v>
      </c>
      <c r="AE33" s="112">
        <f>[29]Janeiro!$F$34</f>
        <v>94</v>
      </c>
      <c r="AF33" s="112">
        <f>[29]Janeiro!$F$35</f>
        <v>93</v>
      </c>
      <c r="AG33" s="117">
        <f t="shared" si="2"/>
        <v>98</v>
      </c>
      <c r="AH33" s="116">
        <f t="shared" si="3"/>
        <v>95.387096774193552</v>
      </c>
      <c r="AJ33" t="s">
        <v>35</v>
      </c>
    </row>
    <row r="34" spans="1:36" x14ac:dyDescent="0.2">
      <c r="A34" s="48" t="s">
        <v>123</v>
      </c>
      <c r="B34" s="112">
        <f>[30]Janeiro!$F$5</f>
        <v>100</v>
      </c>
      <c r="C34" s="112">
        <f>[30]Janeiro!$F$6</f>
        <v>100</v>
      </c>
      <c r="D34" s="112">
        <f>[30]Janeiro!$F$7</f>
        <v>100</v>
      </c>
      <c r="E34" s="112">
        <f>[30]Janeiro!$F$8</f>
        <v>99</v>
      </c>
      <c r="F34" s="112">
        <f>[30]Janeiro!$F$9</f>
        <v>100</v>
      </c>
      <c r="G34" s="112">
        <f>[30]Janeiro!$F$10</f>
        <v>98</v>
      </c>
      <c r="H34" s="112">
        <f>[30]Janeiro!$F$11</f>
        <v>89</v>
      </c>
      <c r="I34" s="112">
        <f>[30]Janeiro!$F$12</f>
        <v>99</v>
      </c>
      <c r="J34" s="112">
        <f>[30]Janeiro!$F$13</f>
        <v>91</v>
      </c>
      <c r="K34" s="112">
        <f>[30]Janeiro!$F$14</f>
        <v>96</v>
      </c>
      <c r="L34" s="112">
        <f>[30]Janeiro!$F$15</f>
        <v>99</v>
      </c>
      <c r="M34" s="112">
        <f>[30]Janeiro!$F$16</f>
        <v>100</v>
      </c>
      <c r="N34" s="112">
        <f>[30]Janeiro!$F$17</f>
        <v>100</v>
      </c>
      <c r="O34" s="112">
        <f>[30]Janeiro!$F$18</f>
        <v>98</v>
      </c>
      <c r="P34" s="112">
        <f>[30]Janeiro!$F$19</f>
        <v>100</v>
      </c>
      <c r="Q34" s="112">
        <f>[30]Janeiro!$F$20</f>
        <v>100</v>
      </c>
      <c r="R34" s="112">
        <f>[30]Janeiro!$F$21</f>
        <v>100</v>
      </c>
      <c r="S34" s="112">
        <f>[30]Janeiro!$F$22</f>
        <v>97</v>
      </c>
      <c r="T34" s="112">
        <f>[30]Janeiro!$F$23</f>
        <v>89</v>
      </c>
      <c r="U34" s="112">
        <f>[30]Janeiro!$F$24</f>
        <v>100</v>
      </c>
      <c r="V34" s="112">
        <f>[30]Janeiro!$F$25</f>
        <v>100</v>
      </c>
      <c r="W34" s="112">
        <f>[30]Janeiro!$F$26</f>
        <v>100</v>
      </c>
      <c r="X34" s="112">
        <f>[30]Janeiro!$F$27</f>
        <v>100</v>
      </c>
      <c r="Y34" s="112">
        <f>[30]Janeiro!$F$28</f>
        <v>100</v>
      </c>
      <c r="Z34" s="112">
        <f>[30]Janeiro!$F$29</f>
        <v>99</v>
      </c>
      <c r="AA34" s="112">
        <f>[30]Janeiro!$F$30</f>
        <v>100</v>
      </c>
      <c r="AB34" s="112">
        <f>[30]Janeiro!$F$31</f>
        <v>94</v>
      </c>
      <c r="AC34" s="112">
        <f>[30]Janeiro!$F$32</f>
        <v>99</v>
      </c>
      <c r="AD34" s="112">
        <f>[30]Janeiro!$F$33</f>
        <v>99</v>
      </c>
      <c r="AE34" s="112">
        <f>[30]Janeiro!$F$34</f>
        <v>85</v>
      </c>
      <c r="AF34" s="112">
        <f>[30]Janeiro!$F$35</f>
        <v>96</v>
      </c>
      <c r="AG34" s="117">
        <f t="shared" si="2"/>
        <v>100</v>
      </c>
      <c r="AH34" s="116">
        <f t="shared" si="3"/>
        <v>97.645161290322577</v>
      </c>
    </row>
    <row r="35" spans="1:36" x14ac:dyDescent="0.2">
      <c r="A35" s="48" t="s">
        <v>14</v>
      </c>
      <c r="B35" s="112">
        <f>[31]Janeiro!$F$5</f>
        <v>92</v>
      </c>
      <c r="C35" s="112">
        <f>[31]Janeiro!$F$6</f>
        <v>90</v>
      </c>
      <c r="D35" s="112">
        <f>[31]Janeiro!$F$7</f>
        <v>92</v>
      </c>
      <c r="E35" s="112">
        <f>[31]Janeiro!$F$8</f>
        <v>89</v>
      </c>
      <c r="F35" s="112">
        <f>[31]Janeiro!$F$9</f>
        <v>92</v>
      </c>
      <c r="G35" s="112">
        <f>[31]Janeiro!$F$10</f>
        <v>90</v>
      </c>
      <c r="H35" s="112">
        <f>[31]Janeiro!$F$11</f>
        <v>88</v>
      </c>
      <c r="I35" s="112">
        <f>[31]Janeiro!$F$12</f>
        <v>85</v>
      </c>
      <c r="J35" s="112">
        <f>[31]Janeiro!$F$13</f>
        <v>85</v>
      </c>
      <c r="K35" s="112">
        <f>[31]Janeiro!$F$14</f>
        <v>91</v>
      </c>
      <c r="L35" s="112">
        <f>[31]Janeiro!$F$15</f>
        <v>91</v>
      </c>
      <c r="M35" s="112">
        <f>[31]Janeiro!$F$16</f>
        <v>91</v>
      </c>
      <c r="N35" s="112">
        <f>[31]Janeiro!$F$17</f>
        <v>91</v>
      </c>
      <c r="O35" s="112">
        <f>[31]Janeiro!$F$18</f>
        <v>93</v>
      </c>
      <c r="P35" s="112">
        <f>[31]Janeiro!$F$19</f>
        <v>92</v>
      </c>
      <c r="Q35" s="112">
        <f>[31]Janeiro!$F$20</f>
        <v>93</v>
      </c>
      <c r="R35" s="112">
        <f>[31]Janeiro!$F$21</f>
        <v>90</v>
      </c>
      <c r="S35" s="112">
        <f>[31]Janeiro!$F$22</f>
        <v>90</v>
      </c>
      <c r="T35" s="112">
        <f>[31]Janeiro!$F$23</f>
        <v>86</v>
      </c>
      <c r="U35" s="112">
        <f>[31]Janeiro!$F$24</f>
        <v>89</v>
      </c>
      <c r="V35" s="112">
        <f>[31]Janeiro!$F$25</f>
        <v>92</v>
      </c>
      <c r="W35" s="112">
        <f>[31]Janeiro!$F$26</f>
        <v>92</v>
      </c>
      <c r="X35" s="112">
        <f>[31]Janeiro!$F$27</f>
        <v>92</v>
      </c>
      <c r="Y35" s="112">
        <f>[31]Janeiro!$F$28</f>
        <v>92</v>
      </c>
      <c r="Z35" s="112">
        <f>[31]Janeiro!$F$29</f>
        <v>92</v>
      </c>
      <c r="AA35" s="112">
        <f>[31]Janeiro!$F$30</f>
        <v>84</v>
      </c>
      <c r="AB35" s="112">
        <f>[31]Janeiro!$F$31</f>
        <v>90</v>
      </c>
      <c r="AC35" s="112">
        <f>[31]Janeiro!$F$32</f>
        <v>91</v>
      </c>
      <c r="AD35" s="112">
        <f>[31]Janeiro!$F$33</f>
        <v>93</v>
      </c>
      <c r="AE35" s="112">
        <f>[31]Janeiro!$F$34</f>
        <v>85</v>
      </c>
      <c r="AF35" s="112">
        <f>[31]Janeiro!$F$35</f>
        <v>91</v>
      </c>
      <c r="AG35" s="117">
        <f t="shared" si="2"/>
        <v>93</v>
      </c>
      <c r="AH35" s="116">
        <f t="shared" si="3"/>
        <v>90.129032258064512</v>
      </c>
    </row>
    <row r="36" spans="1:36" x14ac:dyDescent="0.2">
      <c r="A36" s="48" t="s">
        <v>153</v>
      </c>
      <c r="B36" s="112">
        <f>[32]Janeiro!$F$5</f>
        <v>98</v>
      </c>
      <c r="C36" s="112">
        <f>[32]Janeiro!$F$6</f>
        <v>98</v>
      </c>
      <c r="D36" s="112">
        <f>[32]Janeiro!$F$7</f>
        <v>98</v>
      </c>
      <c r="E36" s="112">
        <f>[32]Janeiro!$F$8</f>
        <v>98</v>
      </c>
      <c r="F36" s="112">
        <f>[32]Janeiro!$F$9</f>
        <v>98</v>
      </c>
      <c r="G36" s="112">
        <f>[32]Janeiro!$F$10</f>
        <v>98</v>
      </c>
      <c r="H36" s="112">
        <f>[32]Janeiro!$F$11</f>
        <v>98</v>
      </c>
      <c r="I36" s="112">
        <f>[32]Janeiro!$F$12</f>
        <v>98</v>
      </c>
      <c r="J36" s="112">
        <f>[32]Janeiro!$F$13</f>
        <v>97</v>
      </c>
      <c r="K36" s="112">
        <f>[32]Janeiro!$F$14</f>
        <v>97</v>
      </c>
      <c r="L36" s="112">
        <f>[32]Janeiro!$F$15</f>
        <v>97</v>
      </c>
      <c r="M36" s="112">
        <f>[32]Janeiro!$F$16</f>
        <v>98</v>
      </c>
      <c r="N36" s="112">
        <f>[32]Janeiro!$F$17</f>
        <v>98</v>
      </c>
      <c r="O36" s="112">
        <f>[32]Janeiro!$F$18</f>
        <v>98</v>
      </c>
      <c r="P36" s="112">
        <f>[32]Janeiro!$F$19</f>
        <v>97</v>
      </c>
      <c r="Q36" s="112">
        <f>[32]Janeiro!$F$20</f>
        <v>97</v>
      </c>
      <c r="R36" s="112">
        <f>[32]Janeiro!$F$21</f>
        <v>98</v>
      </c>
      <c r="S36" s="112">
        <f>[32]Janeiro!$F$22</f>
        <v>98</v>
      </c>
      <c r="T36" s="112">
        <f>[32]Janeiro!$F$23</f>
        <v>98</v>
      </c>
      <c r="U36" s="112">
        <f>[32]Janeiro!$F$24</f>
        <v>98</v>
      </c>
      <c r="V36" s="112">
        <f>[32]Janeiro!$F$25</f>
        <v>97</v>
      </c>
      <c r="W36" s="112">
        <f>[32]Janeiro!$F$26</f>
        <v>98</v>
      </c>
      <c r="X36" s="112">
        <f>[32]Janeiro!$F$27</f>
        <v>98</v>
      </c>
      <c r="Y36" s="112">
        <f>[32]Janeiro!$F$28</f>
        <v>97</v>
      </c>
      <c r="Z36" s="112">
        <f>[32]Janeiro!$F$29</f>
        <v>97</v>
      </c>
      <c r="AA36" s="112">
        <f>[32]Janeiro!$F$30</f>
        <v>97</v>
      </c>
      <c r="AB36" s="112">
        <f>[32]Janeiro!$F$31</f>
        <v>97</v>
      </c>
      <c r="AC36" s="112">
        <f>[32]Janeiro!$F$32</f>
        <v>97</v>
      </c>
      <c r="AD36" s="112">
        <f>[32]Janeiro!$F$33</f>
        <v>97</v>
      </c>
      <c r="AE36" s="112">
        <f>[32]Janeiro!$F$34</f>
        <v>96</v>
      </c>
      <c r="AF36" s="112">
        <f>[32]Janeiro!$F$35</f>
        <v>98</v>
      </c>
      <c r="AG36" s="117">
        <f t="shared" si="2"/>
        <v>98</v>
      </c>
      <c r="AH36" s="116">
        <f t="shared" si="3"/>
        <v>97.548387096774192</v>
      </c>
    </row>
    <row r="37" spans="1:36" x14ac:dyDescent="0.2">
      <c r="A37" s="48" t="s">
        <v>15</v>
      </c>
      <c r="B37" s="112">
        <f>[33]Janeiro!$F$5</f>
        <v>94</v>
      </c>
      <c r="C37" s="112">
        <f>[33]Janeiro!$F$6</f>
        <v>95</v>
      </c>
      <c r="D37" s="112">
        <f>[33]Janeiro!$F$7</f>
        <v>94</v>
      </c>
      <c r="E37" s="112">
        <f>[33]Janeiro!$F$8</f>
        <v>86</v>
      </c>
      <c r="F37" s="112">
        <f>[33]Janeiro!$F$9</f>
        <v>80</v>
      </c>
      <c r="G37" s="112">
        <f>[33]Janeiro!$F$10</f>
        <v>72</v>
      </c>
      <c r="H37" s="112">
        <f>[33]Janeiro!$F$11</f>
        <v>67</v>
      </c>
      <c r="I37" s="112">
        <f>[33]Janeiro!$F$12</f>
        <v>84</v>
      </c>
      <c r="J37" s="112">
        <f>[33]Janeiro!$F$13</f>
        <v>79</v>
      </c>
      <c r="K37" s="112">
        <f>[33]Janeiro!$F$14</f>
        <v>88</v>
      </c>
      <c r="L37" s="112">
        <f>[33]Janeiro!$F$15</f>
        <v>95</v>
      </c>
      <c r="M37" s="112">
        <f>[33]Janeiro!$F$16</f>
        <v>94</v>
      </c>
      <c r="N37" s="112">
        <f>[33]Janeiro!$F$17</f>
        <v>95</v>
      </c>
      <c r="O37" s="112">
        <f>[33]Janeiro!$F$18</f>
        <v>94</v>
      </c>
      <c r="P37" s="112">
        <f>[33]Janeiro!$F$19</f>
        <v>90</v>
      </c>
      <c r="Q37" s="112">
        <f>[33]Janeiro!$F$20</f>
        <v>95</v>
      </c>
      <c r="R37" s="112">
        <f>[33]Janeiro!$F$21</f>
        <v>75</v>
      </c>
      <c r="S37" s="112">
        <f>[33]Janeiro!$F$22</f>
        <v>73</v>
      </c>
      <c r="T37" s="112">
        <f>[33]Janeiro!$F$23</f>
        <v>64</v>
      </c>
      <c r="U37" s="112">
        <f>[33]Janeiro!$F$24</f>
        <v>95</v>
      </c>
      <c r="V37" s="112">
        <f>[33]Janeiro!$F$25</f>
        <v>95</v>
      </c>
      <c r="W37" s="112">
        <f>[33]Janeiro!$F$26</f>
        <v>94</v>
      </c>
      <c r="X37" s="112">
        <f>[33]Janeiro!$F$27</f>
        <v>94</v>
      </c>
      <c r="Y37" s="112">
        <f>[33]Janeiro!$F$28</f>
        <v>95</v>
      </c>
      <c r="Z37" s="112">
        <f>[33]Janeiro!$F$29</f>
        <v>88</v>
      </c>
      <c r="AA37" s="112">
        <f>[33]Janeiro!$F$30</f>
        <v>91</v>
      </c>
      <c r="AB37" s="112">
        <f>[33]Janeiro!$F$31</f>
        <v>80</v>
      </c>
      <c r="AC37" s="112">
        <f>[33]Janeiro!$F$32</f>
        <v>83</v>
      </c>
      <c r="AD37" s="112">
        <f>[33]Janeiro!$F$33</f>
        <v>67</v>
      </c>
      <c r="AE37" s="112">
        <f>[33]Janeiro!$F$34</f>
        <v>58</v>
      </c>
      <c r="AF37" s="112">
        <f>[33]Janeiro!$F$35</f>
        <v>90</v>
      </c>
      <c r="AG37" s="117">
        <f t="shared" si="2"/>
        <v>95</v>
      </c>
      <c r="AH37" s="116">
        <f t="shared" si="3"/>
        <v>85.290322580645167</v>
      </c>
      <c r="AI37" s="12" t="s">
        <v>35</v>
      </c>
      <c r="AJ37" t="s">
        <v>35</v>
      </c>
    </row>
    <row r="38" spans="1:36" x14ac:dyDescent="0.2">
      <c r="A38" s="48" t="s">
        <v>16</v>
      </c>
      <c r="B38" s="112">
        <f>[34]Janeiro!$F$5</f>
        <v>91</v>
      </c>
      <c r="C38" s="112">
        <f>[34]Janeiro!$F$6</f>
        <v>90</v>
      </c>
      <c r="D38" s="112">
        <f>[34]Janeiro!$F$7</f>
        <v>93</v>
      </c>
      <c r="E38" s="112">
        <f>[34]Janeiro!$F$8</f>
        <v>91</v>
      </c>
      <c r="F38" s="112">
        <f>[34]Janeiro!$F$9</f>
        <v>83</v>
      </c>
      <c r="G38" s="112">
        <f>[34]Janeiro!$F$10</f>
        <v>82</v>
      </c>
      <c r="H38" s="112">
        <f>[34]Janeiro!$F$11</f>
        <v>76</v>
      </c>
      <c r="I38" s="112">
        <f>[34]Janeiro!$F$12</f>
        <v>72</v>
      </c>
      <c r="J38" s="112">
        <f>[34]Janeiro!$F$13</f>
        <v>69</v>
      </c>
      <c r="K38" s="112">
        <f>[34]Janeiro!$F$14</f>
        <v>70</v>
      </c>
      <c r="L38" s="112">
        <f>[34]Janeiro!$F$15</f>
        <v>82</v>
      </c>
      <c r="M38" s="112">
        <f>[34]Janeiro!$F$16</f>
        <v>88</v>
      </c>
      <c r="N38" s="112">
        <f>[34]Janeiro!$F$17</f>
        <v>82</v>
      </c>
      <c r="O38" s="112">
        <f>[34]Janeiro!$F$18</f>
        <v>85</v>
      </c>
      <c r="P38" s="112">
        <f>[34]Janeiro!$F$19</f>
        <v>78</v>
      </c>
      <c r="Q38" s="112" t="str">
        <f>[34]Janeiro!$F$20</f>
        <v>*</v>
      </c>
      <c r="R38" s="112" t="str">
        <f>[34]Janeiro!$F$21</f>
        <v>*</v>
      </c>
      <c r="S38" s="112" t="str">
        <f>[34]Janeiro!$F$22</f>
        <v>*</v>
      </c>
      <c r="T38" s="112" t="str">
        <f>[34]Janeiro!$F$23</f>
        <v>*</v>
      </c>
      <c r="U38" s="112" t="str">
        <f>[34]Janeiro!$F$24</f>
        <v>*</v>
      </c>
      <c r="V38" s="112" t="str">
        <f>[34]Janeiro!$F$25</f>
        <v>*</v>
      </c>
      <c r="W38" s="112" t="str">
        <f>[34]Janeiro!$F$26</f>
        <v>*</v>
      </c>
      <c r="X38" s="112" t="str">
        <f>[34]Janeiro!$F$27</f>
        <v>*</v>
      </c>
      <c r="Y38" s="112" t="str">
        <f>[34]Janeiro!$F$28</f>
        <v>*</v>
      </c>
      <c r="Z38" s="112" t="str">
        <f>[34]Janeiro!$F$29</f>
        <v>*</v>
      </c>
      <c r="AA38" s="112" t="str">
        <f>[34]Janeiro!$F$30</f>
        <v>*</v>
      </c>
      <c r="AB38" s="112" t="str">
        <f>[34]Janeiro!$F$31</f>
        <v>*</v>
      </c>
      <c r="AC38" s="112" t="str">
        <f>[34]Janeiro!$F$32</f>
        <v>*</v>
      </c>
      <c r="AD38" s="112" t="str">
        <f>[34]Janeiro!$F$33</f>
        <v>*</v>
      </c>
      <c r="AE38" s="112" t="str">
        <f>[34]Janeiro!$F$34</f>
        <v>*</v>
      </c>
      <c r="AF38" s="112" t="str">
        <f>[34]Janeiro!$F$35</f>
        <v>*</v>
      </c>
      <c r="AG38" s="117" t="s">
        <v>197</v>
      </c>
      <c r="AH38" s="116" t="s">
        <v>197</v>
      </c>
    </row>
    <row r="39" spans="1:36" x14ac:dyDescent="0.2">
      <c r="A39" s="48" t="s">
        <v>154</v>
      </c>
      <c r="B39" s="112">
        <f>[35]Janeiro!$F$5</f>
        <v>100</v>
      </c>
      <c r="C39" s="112">
        <f>[35]Janeiro!$F$6</f>
        <v>100</v>
      </c>
      <c r="D39" s="112">
        <f>[35]Janeiro!$F$7</f>
        <v>100</v>
      </c>
      <c r="E39" s="112">
        <f>[35]Janeiro!$F$8</f>
        <v>100</v>
      </c>
      <c r="F39" s="112">
        <f>[35]Janeiro!$F$9</f>
        <v>98</v>
      </c>
      <c r="G39" s="112">
        <f>[35]Janeiro!$F$10</f>
        <v>95</v>
      </c>
      <c r="H39" s="112">
        <f>[35]Janeiro!$F$11</f>
        <v>90</v>
      </c>
      <c r="I39" s="112">
        <f>[35]Janeiro!$F$12</f>
        <v>98</v>
      </c>
      <c r="J39" s="112">
        <f>[35]Janeiro!$F$13</f>
        <v>97</v>
      </c>
      <c r="K39" s="112">
        <f>[35]Janeiro!$F$14</f>
        <v>93</v>
      </c>
      <c r="L39" s="112">
        <f>[35]Janeiro!$F$15</f>
        <v>90</v>
      </c>
      <c r="M39" s="112">
        <f>[35]Janeiro!$F$16</f>
        <v>100</v>
      </c>
      <c r="N39" s="112">
        <f>[35]Janeiro!$F$17</f>
        <v>100</v>
      </c>
      <c r="O39" s="112">
        <f>[35]Janeiro!$F$18</f>
        <v>100</v>
      </c>
      <c r="P39" s="112">
        <f>[35]Janeiro!$F$19</f>
        <v>100</v>
      </c>
      <c r="Q39" s="112">
        <f>[35]Janeiro!$F$20</f>
        <v>98</v>
      </c>
      <c r="R39" s="112">
        <f>[35]Janeiro!$F$21</f>
        <v>98</v>
      </c>
      <c r="S39" s="112">
        <f>[35]Janeiro!$F$22</f>
        <v>97</v>
      </c>
      <c r="T39" s="112">
        <f>[35]Janeiro!$F$23</f>
        <v>96</v>
      </c>
      <c r="U39" s="112">
        <f>[35]Janeiro!$F$24</f>
        <v>99</v>
      </c>
      <c r="V39" s="112">
        <f>[35]Janeiro!$F$25</f>
        <v>100</v>
      </c>
      <c r="W39" s="112">
        <f>[35]Janeiro!$F$26</f>
        <v>100</v>
      </c>
      <c r="X39" s="112">
        <f>[35]Janeiro!$F$27</f>
        <v>100</v>
      </c>
      <c r="Y39" s="112">
        <f>[35]Janeiro!$F$28</f>
        <v>100</v>
      </c>
      <c r="Z39" s="112">
        <f>[35]Janeiro!$F$29</f>
        <v>100</v>
      </c>
      <c r="AA39" s="112">
        <f>[35]Janeiro!$F$30</f>
        <v>97</v>
      </c>
      <c r="AB39" s="112">
        <f>[35]Janeiro!$F$31</f>
        <v>96</v>
      </c>
      <c r="AC39" s="112">
        <f>[35]Janeiro!$F$32</f>
        <v>99</v>
      </c>
      <c r="AD39" s="112">
        <f>[35]Janeiro!$F$33</f>
        <v>94</v>
      </c>
      <c r="AE39" s="112">
        <f>[35]Janeiro!$F$34</f>
        <v>88</v>
      </c>
      <c r="AF39" s="112">
        <f>[35]Janeiro!$F$35</f>
        <v>91</v>
      </c>
      <c r="AG39" s="117">
        <f t="shared" si="2"/>
        <v>100</v>
      </c>
      <c r="AH39" s="116">
        <f t="shared" si="3"/>
        <v>97.225806451612897</v>
      </c>
    </row>
    <row r="40" spans="1:36" x14ac:dyDescent="0.2">
      <c r="A40" s="48" t="s">
        <v>17</v>
      </c>
      <c r="B40" s="112">
        <f>[36]Janeiro!$F$5</f>
        <v>85</v>
      </c>
      <c r="C40" s="112">
        <f>[36]Janeiro!$F$6</f>
        <v>94</v>
      </c>
      <c r="D40" s="112">
        <f>[36]Janeiro!$F$7</f>
        <v>100</v>
      </c>
      <c r="E40" s="112">
        <f>[36]Janeiro!$F$8</f>
        <v>98</v>
      </c>
      <c r="F40" s="112">
        <f>[36]Janeiro!$F$9</f>
        <v>97</v>
      </c>
      <c r="G40" s="112">
        <f>[36]Janeiro!$F$10</f>
        <v>95</v>
      </c>
      <c r="H40" s="112">
        <f>[36]Janeiro!$F$11</f>
        <v>94</v>
      </c>
      <c r="I40" s="112">
        <f>[36]Janeiro!$F$12</f>
        <v>90</v>
      </c>
      <c r="J40" s="112">
        <f>[36]Janeiro!$F$13</f>
        <v>89</v>
      </c>
      <c r="K40" s="112">
        <f>[36]Janeiro!$F$14</f>
        <v>87</v>
      </c>
      <c r="L40" s="112">
        <f>[36]Janeiro!$F$15</f>
        <v>81</v>
      </c>
      <c r="M40" s="112">
        <f>[36]Janeiro!$F$16</f>
        <v>86</v>
      </c>
      <c r="N40" s="112">
        <f>[36]Janeiro!$F$17</f>
        <v>78</v>
      </c>
      <c r="O40" s="112">
        <f>[36]Janeiro!$F$18</f>
        <v>74</v>
      </c>
      <c r="P40" s="112">
        <f>[36]Janeiro!$F$19</f>
        <v>80</v>
      </c>
      <c r="Q40" s="112">
        <f>[36]Janeiro!$F$20</f>
        <v>82</v>
      </c>
      <c r="R40" s="112">
        <f>[36]Janeiro!$F$21</f>
        <v>93</v>
      </c>
      <c r="S40" s="112">
        <f>[36]Janeiro!$F$22</f>
        <v>87</v>
      </c>
      <c r="T40" s="112">
        <f>[36]Janeiro!$F$23</f>
        <v>91</v>
      </c>
      <c r="U40" s="112">
        <f>[36]Janeiro!$F$24</f>
        <v>88</v>
      </c>
      <c r="V40" s="112">
        <f>[36]Janeiro!$F$25</f>
        <v>100</v>
      </c>
      <c r="W40" s="112">
        <f>[36]Janeiro!$F$26</f>
        <v>83</v>
      </c>
      <c r="X40" s="112">
        <f>[36]Janeiro!$F$27</f>
        <v>93</v>
      </c>
      <c r="Y40" s="112">
        <f>[36]Janeiro!$F$28</f>
        <v>94</v>
      </c>
      <c r="Z40" s="112">
        <f>[36]Janeiro!$F$29</f>
        <v>99</v>
      </c>
      <c r="AA40" s="112">
        <f>[36]Janeiro!$F$30</f>
        <v>98</v>
      </c>
      <c r="AB40" s="112">
        <f>[36]Janeiro!$F$31</f>
        <v>95</v>
      </c>
      <c r="AC40" s="112">
        <f>[36]Janeiro!$F$32</f>
        <v>95</v>
      </c>
      <c r="AD40" s="112">
        <f>[36]Janeiro!$F$33</f>
        <v>94</v>
      </c>
      <c r="AE40" s="112">
        <f>[36]Janeiro!$F$34</f>
        <v>89</v>
      </c>
      <c r="AF40" s="112">
        <f>[36]Janeiro!$F$35</f>
        <v>97</v>
      </c>
      <c r="AG40" s="117">
        <f t="shared" si="2"/>
        <v>100</v>
      </c>
      <c r="AH40" s="116">
        <f t="shared" si="3"/>
        <v>90.516129032258064</v>
      </c>
    </row>
    <row r="41" spans="1:36" x14ac:dyDescent="0.2">
      <c r="A41" s="48" t="s">
        <v>136</v>
      </c>
      <c r="B41" s="112">
        <f>[37]Janeiro!$F$5</f>
        <v>100</v>
      </c>
      <c r="C41" s="112">
        <f>[37]Janeiro!$F$6</f>
        <v>100</v>
      </c>
      <c r="D41" s="112">
        <f>[37]Janeiro!$F$7</f>
        <v>100</v>
      </c>
      <c r="E41" s="112">
        <f>[37]Janeiro!$F$8</f>
        <v>100</v>
      </c>
      <c r="F41" s="112">
        <f>[37]Janeiro!$F$9</f>
        <v>100</v>
      </c>
      <c r="G41" s="112">
        <f>[37]Janeiro!$F$10</f>
        <v>100</v>
      </c>
      <c r="H41" s="112">
        <f>[37]Janeiro!$F$11</f>
        <v>100</v>
      </c>
      <c r="I41" s="112">
        <f>[37]Janeiro!$F$12</f>
        <v>100</v>
      </c>
      <c r="J41" s="112">
        <f>[37]Janeiro!$F$13</f>
        <v>100</v>
      </c>
      <c r="K41" s="112">
        <f>[37]Janeiro!$F$14</f>
        <v>100</v>
      </c>
      <c r="L41" s="112">
        <f>[37]Janeiro!$F$15</f>
        <v>100</v>
      </c>
      <c r="M41" s="112">
        <f>[37]Janeiro!$F$16</f>
        <v>100</v>
      </c>
      <c r="N41" s="112">
        <f>[37]Janeiro!$F$17</f>
        <v>100</v>
      </c>
      <c r="O41" s="112">
        <f>[37]Janeiro!$F$18</f>
        <v>100</v>
      </c>
      <c r="P41" s="112">
        <f>[37]Janeiro!$F$19</f>
        <v>100</v>
      </c>
      <c r="Q41" s="112">
        <f>[37]Janeiro!$F$20</f>
        <v>100</v>
      </c>
      <c r="R41" s="112">
        <f>[37]Janeiro!$F$21</f>
        <v>100</v>
      </c>
      <c r="S41" s="112">
        <f>[37]Janeiro!$F$22</f>
        <v>100</v>
      </c>
      <c r="T41" s="112">
        <f>[37]Janeiro!$F$23</f>
        <v>100</v>
      </c>
      <c r="U41" s="112">
        <f>[37]Janeiro!$F$24</f>
        <v>100</v>
      </c>
      <c r="V41" s="112">
        <f>[37]Janeiro!$F$25</f>
        <v>100</v>
      </c>
      <c r="W41" s="112">
        <f>[37]Janeiro!$F$26</f>
        <v>100</v>
      </c>
      <c r="X41" s="112">
        <f>[37]Janeiro!$F$27</f>
        <v>100</v>
      </c>
      <c r="Y41" s="112">
        <f>[37]Janeiro!$F$28</f>
        <v>100</v>
      </c>
      <c r="Z41" s="112">
        <f>[37]Janeiro!$F$29</f>
        <v>100</v>
      </c>
      <c r="AA41" s="112">
        <f>[37]Janeiro!$F$30</f>
        <v>95</v>
      </c>
      <c r="AB41" s="112">
        <f>[37]Janeiro!$F$31</f>
        <v>100</v>
      </c>
      <c r="AC41" s="112">
        <f>[37]Janeiro!$F$32</f>
        <v>100</v>
      </c>
      <c r="AD41" s="112">
        <f>[37]Janeiro!$F$33</f>
        <v>100</v>
      </c>
      <c r="AE41" s="112">
        <f>[37]Janeiro!$F$34</f>
        <v>100</v>
      </c>
      <c r="AF41" s="112">
        <f>[37]Janeiro!$F$35</f>
        <v>48</v>
      </c>
      <c r="AG41" s="117">
        <f t="shared" si="2"/>
        <v>100</v>
      </c>
      <c r="AH41" s="116">
        <f t="shared" si="3"/>
        <v>98.161290322580641</v>
      </c>
    </row>
    <row r="42" spans="1:36" x14ac:dyDescent="0.2">
      <c r="A42" s="48" t="s">
        <v>18</v>
      </c>
      <c r="B42" s="112">
        <f>[38]Janeiro!$F$5</f>
        <v>97</v>
      </c>
      <c r="C42" s="112">
        <f>[38]Janeiro!$F$6</f>
        <v>98</v>
      </c>
      <c r="D42" s="112">
        <f>[38]Janeiro!$F$7</f>
        <v>97</v>
      </c>
      <c r="E42" s="112">
        <f>[38]Janeiro!$F$8</f>
        <v>96</v>
      </c>
      <c r="F42" s="112">
        <f>[38]Janeiro!$F$9</f>
        <v>96</v>
      </c>
      <c r="G42" s="112">
        <f>[38]Janeiro!$F$10</f>
        <v>96</v>
      </c>
      <c r="H42" s="112">
        <f>[38]Janeiro!$F$11</f>
        <v>92</v>
      </c>
      <c r="I42" s="112">
        <f>[38]Janeiro!$F$12</f>
        <v>92</v>
      </c>
      <c r="J42" s="112">
        <f>[38]Janeiro!$F$13</f>
        <v>90</v>
      </c>
      <c r="K42" s="112">
        <f>[38]Janeiro!$F$14</f>
        <v>90</v>
      </c>
      <c r="L42" s="112">
        <f>[38]Janeiro!$F$15</f>
        <v>92</v>
      </c>
      <c r="M42" s="112">
        <f>[38]Janeiro!$F$16</f>
        <v>96</v>
      </c>
      <c r="N42" s="112">
        <f>[38]Janeiro!$F$17</f>
        <v>97</v>
      </c>
      <c r="O42" s="112">
        <f>[38]Janeiro!$F$18</f>
        <v>91</v>
      </c>
      <c r="P42" s="112">
        <f>[38]Janeiro!$F$19</f>
        <v>97</v>
      </c>
      <c r="Q42" s="112">
        <f>[38]Janeiro!$F$20</f>
        <v>96</v>
      </c>
      <c r="R42" s="112">
        <f>[38]Janeiro!$F$21</f>
        <v>90</v>
      </c>
      <c r="S42" s="112">
        <f>[38]Janeiro!$F$22</f>
        <v>95</v>
      </c>
      <c r="T42" s="112">
        <f>[38]Janeiro!$F$23</f>
        <v>89</v>
      </c>
      <c r="U42" s="112">
        <f>[38]Janeiro!$F$24</f>
        <v>90</v>
      </c>
      <c r="V42" s="112">
        <f>[38]Janeiro!$F$25</f>
        <v>97</v>
      </c>
      <c r="W42" s="112">
        <f>[38]Janeiro!$F$26</f>
        <v>98</v>
      </c>
      <c r="X42" s="112">
        <f>[38]Janeiro!$F$27</f>
        <v>98</v>
      </c>
      <c r="Y42" s="112">
        <f>[38]Janeiro!$F$28</f>
        <v>96</v>
      </c>
      <c r="Z42" s="112">
        <f>[38]Janeiro!$F$29</f>
        <v>92</v>
      </c>
      <c r="AA42" s="112">
        <f>[38]Janeiro!$F$30</f>
        <v>87</v>
      </c>
      <c r="AB42" s="112">
        <f>[38]Janeiro!$F$31</f>
        <v>84</v>
      </c>
      <c r="AC42" s="112">
        <f>[38]Janeiro!$F$32</f>
        <v>84</v>
      </c>
      <c r="AD42" s="112">
        <f>[38]Janeiro!$F$33</f>
        <v>84</v>
      </c>
      <c r="AE42" s="112">
        <f>[38]Janeiro!$F$34</f>
        <v>92</v>
      </c>
      <c r="AF42" s="112">
        <f>[38]Janeiro!$F$35</f>
        <v>92</v>
      </c>
      <c r="AG42" s="117">
        <f t="shared" ref="AG42" si="4">MAX(B42:AF42)</f>
        <v>98</v>
      </c>
      <c r="AH42" s="116">
        <f t="shared" ref="AH42" si="5">AVERAGE(B42:AF42)</f>
        <v>92.935483870967744</v>
      </c>
      <c r="AJ42" t="s">
        <v>35</v>
      </c>
    </row>
    <row r="43" spans="1:36" hidden="1" x14ac:dyDescent="0.2">
      <c r="A43" s="48" t="s">
        <v>141</v>
      </c>
      <c r="B43" s="112" t="s">
        <v>197</v>
      </c>
      <c r="C43" s="112" t="s">
        <v>197</v>
      </c>
      <c r="D43" s="112" t="s">
        <v>197</v>
      </c>
      <c r="E43" s="112" t="s">
        <v>197</v>
      </c>
      <c r="F43" s="112" t="s">
        <v>197</v>
      </c>
      <c r="G43" s="112" t="s">
        <v>197</v>
      </c>
      <c r="H43" s="112" t="s">
        <v>197</v>
      </c>
      <c r="I43" s="112" t="s">
        <v>197</v>
      </c>
      <c r="J43" s="112" t="s">
        <v>197</v>
      </c>
      <c r="K43" s="112" t="s">
        <v>197</v>
      </c>
      <c r="L43" s="112" t="s">
        <v>197</v>
      </c>
      <c r="M43" s="112" t="s">
        <v>197</v>
      </c>
      <c r="N43" s="112" t="s">
        <v>197</v>
      </c>
      <c r="O43" s="112" t="s">
        <v>197</v>
      </c>
      <c r="P43" s="112" t="s">
        <v>197</v>
      </c>
      <c r="Q43" s="112" t="s">
        <v>197</v>
      </c>
      <c r="R43" s="112" t="s">
        <v>197</v>
      </c>
      <c r="S43" s="112" t="s">
        <v>197</v>
      </c>
      <c r="T43" s="112" t="s">
        <v>197</v>
      </c>
      <c r="U43" s="112" t="s">
        <v>197</v>
      </c>
      <c r="V43" s="112" t="s">
        <v>197</v>
      </c>
      <c r="W43" s="112" t="s">
        <v>197</v>
      </c>
      <c r="X43" s="112" t="s">
        <v>197</v>
      </c>
      <c r="Y43" s="112" t="s">
        <v>197</v>
      </c>
      <c r="Z43" s="112" t="s">
        <v>197</v>
      </c>
      <c r="AA43" s="112" t="s">
        <v>197</v>
      </c>
      <c r="AB43" s="112" t="s">
        <v>197</v>
      </c>
      <c r="AC43" s="112" t="s">
        <v>197</v>
      </c>
      <c r="AD43" s="112" t="s">
        <v>197</v>
      </c>
      <c r="AE43" s="112" t="s">
        <v>197</v>
      </c>
      <c r="AF43" s="112" t="s">
        <v>197</v>
      </c>
      <c r="AG43" s="117" t="s">
        <v>197</v>
      </c>
      <c r="AH43" s="116" t="s">
        <v>197</v>
      </c>
      <c r="AJ43" t="s">
        <v>35</v>
      </c>
    </row>
    <row r="44" spans="1:36" x14ac:dyDescent="0.2">
      <c r="A44" s="48" t="s">
        <v>19</v>
      </c>
      <c r="B44" s="112">
        <f>[39]Janeiro!$F$5</f>
        <v>99</v>
      </c>
      <c r="C44" s="112">
        <f>[39]Janeiro!$F$6</f>
        <v>99</v>
      </c>
      <c r="D44" s="112">
        <f>[39]Janeiro!$F$7</f>
        <v>99</v>
      </c>
      <c r="E44" s="112">
        <f>[39]Janeiro!$F$8</f>
        <v>92</v>
      </c>
      <c r="F44" s="112">
        <f>[39]Janeiro!$F$9</f>
        <v>97</v>
      </c>
      <c r="G44" s="112">
        <f>[39]Janeiro!$F$10</f>
        <v>92</v>
      </c>
      <c r="H44" s="112">
        <f>[39]Janeiro!$F$11</f>
        <v>88</v>
      </c>
      <c r="I44" s="112">
        <f>[39]Janeiro!$F$12</f>
        <v>91</v>
      </c>
      <c r="J44" s="112">
        <f>[39]Janeiro!$F$13</f>
        <v>98</v>
      </c>
      <c r="K44" s="112">
        <f>[39]Janeiro!$F$14</f>
        <v>98</v>
      </c>
      <c r="L44" s="112">
        <f>[39]Janeiro!$F$15</f>
        <v>96</v>
      </c>
      <c r="M44" s="112">
        <f>[39]Janeiro!$F$16</f>
        <v>96</v>
      </c>
      <c r="N44" s="112">
        <f>[39]Janeiro!$F$17</f>
        <v>98</v>
      </c>
      <c r="O44" s="112">
        <f>[39]Janeiro!$F$18</f>
        <v>98</v>
      </c>
      <c r="P44" s="112">
        <f>[39]Janeiro!$F$19</f>
        <v>99</v>
      </c>
      <c r="Q44" s="112">
        <f>[39]Janeiro!$F$20</f>
        <v>99</v>
      </c>
      <c r="R44" s="112">
        <f>[39]Janeiro!$F$21</f>
        <v>95</v>
      </c>
      <c r="S44" s="112">
        <f>[39]Janeiro!$F$22</f>
        <v>99</v>
      </c>
      <c r="T44" s="112">
        <f>[39]Janeiro!$F$23</f>
        <v>96</v>
      </c>
      <c r="U44" s="112">
        <f>[39]Janeiro!$F$24</f>
        <v>99</v>
      </c>
      <c r="V44" s="112">
        <f>[39]Janeiro!$F$25</f>
        <v>99</v>
      </c>
      <c r="W44" s="112">
        <f>[39]Janeiro!$F$26</f>
        <v>99</v>
      </c>
      <c r="X44" s="112">
        <f>[39]Janeiro!$F$27</f>
        <v>99</v>
      </c>
      <c r="Y44" s="112">
        <f>[39]Janeiro!$F$28</f>
        <v>99</v>
      </c>
      <c r="Z44" s="112">
        <f>[39]Janeiro!$F$29</f>
        <v>96</v>
      </c>
      <c r="AA44" s="112">
        <f>[39]Janeiro!$F$30</f>
        <v>97</v>
      </c>
      <c r="AB44" s="112">
        <f>[39]Janeiro!$F$31</f>
        <v>91</v>
      </c>
      <c r="AC44" s="112">
        <f>[39]Janeiro!$F$32</f>
        <v>97</v>
      </c>
      <c r="AD44" s="112">
        <f>[39]Janeiro!$F$33</f>
        <v>94</v>
      </c>
      <c r="AE44" s="112">
        <f>[39]Janeiro!$F$34</f>
        <v>88</v>
      </c>
      <c r="AF44" s="112">
        <f>[39]Janeiro!$F$35</f>
        <v>91</v>
      </c>
      <c r="AG44" s="117">
        <f t="shared" si="2"/>
        <v>99</v>
      </c>
      <c r="AH44" s="116">
        <f t="shared" si="3"/>
        <v>96.064516129032256</v>
      </c>
      <c r="AI44" s="12" t="s">
        <v>35</v>
      </c>
      <c r="AJ44" t="s">
        <v>35</v>
      </c>
    </row>
    <row r="45" spans="1:36" x14ac:dyDescent="0.2">
      <c r="A45" s="48" t="s">
        <v>23</v>
      </c>
      <c r="B45" s="112">
        <f>[40]Janeiro!$F$5</f>
        <v>93</v>
      </c>
      <c r="C45" s="112">
        <f>[40]Janeiro!$F$6</f>
        <v>94</v>
      </c>
      <c r="D45" s="112">
        <f>[40]Janeiro!$F$7</f>
        <v>93</v>
      </c>
      <c r="E45" s="112">
        <f>[40]Janeiro!$F$8</f>
        <v>94</v>
      </c>
      <c r="F45" s="112">
        <f>[40]Janeiro!$F$9</f>
        <v>91</v>
      </c>
      <c r="G45" s="112">
        <f>[40]Janeiro!$F$10</f>
        <v>85</v>
      </c>
      <c r="H45" s="112">
        <f>[40]Janeiro!$F$11</f>
        <v>82</v>
      </c>
      <c r="I45" s="112">
        <f>[40]Janeiro!$F$12</f>
        <v>85</v>
      </c>
      <c r="J45" s="112">
        <f>[40]Janeiro!$F$13</f>
        <v>86</v>
      </c>
      <c r="K45" s="112">
        <f>[40]Janeiro!$F$14</f>
        <v>80</v>
      </c>
      <c r="L45" s="112">
        <f>[40]Janeiro!$F$15</f>
        <v>93</v>
      </c>
      <c r="M45" s="112">
        <f>[40]Janeiro!$F$16</f>
        <v>94</v>
      </c>
      <c r="N45" s="112">
        <f>[40]Janeiro!$F$17</f>
        <v>94</v>
      </c>
      <c r="O45" s="112">
        <f>[40]Janeiro!$F$18</f>
        <v>90</v>
      </c>
      <c r="P45" s="112">
        <f>[40]Janeiro!$F$19</f>
        <v>92</v>
      </c>
      <c r="Q45" s="112">
        <f>[40]Janeiro!$F$20</f>
        <v>92</v>
      </c>
      <c r="R45" s="112">
        <f>[40]Janeiro!$F$21</f>
        <v>85</v>
      </c>
      <c r="S45" s="112">
        <f>[40]Janeiro!$F$22</f>
        <v>89</v>
      </c>
      <c r="T45" s="112">
        <f>[40]Janeiro!$F$23</f>
        <v>77</v>
      </c>
      <c r="U45" s="112">
        <f>[40]Janeiro!$F$24</f>
        <v>91</v>
      </c>
      <c r="V45" s="112">
        <f>[40]Janeiro!$F$25</f>
        <v>93</v>
      </c>
      <c r="W45" s="112">
        <f>[40]Janeiro!$F$26</f>
        <v>91</v>
      </c>
      <c r="X45" s="112">
        <f>[40]Janeiro!$F$27</f>
        <v>94</v>
      </c>
      <c r="Y45" s="112">
        <f>[40]Janeiro!$F$28</f>
        <v>93</v>
      </c>
      <c r="Z45" s="112">
        <f>[40]Janeiro!$F$29</f>
        <v>94</v>
      </c>
      <c r="AA45" s="112">
        <f>[40]Janeiro!$F$30</f>
        <v>91</v>
      </c>
      <c r="AB45" s="112">
        <f>[40]Janeiro!$F$31</f>
        <v>89</v>
      </c>
      <c r="AC45" s="112">
        <f>[40]Janeiro!$F$32</f>
        <v>89</v>
      </c>
      <c r="AD45" s="112">
        <f>[40]Janeiro!$F$33</f>
        <v>72</v>
      </c>
      <c r="AE45" s="112">
        <f>[40]Janeiro!$F$34</f>
        <v>82</v>
      </c>
      <c r="AF45" s="112">
        <f>[40]Janeiro!$F$35</f>
        <v>93</v>
      </c>
      <c r="AG45" s="117">
        <f t="shared" si="2"/>
        <v>94</v>
      </c>
      <c r="AH45" s="116">
        <f t="shared" si="3"/>
        <v>89.064516129032256</v>
      </c>
      <c r="AJ45" t="s">
        <v>35</v>
      </c>
    </row>
    <row r="46" spans="1:36" x14ac:dyDescent="0.2">
      <c r="A46" s="48" t="s">
        <v>34</v>
      </c>
      <c r="B46" s="112">
        <f>[41]Janeiro!$F$5</f>
        <v>100</v>
      </c>
      <c r="C46" s="112">
        <f>[41]Janeiro!$F$6</f>
        <v>100</v>
      </c>
      <c r="D46" s="112">
        <f>[41]Janeiro!$F$7</f>
        <v>100</v>
      </c>
      <c r="E46" s="112">
        <f>[41]Janeiro!$F$8</f>
        <v>100</v>
      </c>
      <c r="F46" s="112">
        <f>[41]Janeiro!$F$9</f>
        <v>100</v>
      </c>
      <c r="G46" s="112">
        <f>[41]Janeiro!$F$10</f>
        <v>100</v>
      </c>
      <c r="H46" s="112">
        <f>[41]Janeiro!$F$11</f>
        <v>100</v>
      </c>
      <c r="I46" s="112">
        <f>[41]Janeiro!$F$12</f>
        <v>100</v>
      </c>
      <c r="J46" s="112">
        <f>[41]Janeiro!$F$13</f>
        <v>100</v>
      </c>
      <c r="K46" s="112">
        <f>[41]Janeiro!$F$14</f>
        <v>96</v>
      </c>
      <c r="L46" s="112">
        <f>[41]Janeiro!$F$15</f>
        <v>100</v>
      </c>
      <c r="M46" s="112">
        <f>[41]Janeiro!$F$16</f>
        <v>100</v>
      </c>
      <c r="N46" s="112">
        <f>[41]Janeiro!$F$17</f>
        <v>94</v>
      </c>
      <c r="O46" s="112">
        <f>[41]Janeiro!$F$18</f>
        <v>100</v>
      </c>
      <c r="P46" s="112">
        <f>[41]Janeiro!$F$19</f>
        <v>100</v>
      </c>
      <c r="Q46" s="112">
        <f>[41]Janeiro!$F$20</f>
        <v>100</v>
      </c>
      <c r="R46" s="112">
        <f>[41]Janeiro!$F$21</f>
        <v>100</v>
      </c>
      <c r="S46" s="112">
        <f>[41]Janeiro!$F$22</f>
        <v>97</v>
      </c>
      <c r="T46" s="112">
        <f>[41]Janeiro!$F$23</f>
        <v>99</v>
      </c>
      <c r="U46" s="112">
        <f>[41]Janeiro!$F$24</f>
        <v>100</v>
      </c>
      <c r="V46" s="112">
        <f>[41]Janeiro!$F$25</f>
        <v>100</v>
      </c>
      <c r="W46" s="112">
        <f>[41]Janeiro!$F$26</f>
        <v>100</v>
      </c>
      <c r="X46" s="112">
        <f>[41]Janeiro!$F$27</f>
        <v>100</v>
      </c>
      <c r="Y46" s="112">
        <f>[41]Janeiro!$F$28</f>
        <v>100</v>
      </c>
      <c r="Z46" s="112">
        <f>[41]Janeiro!$F$29</f>
        <v>97</v>
      </c>
      <c r="AA46" s="112">
        <f>[41]Janeiro!$F$30</f>
        <v>86</v>
      </c>
      <c r="AB46" s="112">
        <f>[41]Janeiro!$F$31</f>
        <v>90</v>
      </c>
      <c r="AC46" s="112">
        <f>[41]Janeiro!$F$32</f>
        <v>70</v>
      </c>
      <c r="AD46" s="112">
        <f>[41]Janeiro!$F$33</f>
        <v>79</v>
      </c>
      <c r="AE46" s="112">
        <f>[41]Janeiro!$F$34</f>
        <v>100</v>
      </c>
      <c r="AF46" s="112">
        <f>[41]Janeiro!$F$35</f>
        <v>100</v>
      </c>
      <c r="AG46" s="117">
        <f t="shared" si="2"/>
        <v>100</v>
      </c>
      <c r="AH46" s="116">
        <f t="shared" si="3"/>
        <v>97.032258064516128</v>
      </c>
      <c r="AI46" s="12" t="s">
        <v>35</v>
      </c>
      <c r="AJ46" t="s">
        <v>35</v>
      </c>
    </row>
    <row r="47" spans="1:36" x14ac:dyDescent="0.2">
      <c r="A47" s="48" t="s">
        <v>20</v>
      </c>
      <c r="B47" s="112">
        <f>[42]Janeiro!$F$5</f>
        <v>95</v>
      </c>
      <c r="C47" s="112">
        <f>[42]Janeiro!$F$6</f>
        <v>86</v>
      </c>
      <c r="D47" s="112">
        <f>[42]Janeiro!$F$7</f>
        <v>90</v>
      </c>
      <c r="E47" s="112">
        <f>[42]Janeiro!$F$8</f>
        <v>84</v>
      </c>
      <c r="F47" s="112">
        <f>[42]Janeiro!$F$9</f>
        <v>81</v>
      </c>
      <c r="G47" s="112">
        <f>[42]Janeiro!$F$10</f>
        <v>85</v>
      </c>
      <c r="H47" s="112">
        <f>[42]Janeiro!$F$11</f>
        <v>75</v>
      </c>
      <c r="I47" s="112">
        <f>[42]Janeiro!$F$12</f>
        <v>76</v>
      </c>
      <c r="J47" s="112">
        <f>[42]Janeiro!$F$13</f>
        <v>75</v>
      </c>
      <c r="K47" s="112">
        <f>[42]Janeiro!$F$14</f>
        <v>94</v>
      </c>
      <c r="L47" s="112">
        <f>[42]Janeiro!$F$15</f>
        <v>82</v>
      </c>
      <c r="M47" s="112">
        <f>[42]Janeiro!$F$16</f>
        <v>92</v>
      </c>
      <c r="N47" s="112">
        <f>[42]Janeiro!$F$17</f>
        <v>94</v>
      </c>
      <c r="O47" s="112">
        <f>[42]Janeiro!$F$18</f>
        <v>83</v>
      </c>
      <c r="P47" s="112">
        <f>[42]Janeiro!$F$19</f>
        <v>86</v>
      </c>
      <c r="Q47" s="112">
        <f>[42]Janeiro!$F$20</f>
        <v>86</v>
      </c>
      <c r="R47" s="112">
        <f>[42]Janeiro!$F$21</f>
        <v>77</v>
      </c>
      <c r="S47" s="112">
        <f>[42]Janeiro!$F$22</f>
        <v>80</v>
      </c>
      <c r="T47" s="112">
        <f>[42]Janeiro!$F$23</f>
        <v>92</v>
      </c>
      <c r="U47" s="112">
        <f>[42]Janeiro!$F$24</f>
        <v>94</v>
      </c>
      <c r="V47" s="112">
        <f>[42]Janeiro!$F$25</f>
        <v>94</v>
      </c>
      <c r="W47" s="112">
        <f>[42]Janeiro!$F$26</f>
        <v>93</v>
      </c>
      <c r="X47" s="112">
        <f>[42]Janeiro!$F$27</f>
        <v>93</v>
      </c>
      <c r="Y47" s="112">
        <f>[42]Janeiro!$F$28</f>
        <v>94</v>
      </c>
      <c r="Z47" s="112">
        <f>[42]Janeiro!$F$29</f>
        <v>85</v>
      </c>
      <c r="AA47" s="112">
        <f>[42]Janeiro!$F$30</f>
        <v>80</v>
      </c>
      <c r="AB47" s="112">
        <f>[42]Janeiro!$F$31</f>
        <v>83</v>
      </c>
      <c r="AC47" s="112">
        <f>[42]Janeiro!$F$32</f>
        <v>78</v>
      </c>
      <c r="AD47" s="112">
        <f>[42]Janeiro!$F$33</f>
        <v>86</v>
      </c>
      <c r="AE47" s="112">
        <f>[42]Janeiro!$F$34</f>
        <v>89</v>
      </c>
      <c r="AF47" s="112">
        <f>[42]Janeiro!$F$35</f>
        <v>84</v>
      </c>
      <c r="AG47" s="117">
        <f t="shared" si="2"/>
        <v>95</v>
      </c>
      <c r="AH47" s="116">
        <f t="shared" si="3"/>
        <v>86</v>
      </c>
    </row>
    <row r="48" spans="1:36" s="5" customFormat="1" ht="17.100000000000001" customHeight="1" x14ac:dyDescent="0.2">
      <c r="A48" s="49" t="s">
        <v>24</v>
      </c>
      <c r="B48" s="113">
        <f t="shared" ref="B48:AE48" si="6">MAX(B5:B47)</f>
        <v>100</v>
      </c>
      <c r="C48" s="113">
        <f t="shared" si="6"/>
        <v>100</v>
      </c>
      <c r="D48" s="113">
        <f t="shared" si="6"/>
        <v>100</v>
      </c>
      <c r="E48" s="113">
        <f t="shared" si="6"/>
        <v>100</v>
      </c>
      <c r="F48" s="113">
        <f t="shared" si="6"/>
        <v>100</v>
      </c>
      <c r="G48" s="113">
        <f t="shared" si="6"/>
        <v>100</v>
      </c>
      <c r="H48" s="113">
        <f t="shared" si="6"/>
        <v>100</v>
      </c>
      <c r="I48" s="113">
        <f t="shared" si="6"/>
        <v>100</v>
      </c>
      <c r="J48" s="113">
        <f t="shared" si="6"/>
        <v>100</v>
      </c>
      <c r="K48" s="113">
        <f t="shared" si="6"/>
        <v>100</v>
      </c>
      <c r="L48" s="113">
        <f t="shared" si="6"/>
        <v>100</v>
      </c>
      <c r="M48" s="113">
        <f t="shared" si="6"/>
        <v>100</v>
      </c>
      <c r="N48" s="113">
        <f t="shared" si="6"/>
        <v>100</v>
      </c>
      <c r="O48" s="113">
        <f t="shared" si="6"/>
        <v>100</v>
      </c>
      <c r="P48" s="113">
        <f t="shared" si="6"/>
        <v>100</v>
      </c>
      <c r="Q48" s="113">
        <f t="shared" si="6"/>
        <v>100</v>
      </c>
      <c r="R48" s="113">
        <f t="shared" si="6"/>
        <v>100</v>
      </c>
      <c r="S48" s="113">
        <f t="shared" si="6"/>
        <v>100</v>
      </c>
      <c r="T48" s="113">
        <f t="shared" si="6"/>
        <v>100</v>
      </c>
      <c r="U48" s="113">
        <f t="shared" si="6"/>
        <v>100</v>
      </c>
      <c r="V48" s="113">
        <f t="shared" si="6"/>
        <v>100</v>
      </c>
      <c r="W48" s="113">
        <f t="shared" si="6"/>
        <v>100</v>
      </c>
      <c r="X48" s="113">
        <f t="shared" si="6"/>
        <v>100</v>
      </c>
      <c r="Y48" s="113">
        <f t="shared" si="6"/>
        <v>100</v>
      </c>
      <c r="Z48" s="113">
        <f t="shared" si="6"/>
        <v>100</v>
      </c>
      <c r="AA48" s="113">
        <f t="shared" si="6"/>
        <v>100</v>
      </c>
      <c r="AB48" s="113">
        <f t="shared" si="6"/>
        <v>100</v>
      </c>
      <c r="AC48" s="113">
        <f t="shared" si="6"/>
        <v>100</v>
      </c>
      <c r="AD48" s="113">
        <f t="shared" si="6"/>
        <v>100</v>
      </c>
      <c r="AE48" s="113">
        <f t="shared" si="6"/>
        <v>100</v>
      </c>
      <c r="AF48" s="113">
        <f t="shared" ref="AF48" si="7">MAX(AF5:AF47)</f>
        <v>100</v>
      </c>
      <c r="AG48" s="117">
        <f>MAX(AG5:AG47)</f>
        <v>100</v>
      </c>
      <c r="AH48" s="116">
        <f>AVERAGE(AH5:AH47)</f>
        <v>93.484657749803276</v>
      </c>
      <c r="AJ48" s="5" t="s">
        <v>35</v>
      </c>
    </row>
    <row r="49" spans="1:36" x14ac:dyDescent="0.2">
      <c r="A49" s="106" t="s">
        <v>227</v>
      </c>
      <c r="B49" s="39"/>
      <c r="C49" s="39"/>
      <c r="D49" s="39"/>
      <c r="E49" s="39"/>
      <c r="F49" s="39"/>
      <c r="G49" s="39"/>
      <c r="H49" s="97"/>
      <c r="I49" s="97"/>
      <c r="J49" s="97"/>
      <c r="K49" s="97"/>
      <c r="L49" s="97"/>
      <c r="M49" s="97"/>
      <c r="N49" s="97"/>
      <c r="O49" s="97"/>
      <c r="P49" s="97"/>
      <c r="Q49" s="97"/>
      <c r="R49" s="97"/>
      <c r="S49" s="97"/>
      <c r="T49" s="97"/>
      <c r="U49" s="97"/>
      <c r="V49" s="97"/>
      <c r="W49" s="97"/>
      <c r="X49" s="97"/>
      <c r="Y49" s="97"/>
      <c r="Z49" s="97"/>
      <c r="AA49" s="97"/>
      <c r="AB49" s="97"/>
      <c r="AC49" s="97"/>
      <c r="AD49" s="45"/>
      <c r="AE49" s="50"/>
      <c r="AF49" s="50"/>
      <c r="AG49" s="43"/>
      <c r="AH49" s="44"/>
    </row>
    <row r="50" spans="1:36" x14ac:dyDescent="0.2">
      <c r="A50" s="106" t="s">
        <v>228</v>
      </c>
      <c r="B50" s="40"/>
      <c r="C50" s="40"/>
      <c r="D50" s="40"/>
      <c r="E50" s="40"/>
      <c r="F50" s="40"/>
      <c r="G50" s="40"/>
      <c r="H50" s="40"/>
      <c r="I50" s="40"/>
      <c r="J50" s="97"/>
      <c r="K50" s="97"/>
      <c r="L50" s="97"/>
      <c r="M50" s="97"/>
      <c r="N50" s="97"/>
      <c r="O50" s="97"/>
      <c r="P50" s="97"/>
      <c r="Q50" s="97"/>
      <c r="R50" s="97"/>
      <c r="S50" s="97"/>
      <c r="T50" s="99"/>
      <c r="U50" s="99"/>
      <c r="V50" s="99"/>
      <c r="W50" s="99"/>
      <c r="X50" s="99"/>
      <c r="Y50" s="97"/>
      <c r="Z50" s="97"/>
      <c r="AA50" s="97"/>
      <c r="AB50" s="97"/>
      <c r="AC50" s="97"/>
      <c r="AD50" s="97"/>
      <c r="AE50" s="97"/>
      <c r="AF50" s="97"/>
      <c r="AG50" s="43"/>
      <c r="AH50" s="42"/>
    </row>
    <row r="51" spans="1:36" x14ac:dyDescent="0.2">
      <c r="A51" s="41"/>
      <c r="B51" s="97"/>
      <c r="C51" s="97"/>
      <c r="D51" s="97"/>
      <c r="E51" s="97"/>
      <c r="F51" s="97"/>
      <c r="G51" s="97"/>
      <c r="H51" s="97"/>
      <c r="I51" s="97"/>
      <c r="J51" s="98"/>
      <c r="K51" s="98"/>
      <c r="L51" s="98"/>
      <c r="M51" s="98"/>
      <c r="N51" s="98"/>
      <c r="O51" s="98"/>
      <c r="P51" s="98"/>
      <c r="Q51" s="97"/>
      <c r="R51" s="97"/>
      <c r="S51" s="97"/>
      <c r="T51" s="100"/>
      <c r="U51" s="100"/>
      <c r="V51" s="100"/>
      <c r="W51" s="100"/>
      <c r="X51" s="100"/>
      <c r="Y51" s="97"/>
      <c r="Z51" s="97"/>
      <c r="AA51" s="97"/>
      <c r="AB51" s="97"/>
      <c r="AC51" s="97"/>
      <c r="AD51" s="45"/>
      <c r="AE51" s="45"/>
      <c r="AF51" s="45"/>
      <c r="AG51" s="43"/>
      <c r="AH51" s="42"/>
      <c r="AI51" s="12" t="s">
        <v>35</v>
      </c>
    </row>
    <row r="52" spans="1:36" x14ac:dyDescent="0.2">
      <c r="A52" s="142" t="s">
        <v>251</v>
      </c>
      <c r="B52" s="142"/>
      <c r="C52" s="142"/>
      <c r="D52" s="142"/>
      <c r="E52" s="142"/>
      <c r="F52" s="142"/>
      <c r="G52" s="142"/>
      <c r="H52" s="39"/>
      <c r="I52" s="39"/>
      <c r="J52" s="39"/>
      <c r="K52" s="97"/>
      <c r="L52" s="97"/>
      <c r="M52" s="97"/>
      <c r="N52" s="97"/>
      <c r="O52" s="97"/>
      <c r="P52" s="97"/>
      <c r="Q52" s="97"/>
      <c r="R52" s="97"/>
      <c r="S52" s="97"/>
      <c r="T52" s="97"/>
      <c r="U52" s="97"/>
      <c r="V52" s="97"/>
      <c r="W52" s="97"/>
      <c r="X52" s="97"/>
      <c r="Y52" s="97"/>
      <c r="Z52" s="97"/>
      <c r="AA52" s="97"/>
      <c r="AB52" s="97"/>
      <c r="AC52" s="97"/>
      <c r="AD52" s="45"/>
      <c r="AE52" s="45"/>
      <c r="AF52" s="45"/>
      <c r="AG52" s="43"/>
      <c r="AH52" s="75"/>
    </row>
    <row r="53" spans="1:36" x14ac:dyDescent="0.2">
      <c r="A53" s="142" t="s">
        <v>252</v>
      </c>
      <c r="B53" s="142"/>
      <c r="C53" s="142"/>
      <c r="D53" s="142"/>
      <c r="E53" s="142"/>
      <c r="F53" s="142"/>
      <c r="G53" s="142"/>
      <c r="H53" s="97"/>
      <c r="I53" s="97"/>
      <c r="J53" s="97"/>
      <c r="K53" s="97"/>
      <c r="L53" s="97"/>
      <c r="M53" s="97"/>
      <c r="N53" s="97"/>
      <c r="O53" s="97"/>
      <c r="P53" s="97"/>
      <c r="Q53" s="97"/>
      <c r="R53" s="97"/>
      <c r="S53" s="97"/>
      <c r="T53" s="97"/>
      <c r="U53" s="97"/>
      <c r="V53" s="97"/>
      <c r="W53" s="97"/>
      <c r="X53" s="97"/>
      <c r="Y53" s="97"/>
      <c r="Z53" s="97"/>
      <c r="AA53" s="97"/>
      <c r="AB53" s="97"/>
      <c r="AC53" s="97"/>
      <c r="AD53" s="97"/>
      <c r="AE53" s="45"/>
      <c r="AF53" s="45"/>
      <c r="AG53" s="43"/>
      <c r="AH53" s="44"/>
      <c r="AJ53" t="s">
        <v>35</v>
      </c>
    </row>
    <row r="54" spans="1:36" x14ac:dyDescent="0.2">
      <c r="A54" s="41"/>
      <c r="B54" s="97"/>
      <c r="C54" s="97"/>
      <c r="D54" s="97"/>
      <c r="E54" s="97"/>
      <c r="F54" s="97"/>
      <c r="G54" s="97"/>
      <c r="H54" s="97"/>
      <c r="I54" s="97"/>
      <c r="J54" s="97"/>
      <c r="K54" s="97"/>
      <c r="L54" s="97"/>
      <c r="M54" s="97"/>
      <c r="N54" s="97"/>
      <c r="O54" s="97"/>
      <c r="P54" s="97"/>
      <c r="Q54" s="97"/>
      <c r="R54" s="97"/>
      <c r="S54" s="97"/>
      <c r="T54" s="97"/>
      <c r="U54" s="97"/>
      <c r="V54" s="97"/>
      <c r="W54" s="97"/>
      <c r="X54" s="97"/>
      <c r="Y54" s="97"/>
      <c r="Z54" s="97"/>
      <c r="AA54" s="97"/>
      <c r="AB54" s="97"/>
      <c r="AC54" s="97"/>
      <c r="AD54" s="97"/>
      <c r="AE54" s="46"/>
      <c r="AF54" s="46"/>
      <c r="AG54" s="43"/>
      <c r="AH54" s="44"/>
    </row>
    <row r="55" spans="1:36" ht="13.5" thickBot="1" x14ac:dyDescent="0.25">
      <c r="A55" s="51"/>
      <c r="B55" s="52"/>
      <c r="C55" s="52"/>
      <c r="D55" s="52"/>
      <c r="E55" s="52"/>
      <c r="F55" s="52"/>
      <c r="G55" s="52" t="s">
        <v>35</v>
      </c>
      <c r="H55" s="52"/>
      <c r="I55" s="52"/>
      <c r="J55" s="52"/>
      <c r="K55" s="52"/>
      <c r="L55" s="52" t="s">
        <v>35</v>
      </c>
      <c r="M55" s="52"/>
      <c r="N55" s="52"/>
      <c r="O55" s="52"/>
      <c r="P55" s="52"/>
      <c r="Q55" s="52"/>
      <c r="R55" s="52"/>
      <c r="S55" s="52"/>
      <c r="T55" s="52"/>
      <c r="U55" s="52"/>
      <c r="V55" s="52"/>
      <c r="W55" s="52"/>
      <c r="X55" s="52"/>
      <c r="Y55" s="52"/>
      <c r="Z55" s="52"/>
      <c r="AA55" s="52"/>
      <c r="AB55" s="52"/>
      <c r="AC55" s="52"/>
      <c r="AD55" s="52"/>
      <c r="AE55" s="52"/>
      <c r="AF55" s="52"/>
      <c r="AG55" s="53"/>
      <c r="AH55" s="76"/>
    </row>
    <row r="56" spans="1:36" x14ac:dyDescent="0.2">
      <c r="AJ56" t="s">
        <v>35</v>
      </c>
    </row>
    <row r="57" spans="1:36" x14ac:dyDescent="0.2">
      <c r="U57" s="2" t="s">
        <v>35</v>
      </c>
      <c r="Y57" s="2" t="s">
        <v>35</v>
      </c>
      <c r="AJ57" t="s">
        <v>35</v>
      </c>
    </row>
    <row r="58" spans="1:36" x14ac:dyDescent="0.2">
      <c r="L58" s="2" t="s">
        <v>35</v>
      </c>
      <c r="Q58" s="2" t="s">
        <v>35</v>
      </c>
      <c r="U58" s="2" t="s">
        <v>35</v>
      </c>
      <c r="AD58" s="2" t="s">
        <v>35</v>
      </c>
      <c r="AJ58" t="s">
        <v>35</v>
      </c>
    </row>
    <row r="59" spans="1:36" x14ac:dyDescent="0.2">
      <c r="O59" s="2" t="s">
        <v>35</v>
      </c>
      <c r="AB59" s="2" t="s">
        <v>35</v>
      </c>
      <c r="AG59" s="7" t="s">
        <v>35</v>
      </c>
    </row>
    <row r="60" spans="1:36" x14ac:dyDescent="0.2">
      <c r="G60" s="2" t="s">
        <v>35</v>
      </c>
      <c r="L60" s="2" t="s">
        <v>35</v>
      </c>
      <c r="AF60" s="2" t="s">
        <v>35</v>
      </c>
      <c r="AJ60" s="12" t="s">
        <v>35</v>
      </c>
    </row>
    <row r="61" spans="1:36" x14ac:dyDescent="0.2">
      <c r="P61" s="2" t="s">
        <v>200</v>
      </c>
      <c r="S61" s="2" t="s">
        <v>35</v>
      </c>
      <c r="U61" s="2" t="s">
        <v>35</v>
      </c>
      <c r="V61" s="2" t="s">
        <v>35</v>
      </c>
      <c r="Y61" s="2" t="s">
        <v>35</v>
      </c>
      <c r="AD61" s="2" t="s">
        <v>35</v>
      </c>
    </row>
    <row r="62" spans="1:36" x14ac:dyDescent="0.2">
      <c r="L62" s="2" t="s">
        <v>35</v>
      </c>
      <c r="S62" s="2" t="s">
        <v>35</v>
      </c>
      <c r="T62" s="2" t="s">
        <v>35</v>
      </c>
      <c r="Z62" s="2" t="s">
        <v>35</v>
      </c>
      <c r="AA62" s="2" t="s">
        <v>35</v>
      </c>
      <c r="AB62" s="2" t="s">
        <v>35</v>
      </c>
      <c r="AE62" s="2" t="s">
        <v>35</v>
      </c>
    </row>
    <row r="63" spans="1:36" x14ac:dyDescent="0.2">
      <c r="V63" s="2" t="s">
        <v>35</v>
      </c>
      <c r="W63" s="2" t="s">
        <v>35</v>
      </c>
      <c r="X63" s="2" t="s">
        <v>35</v>
      </c>
      <c r="Y63" s="2" t="s">
        <v>35</v>
      </c>
      <c r="AG63" s="7" t="s">
        <v>35</v>
      </c>
    </row>
    <row r="64" spans="1:36" x14ac:dyDescent="0.2">
      <c r="G64" s="2" t="s">
        <v>35</v>
      </c>
      <c r="P64" s="2" t="s">
        <v>35</v>
      </c>
      <c r="V64" s="2" t="s">
        <v>35</v>
      </c>
      <c r="Y64" s="2" t="s">
        <v>35</v>
      </c>
      <c r="AE64" s="2" t="s">
        <v>35</v>
      </c>
    </row>
    <row r="65" spans="12:30" x14ac:dyDescent="0.2">
      <c r="R65" s="2" t="s">
        <v>35</v>
      </c>
      <c r="U65" s="2" t="s">
        <v>35</v>
      </c>
    </row>
    <row r="66" spans="12:30" x14ac:dyDescent="0.2">
      <c r="L66" s="2" t="s">
        <v>35</v>
      </c>
      <c r="Y66" s="2" t="s">
        <v>35</v>
      </c>
      <c r="AC66" s="2" t="s">
        <v>35</v>
      </c>
      <c r="AD66" s="2" t="s">
        <v>35</v>
      </c>
    </row>
    <row r="68" spans="12:30" x14ac:dyDescent="0.2">
      <c r="N68" s="2" t="s">
        <v>35</v>
      </c>
    </row>
    <row r="69" spans="12:30" x14ac:dyDescent="0.2">
      <c r="U69" s="2" t="s">
        <v>35</v>
      </c>
    </row>
    <row r="74" spans="12:30" x14ac:dyDescent="0.2">
      <c r="W74" s="2" t="s">
        <v>35</v>
      </c>
    </row>
  </sheetData>
  <mergeCells count="36">
    <mergeCell ref="A53:G53"/>
    <mergeCell ref="B3:B4"/>
    <mergeCell ref="C3:C4"/>
    <mergeCell ref="D3:D4"/>
    <mergeCell ref="N3:N4"/>
    <mergeCell ref="G3:G4"/>
    <mergeCell ref="E3:E4"/>
    <mergeCell ref="F3:F4"/>
    <mergeCell ref="M3:M4"/>
    <mergeCell ref="K3:K4"/>
    <mergeCell ref="L3:L4"/>
    <mergeCell ref="H3:H4"/>
    <mergeCell ref="J3:J4"/>
    <mergeCell ref="I3:I4"/>
    <mergeCell ref="A52:G52"/>
    <mergeCell ref="T3:T4"/>
    <mergeCell ref="Z3:Z4"/>
    <mergeCell ref="AF3:AF4"/>
    <mergeCell ref="U3:U4"/>
    <mergeCell ref="V3:V4"/>
    <mergeCell ref="A1:AH1"/>
    <mergeCell ref="AA3:AA4"/>
    <mergeCell ref="AB3:AB4"/>
    <mergeCell ref="AC3:AC4"/>
    <mergeCell ref="AD3:AD4"/>
    <mergeCell ref="W3:W4"/>
    <mergeCell ref="X3:X4"/>
    <mergeCell ref="Y3:Y4"/>
    <mergeCell ref="R3:R4"/>
    <mergeCell ref="O3:O4"/>
    <mergeCell ref="P3:P4"/>
    <mergeCell ref="Q3:Q4"/>
    <mergeCell ref="A2:A4"/>
    <mergeCell ref="S3:S4"/>
    <mergeCell ref="B2:AH2"/>
    <mergeCell ref="AE3:AE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6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67"/>
  <sheetViews>
    <sheetView zoomScale="90" zoomScaleNormal="90" workbookViewId="0">
      <selection activeCell="AB28" sqref="AB28"/>
    </sheetView>
  </sheetViews>
  <sheetFormatPr defaultRowHeight="12.75" x14ac:dyDescent="0.2"/>
  <cols>
    <col min="1" max="1" width="19" style="2" customWidth="1"/>
    <col min="2" max="4" width="5" style="2" customWidth="1"/>
    <col min="5" max="5" width="5.140625" style="2" customWidth="1"/>
    <col min="6" max="6" width="5" style="2" customWidth="1"/>
    <col min="7" max="7" width="5.140625" style="2" customWidth="1"/>
    <col min="8" max="9" width="5" style="2" customWidth="1"/>
    <col min="10" max="10" width="5.42578125" style="2" customWidth="1"/>
    <col min="11" max="11" width="5.140625" style="2" customWidth="1"/>
    <col min="12" max="12" width="5" style="2" customWidth="1"/>
    <col min="13" max="13" width="5.140625" style="2" customWidth="1"/>
    <col min="14" max="14" width="5" style="2" customWidth="1"/>
    <col min="15" max="15" width="5.28515625" style="2" customWidth="1"/>
    <col min="16" max="16" width="5" style="2" customWidth="1"/>
    <col min="17" max="17" width="5.28515625" style="2" customWidth="1"/>
    <col min="18" max="22" width="5.140625" style="2" customWidth="1"/>
    <col min="23" max="24" width="5.28515625" style="2" customWidth="1"/>
    <col min="25" max="25" width="5.42578125" style="2" customWidth="1"/>
    <col min="26" max="27" width="5.140625" style="2" customWidth="1"/>
    <col min="28" max="28" width="5" style="2" customWidth="1"/>
    <col min="29" max="29" width="5.28515625" style="2" customWidth="1"/>
    <col min="30" max="30" width="5.140625" style="2" customWidth="1"/>
    <col min="31" max="32" width="5.7109375" style="2" customWidth="1"/>
    <col min="33" max="33" width="7" style="6" bestFit="1" customWidth="1"/>
    <col min="34" max="34" width="6.85546875" style="1" customWidth="1"/>
  </cols>
  <sheetData>
    <row r="1" spans="1:38" ht="20.100000000000001" customHeight="1" x14ac:dyDescent="0.2">
      <c r="A1" s="133" t="s">
        <v>205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  <c r="X1" s="134"/>
      <c r="Y1" s="134"/>
      <c r="Z1" s="134"/>
      <c r="AA1" s="134"/>
      <c r="AB1" s="134"/>
      <c r="AC1" s="134"/>
      <c r="AD1" s="134"/>
      <c r="AE1" s="134"/>
      <c r="AF1" s="134"/>
      <c r="AG1" s="134"/>
      <c r="AH1" s="135"/>
    </row>
    <row r="2" spans="1:38" s="4" customFormat="1" ht="20.100000000000001" customHeight="1" x14ac:dyDescent="0.2">
      <c r="A2" s="136" t="s">
        <v>21</v>
      </c>
      <c r="B2" s="138" t="s">
        <v>250</v>
      </c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8"/>
      <c r="T2" s="138"/>
      <c r="U2" s="138"/>
      <c r="V2" s="138"/>
      <c r="W2" s="138"/>
      <c r="X2" s="138"/>
      <c r="Y2" s="138"/>
      <c r="Z2" s="138"/>
      <c r="AA2" s="138"/>
      <c r="AB2" s="138"/>
      <c r="AC2" s="138"/>
      <c r="AD2" s="138"/>
      <c r="AE2" s="138"/>
      <c r="AF2" s="138"/>
      <c r="AG2" s="138"/>
      <c r="AH2" s="139"/>
    </row>
    <row r="3" spans="1:38" s="5" customFormat="1" ht="20.100000000000001" customHeight="1" x14ac:dyDescent="0.2">
      <c r="A3" s="136"/>
      <c r="B3" s="137">
        <v>1</v>
      </c>
      <c r="C3" s="137">
        <f>SUM(B3+1)</f>
        <v>2</v>
      </c>
      <c r="D3" s="137">
        <f t="shared" ref="D3:AD3" si="0">SUM(C3+1)</f>
        <v>3</v>
      </c>
      <c r="E3" s="137">
        <f t="shared" si="0"/>
        <v>4</v>
      </c>
      <c r="F3" s="137">
        <f t="shared" si="0"/>
        <v>5</v>
      </c>
      <c r="G3" s="137">
        <f t="shared" si="0"/>
        <v>6</v>
      </c>
      <c r="H3" s="137">
        <f t="shared" si="0"/>
        <v>7</v>
      </c>
      <c r="I3" s="137">
        <f t="shared" si="0"/>
        <v>8</v>
      </c>
      <c r="J3" s="137">
        <f t="shared" si="0"/>
        <v>9</v>
      </c>
      <c r="K3" s="137">
        <f t="shared" si="0"/>
        <v>10</v>
      </c>
      <c r="L3" s="137">
        <f t="shared" si="0"/>
        <v>11</v>
      </c>
      <c r="M3" s="137">
        <f t="shared" si="0"/>
        <v>12</v>
      </c>
      <c r="N3" s="137">
        <f t="shared" si="0"/>
        <v>13</v>
      </c>
      <c r="O3" s="137">
        <f t="shared" si="0"/>
        <v>14</v>
      </c>
      <c r="P3" s="137">
        <f t="shared" si="0"/>
        <v>15</v>
      </c>
      <c r="Q3" s="137">
        <f t="shared" si="0"/>
        <v>16</v>
      </c>
      <c r="R3" s="137">
        <f t="shared" si="0"/>
        <v>17</v>
      </c>
      <c r="S3" s="137">
        <f t="shared" si="0"/>
        <v>18</v>
      </c>
      <c r="T3" s="137">
        <f t="shared" si="0"/>
        <v>19</v>
      </c>
      <c r="U3" s="137">
        <f t="shared" si="0"/>
        <v>20</v>
      </c>
      <c r="V3" s="137">
        <f t="shared" si="0"/>
        <v>21</v>
      </c>
      <c r="W3" s="137">
        <f t="shared" si="0"/>
        <v>22</v>
      </c>
      <c r="X3" s="137">
        <f t="shared" si="0"/>
        <v>23</v>
      </c>
      <c r="Y3" s="137">
        <f t="shared" si="0"/>
        <v>24</v>
      </c>
      <c r="Z3" s="137">
        <f t="shared" si="0"/>
        <v>25</v>
      </c>
      <c r="AA3" s="137">
        <f t="shared" si="0"/>
        <v>26</v>
      </c>
      <c r="AB3" s="137">
        <f t="shared" si="0"/>
        <v>27</v>
      </c>
      <c r="AC3" s="137">
        <f t="shared" si="0"/>
        <v>28</v>
      </c>
      <c r="AD3" s="137">
        <f t="shared" si="0"/>
        <v>29</v>
      </c>
      <c r="AE3" s="137">
        <v>30</v>
      </c>
      <c r="AF3" s="137">
        <v>31</v>
      </c>
      <c r="AG3" s="101" t="s">
        <v>28</v>
      </c>
      <c r="AH3" s="102" t="s">
        <v>26</v>
      </c>
    </row>
    <row r="4" spans="1:38" s="5" customFormat="1" ht="20.100000000000001" customHeight="1" x14ac:dyDescent="0.2">
      <c r="A4" s="136"/>
      <c r="B4" s="137"/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7"/>
      <c r="O4" s="137"/>
      <c r="P4" s="137"/>
      <c r="Q4" s="137"/>
      <c r="R4" s="137"/>
      <c r="S4" s="137"/>
      <c r="T4" s="137"/>
      <c r="U4" s="137"/>
      <c r="V4" s="137"/>
      <c r="W4" s="137"/>
      <c r="X4" s="137"/>
      <c r="Y4" s="137"/>
      <c r="Z4" s="137"/>
      <c r="AA4" s="137"/>
      <c r="AB4" s="137"/>
      <c r="AC4" s="137"/>
      <c r="AD4" s="137"/>
      <c r="AE4" s="137"/>
      <c r="AF4" s="137"/>
      <c r="AG4" s="101" t="s">
        <v>25</v>
      </c>
      <c r="AH4" s="102" t="s">
        <v>25</v>
      </c>
    </row>
    <row r="5" spans="1:38" s="5" customFormat="1" x14ac:dyDescent="0.2">
      <c r="A5" s="48" t="s">
        <v>30</v>
      </c>
      <c r="B5" s="110">
        <f>[1]Janeiro!$G$5</f>
        <v>49</v>
      </c>
      <c r="C5" s="110">
        <f>[1]Janeiro!$G$6</f>
        <v>39</v>
      </c>
      <c r="D5" s="110">
        <f>[1]Janeiro!$G$7</f>
        <v>39</v>
      </c>
      <c r="E5" s="110">
        <f>[1]Janeiro!$G$8</f>
        <v>37</v>
      </c>
      <c r="F5" s="110">
        <f>[1]Janeiro!$G$9</f>
        <v>28</v>
      </c>
      <c r="G5" s="110">
        <f>[1]Janeiro!$G$10</f>
        <v>28</v>
      </c>
      <c r="H5" s="110">
        <f>[1]Janeiro!$G$11</f>
        <v>30</v>
      </c>
      <c r="I5" s="110">
        <f>[1]Janeiro!$G$12</f>
        <v>29</v>
      </c>
      <c r="J5" s="110">
        <f>[1]Janeiro!$G$13</f>
        <v>33</v>
      </c>
      <c r="K5" s="110">
        <f>[1]Janeiro!$G$14</f>
        <v>40</v>
      </c>
      <c r="L5" s="110">
        <f>[1]Janeiro!$G$15</f>
        <v>56</v>
      </c>
      <c r="M5" s="110">
        <f>[1]Janeiro!$G$16</f>
        <v>47</v>
      </c>
      <c r="N5" s="110">
        <f>[1]Janeiro!$G$17</f>
        <v>53</v>
      </c>
      <c r="O5" s="110">
        <f>[1]Janeiro!$G$18</f>
        <v>53</v>
      </c>
      <c r="P5" s="110">
        <f>[1]Janeiro!$G$19</f>
        <v>63</v>
      </c>
      <c r="Q5" s="110">
        <f>[1]Janeiro!$G$20</f>
        <v>38</v>
      </c>
      <c r="R5" s="110">
        <f>[1]Janeiro!$G$21</f>
        <v>38</v>
      </c>
      <c r="S5" s="110">
        <f>[1]Janeiro!$G$22</f>
        <v>31</v>
      </c>
      <c r="T5" s="110">
        <f>[1]Janeiro!$G$23</f>
        <v>35</v>
      </c>
      <c r="U5" s="110">
        <f>[1]Janeiro!$G$24</f>
        <v>38</v>
      </c>
      <c r="V5" s="110">
        <f>[1]Janeiro!$G$25</f>
        <v>54</v>
      </c>
      <c r="W5" s="110">
        <f>[1]Janeiro!$G$26</f>
        <v>91</v>
      </c>
      <c r="X5" s="110">
        <f>[1]Janeiro!$G$27</f>
        <v>53</v>
      </c>
      <c r="Y5" s="110">
        <f>[1]Janeiro!$G$28</f>
        <v>51</v>
      </c>
      <c r="Z5" s="110">
        <f>[1]Janeiro!$G$29</f>
        <v>34</v>
      </c>
      <c r="AA5" s="110">
        <f>[1]Janeiro!$G$30</f>
        <v>33</v>
      </c>
      <c r="AB5" s="110">
        <f>[1]Janeiro!$G$31</f>
        <v>25</v>
      </c>
      <c r="AC5" s="110">
        <f>[1]Janeiro!$G$32</f>
        <v>24</v>
      </c>
      <c r="AD5" s="110">
        <f>[1]Janeiro!$G$33</f>
        <v>19</v>
      </c>
      <c r="AE5" s="110">
        <f>[1]Janeiro!$G$34</f>
        <v>35</v>
      </c>
      <c r="AF5" s="110">
        <f>[1]Janeiro!$G$35</f>
        <v>27</v>
      </c>
      <c r="AG5" s="117">
        <f t="shared" ref="AG5" si="1">MIN(B5:AF5)</f>
        <v>19</v>
      </c>
      <c r="AH5" s="116">
        <f t="shared" ref="AH5" si="2">AVERAGE(B5:AF5)</f>
        <v>40.322580645161288</v>
      </c>
    </row>
    <row r="6" spans="1:38" x14ac:dyDescent="0.2">
      <c r="A6" s="48" t="s">
        <v>0</v>
      </c>
      <c r="B6" s="112">
        <f>[2]Janeiro!$G$5</f>
        <v>33</v>
      </c>
      <c r="C6" s="112">
        <f>[2]Janeiro!$G$6</f>
        <v>53</v>
      </c>
      <c r="D6" s="112">
        <f>[2]Janeiro!$G$7</f>
        <v>39</v>
      </c>
      <c r="E6" s="112">
        <f>[2]Janeiro!$G$8</f>
        <v>35</v>
      </c>
      <c r="F6" s="112">
        <f>[2]Janeiro!$G$9</f>
        <v>25</v>
      </c>
      <c r="G6" s="112">
        <f>[2]Janeiro!$G$10</f>
        <v>20</v>
      </c>
      <c r="H6" s="112">
        <f>[2]Janeiro!$G$11</f>
        <v>26</v>
      </c>
      <c r="I6" s="112">
        <f>[2]Janeiro!$G$12</f>
        <v>32</v>
      </c>
      <c r="J6" s="112">
        <f>[2]Janeiro!$G$13</f>
        <v>32</v>
      </c>
      <c r="K6" s="112">
        <f>[2]Janeiro!$G$14</f>
        <v>39</v>
      </c>
      <c r="L6" s="112">
        <f>[2]Janeiro!$G$15</f>
        <v>55</v>
      </c>
      <c r="M6" s="112">
        <f>[2]Janeiro!$G$16</f>
        <v>46</v>
      </c>
      <c r="N6" s="112">
        <f>[2]Janeiro!$G$17</f>
        <v>40</v>
      </c>
      <c r="O6" s="112">
        <f>[2]Janeiro!$G$18</f>
        <v>37</v>
      </c>
      <c r="P6" s="112">
        <f>[2]Janeiro!$G$19</f>
        <v>52</v>
      </c>
      <c r="Q6" s="112">
        <f>[2]Janeiro!$G$20</f>
        <v>40</v>
      </c>
      <c r="R6" s="112">
        <f>[2]Janeiro!$G$21</f>
        <v>41</v>
      </c>
      <c r="S6" s="112">
        <f>[2]Janeiro!$G$22</f>
        <v>37</v>
      </c>
      <c r="T6" s="112">
        <f>[2]Janeiro!$G$23</f>
        <v>40</v>
      </c>
      <c r="U6" s="112">
        <f>[2]Janeiro!$G$24</f>
        <v>58</v>
      </c>
      <c r="V6" s="112">
        <f>[2]Janeiro!$G$25</f>
        <v>46</v>
      </c>
      <c r="W6" s="112">
        <f>[2]Janeiro!$G$26</f>
        <v>58</v>
      </c>
      <c r="X6" s="110">
        <f>[2]Janeiro!$G$27</f>
        <v>60</v>
      </c>
      <c r="Y6" s="110">
        <f>[2]Janeiro!$G$28</f>
        <v>38</v>
      </c>
      <c r="Z6" s="110">
        <f>[2]Janeiro!$G$29</f>
        <v>27</v>
      </c>
      <c r="AA6" s="110">
        <f>[2]Janeiro!$G$30</f>
        <v>31</v>
      </c>
      <c r="AB6" s="110">
        <f>[2]Janeiro!$G$31</f>
        <v>28</v>
      </c>
      <c r="AC6" s="110">
        <f>[2]Janeiro!$G$32</f>
        <v>17</v>
      </c>
      <c r="AD6" s="110">
        <f>[2]Janeiro!$G$33</f>
        <v>14</v>
      </c>
      <c r="AE6" s="110">
        <f>[2]Janeiro!$G$34</f>
        <v>24</v>
      </c>
      <c r="AF6" s="110">
        <f>[2]Janeiro!$G$35</f>
        <v>28</v>
      </c>
      <c r="AG6" s="117">
        <f t="shared" ref="AG6:AG47" si="3">MIN(B6:AF6)</f>
        <v>14</v>
      </c>
      <c r="AH6" s="116">
        <f t="shared" ref="AH6:AH47" si="4">AVERAGE(B6:AF6)</f>
        <v>37.12903225806452</v>
      </c>
    </row>
    <row r="7" spans="1:38" x14ac:dyDescent="0.2">
      <c r="A7" s="48" t="s">
        <v>85</v>
      </c>
      <c r="B7" s="112">
        <f>[3]Janeiro!$G$5</f>
        <v>43</v>
      </c>
      <c r="C7" s="112">
        <f>[3]Janeiro!$G$6</f>
        <v>60</v>
      </c>
      <c r="D7" s="112">
        <f>[3]Janeiro!$G$7</f>
        <v>45</v>
      </c>
      <c r="E7" s="112">
        <f>[3]Janeiro!$G$8</f>
        <v>46</v>
      </c>
      <c r="F7" s="112">
        <f>[3]Janeiro!$G$9</f>
        <v>44</v>
      </c>
      <c r="G7" s="112">
        <f>[3]Janeiro!$G$10</f>
        <v>28</v>
      </c>
      <c r="H7" s="112">
        <f>[3]Janeiro!$G$11</f>
        <v>34</v>
      </c>
      <c r="I7" s="112">
        <f>[3]Janeiro!$G$12</f>
        <v>36</v>
      </c>
      <c r="J7" s="112">
        <f>[3]Janeiro!$G$13</f>
        <v>35</v>
      </c>
      <c r="K7" s="112">
        <f>[3]Janeiro!$G$14</f>
        <v>38</v>
      </c>
      <c r="L7" s="112">
        <f>[3]Janeiro!$G$15</f>
        <v>48</v>
      </c>
      <c r="M7" s="112">
        <f>[3]Janeiro!$G$16</f>
        <v>51</v>
      </c>
      <c r="N7" s="112">
        <f>[3]Janeiro!$G$17</f>
        <v>55</v>
      </c>
      <c r="O7" s="112">
        <f>[3]Janeiro!$G$18</f>
        <v>57</v>
      </c>
      <c r="P7" s="112">
        <f>[3]Janeiro!$G$19</f>
        <v>67</v>
      </c>
      <c r="Q7" s="112">
        <f>[3]Janeiro!$G$20</f>
        <v>47</v>
      </c>
      <c r="R7" s="112">
        <f>[3]Janeiro!$G$21</f>
        <v>52</v>
      </c>
      <c r="S7" s="112">
        <f>[3]Janeiro!$G$22</f>
        <v>45</v>
      </c>
      <c r="T7" s="112">
        <f>[3]Janeiro!$G$23</f>
        <v>44</v>
      </c>
      <c r="U7" s="112">
        <f>[3]Janeiro!$G$24</f>
        <v>62</v>
      </c>
      <c r="V7" s="112">
        <f>[3]Janeiro!$G$25</f>
        <v>63</v>
      </c>
      <c r="W7" s="112">
        <f>[3]Janeiro!$G$26</f>
        <v>69</v>
      </c>
      <c r="X7" s="110">
        <f>[3]Janeiro!$G$27</f>
        <v>77</v>
      </c>
      <c r="Y7" s="110">
        <f>[3]Janeiro!$G$28</f>
        <v>54</v>
      </c>
      <c r="Z7" s="110">
        <f>[3]Janeiro!$G$29</f>
        <v>44</v>
      </c>
      <c r="AA7" s="110">
        <f>[3]Janeiro!$G$30</f>
        <v>41</v>
      </c>
      <c r="AB7" s="110">
        <f>[3]Janeiro!$G$31</f>
        <v>34</v>
      </c>
      <c r="AC7" s="110">
        <f>[3]Janeiro!$G$32</f>
        <v>29</v>
      </c>
      <c r="AD7" s="110">
        <f>[3]Janeiro!$G$33</f>
        <v>23</v>
      </c>
      <c r="AE7" s="110">
        <f>[3]Janeiro!$G$34</f>
        <v>26</v>
      </c>
      <c r="AF7" s="110">
        <f>[3]Janeiro!$G$35</f>
        <v>35</v>
      </c>
      <c r="AG7" s="117">
        <f t="shared" si="3"/>
        <v>23</v>
      </c>
      <c r="AH7" s="116">
        <f t="shared" si="4"/>
        <v>46.193548387096776</v>
      </c>
    </row>
    <row r="8" spans="1:38" x14ac:dyDescent="0.2">
      <c r="A8" s="48" t="s">
        <v>1</v>
      </c>
      <c r="B8" s="112">
        <f>[4]Janeiro!$G$5</f>
        <v>50</v>
      </c>
      <c r="C8" s="112">
        <f>[4]Janeiro!$G$6</f>
        <v>52</v>
      </c>
      <c r="D8" s="112">
        <f>[4]Janeiro!$G$7</f>
        <v>52</v>
      </c>
      <c r="E8" s="112">
        <f>[4]Janeiro!$G$8</f>
        <v>45</v>
      </c>
      <c r="F8" s="112">
        <f>[4]Janeiro!$G$9</f>
        <v>32</v>
      </c>
      <c r="G8" s="112">
        <f>[4]Janeiro!$G$10</f>
        <v>29</v>
      </c>
      <c r="H8" s="112">
        <f>[4]Janeiro!$G$11</f>
        <v>36</v>
      </c>
      <c r="I8" s="112">
        <f>[4]Janeiro!$G$12</f>
        <v>38</v>
      </c>
      <c r="J8" s="112">
        <f>[4]Janeiro!$G$13</f>
        <v>38</v>
      </c>
      <c r="K8" s="112">
        <f>[4]Janeiro!$G$14</f>
        <v>37</v>
      </c>
      <c r="L8" s="112">
        <f>[4]Janeiro!$G$15</f>
        <v>48</v>
      </c>
      <c r="M8" s="112">
        <f>[4]Janeiro!$G$16</f>
        <v>48</v>
      </c>
      <c r="N8" s="112">
        <f>[4]Janeiro!$G$17</f>
        <v>48</v>
      </c>
      <c r="O8" s="112">
        <f>[4]Janeiro!$G$18</f>
        <v>48</v>
      </c>
      <c r="P8" s="112">
        <f>[4]Janeiro!$G$19</f>
        <v>47</v>
      </c>
      <c r="Q8" s="112">
        <f>[4]Janeiro!$G$20</f>
        <v>42</v>
      </c>
      <c r="R8" s="112">
        <f>[4]Janeiro!$G$21</f>
        <v>43</v>
      </c>
      <c r="S8" s="112">
        <f>[4]Janeiro!$G$22</f>
        <v>34</v>
      </c>
      <c r="T8" s="112">
        <f>[4]Janeiro!$G$23</f>
        <v>30</v>
      </c>
      <c r="U8" s="112">
        <f>[4]Janeiro!$G$24</f>
        <v>37</v>
      </c>
      <c r="V8" s="112">
        <f>[4]Janeiro!$G$25</f>
        <v>55</v>
      </c>
      <c r="W8" s="112">
        <f>[4]Janeiro!$G$26</f>
        <v>73</v>
      </c>
      <c r="X8" s="110">
        <f>[4]Janeiro!$G$27</f>
        <v>60</v>
      </c>
      <c r="Y8" s="110">
        <f>[4]Janeiro!$G$28</f>
        <v>35</v>
      </c>
      <c r="Z8" s="110">
        <f>[4]Janeiro!$G$29</f>
        <v>28</v>
      </c>
      <c r="AA8" s="110">
        <f>[4]Janeiro!$G$30</f>
        <v>19</v>
      </c>
      <c r="AB8" s="110">
        <f>[4]Janeiro!$G$31</f>
        <v>24</v>
      </c>
      <c r="AC8" s="110">
        <f>[4]Janeiro!$G$32</f>
        <v>21</v>
      </c>
      <c r="AD8" s="110">
        <f>[4]Janeiro!$G$33</f>
        <v>26</v>
      </c>
      <c r="AE8" s="110">
        <f>[4]Janeiro!$G$34</f>
        <v>30</v>
      </c>
      <c r="AF8" s="110">
        <f>[4]Janeiro!$G$35</f>
        <v>39</v>
      </c>
      <c r="AG8" s="117">
        <f t="shared" si="3"/>
        <v>19</v>
      </c>
      <c r="AH8" s="116">
        <f t="shared" si="4"/>
        <v>40.12903225806452</v>
      </c>
    </row>
    <row r="9" spans="1:38" x14ac:dyDescent="0.2">
      <c r="A9" s="48" t="s">
        <v>146</v>
      </c>
      <c r="B9" s="112">
        <f>[5]Janeiro!$G$5</f>
        <v>47</v>
      </c>
      <c r="C9" s="112">
        <f>[5]Janeiro!$G$6</f>
        <v>61</v>
      </c>
      <c r="D9" s="112">
        <f>[5]Janeiro!$G$7</f>
        <v>51</v>
      </c>
      <c r="E9" s="112">
        <f>[5]Janeiro!$G$8</f>
        <v>45</v>
      </c>
      <c r="F9" s="112">
        <f>[5]Janeiro!$G$9</f>
        <v>39</v>
      </c>
      <c r="G9" s="112">
        <f>[5]Janeiro!$G$10</f>
        <v>25</v>
      </c>
      <c r="H9" s="112">
        <f>[5]Janeiro!$G$11</f>
        <v>34</v>
      </c>
      <c r="I9" s="112">
        <f>[5]Janeiro!$G$12</f>
        <v>46</v>
      </c>
      <c r="J9" s="112">
        <f>[5]Janeiro!$G$13</f>
        <v>40</v>
      </c>
      <c r="K9" s="112">
        <f>[5]Janeiro!$G$14</f>
        <v>44</v>
      </c>
      <c r="L9" s="112">
        <f>[5]Janeiro!$G$15</f>
        <v>64</v>
      </c>
      <c r="M9" s="112">
        <f>[5]Janeiro!$G$16</f>
        <v>54</v>
      </c>
      <c r="N9" s="112">
        <f>[5]Janeiro!$G$17</f>
        <v>53</v>
      </c>
      <c r="O9" s="112">
        <f>[5]Janeiro!$G$18</f>
        <v>45</v>
      </c>
      <c r="P9" s="112">
        <f>[5]Janeiro!$G$19</f>
        <v>46</v>
      </c>
      <c r="Q9" s="112">
        <f>[5]Janeiro!$G$20</f>
        <v>43</v>
      </c>
      <c r="R9" s="112">
        <f>[5]Janeiro!$G$21</f>
        <v>44</v>
      </c>
      <c r="S9" s="112">
        <f>[5]Janeiro!$G$22</f>
        <v>42</v>
      </c>
      <c r="T9" s="112">
        <f>[5]Janeiro!$G$23</f>
        <v>40</v>
      </c>
      <c r="U9" s="112">
        <f>[5]Janeiro!$G$24</f>
        <v>65</v>
      </c>
      <c r="V9" s="112">
        <f>[5]Janeiro!$G$25</f>
        <v>62</v>
      </c>
      <c r="W9" s="112">
        <f>[5]Janeiro!$G$26</f>
        <v>67</v>
      </c>
      <c r="X9" s="110">
        <f>[5]Janeiro!$G$27</f>
        <v>58</v>
      </c>
      <c r="Y9" s="110">
        <f>[5]Janeiro!$G$28</f>
        <v>46</v>
      </c>
      <c r="Z9" s="110">
        <f>[5]Janeiro!$G$29</f>
        <v>33</v>
      </c>
      <c r="AA9" s="110">
        <f>[5]Janeiro!$G$30</f>
        <v>35</v>
      </c>
      <c r="AB9" s="110">
        <f>[5]Janeiro!$G$31</f>
        <v>29</v>
      </c>
      <c r="AC9" s="110">
        <f>[5]Janeiro!$G$32</f>
        <v>25</v>
      </c>
      <c r="AD9" s="110">
        <f>[5]Janeiro!$G$33</f>
        <v>25</v>
      </c>
      <c r="AE9" s="110">
        <f>[5]Janeiro!$G$34</f>
        <v>34</v>
      </c>
      <c r="AF9" s="110">
        <f>[5]Janeiro!$G$35</f>
        <v>38</v>
      </c>
      <c r="AG9" s="117">
        <f t="shared" si="3"/>
        <v>25</v>
      </c>
      <c r="AH9" s="116">
        <f t="shared" si="4"/>
        <v>44.516129032258064</v>
      </c>
      <c r="AL9" t="s">
        <v>35</v>
      </c>
    </row>
    <row r="10" spans="1:38" x14ac:dyDescent="0.2">
      <c r="A10" s="48" t="s">
        <v>91</v>
      </c>
      <c r="B10" s="112">
        <f>[6]Janeiro!$G$5</f>
        <v>49</v>
      </c>
      <c r="C10" s="112">
        <f>[6]Janeiro!$G$6</f>
        <v>62</v>
      </c>
      <c r="D10" s="112">
        <f>[6]Janeiro!$G$7</f>
        <v>55</v>
      </c>
      <c r="E10" s="112">
        <f>[6]Janeiro!$G$8</f>
        <v>56</v>
      </c>
      <c r="F10" s="112">
        <f>[6]Janeiro!$G$9</f>
        <v>47</v>
      </c>
      <c r="G10" s="112">
        <f>[6]Janeiro!$G$10</f>
        <v>42</v>
      </c>
      <c r="H10" s="112">
        <f>[6]Janeiro!$G$11</f>
        <v>44</v>
      </c>
      <c r="I10" s="112">
        <f>[6]Janeiro!$G$12</f>
        <v>46</v>
      </c>
      <c r="J10" s="112">
        <f>[6]Janeiro!$G$13</f>
        <v>46</v>
      </c>
      <c r="K10" s="112">
        <f>[6]Janeiro!$G$14</f>
        <v>50</v>
      </c>
      <c r="L10" s="112">
        <f>[6]Janeiro!$G$15</f>
        <v>62</v>
      </c>
      <c r="M10" s="112">
        <f>[6]Janeiro!$G$16</f>
        <v>73</v>
      </c>
      <c r="N10" s="112">
        <f>[6]Janeiro!$G$17</f>
        <v>55</v>
      </c>
      <c r="O10" s="112">
        <f>[6]Janeiro!$G$18</f>
        <v>53</v>
      </c>
      <c r="P10" s="112">
        <f>[6]Janeiro!$G$19</f>
        <v>71</v>
      </c>
      <c r="Q10" s="112">
        <f>[6]Janeiro!$G$20</f>
        <v>56</v>
      </c>
      <c r="R10" s="112">
        <f>[6]Janeiro!$G$21</f>
        <v>58</v>
      </c>
      <c r="S10" s="112">
        <f>[6]Janeiro!$G$22</f>
        <v>48</v>
      </c>
      <c r="T10" s="112">
        <f>[6]Janeiro!$G$23</f>
        <v>48</v>
      </c>
      <c r="U10" s="112">
        <f>[6]Janeiro!$G$24</f>
        <v>58</v>
      </c>
      <c r="V10" s="112">
        <f>[6]Janeiro!$G$25</f>
        <v>68</v>
      </c>
      <c r="W10" s="112">
        <f>[6]Janeiro!$G$26</f>
        <v>71</v>
      </c>
      <c r="X10" s="110">
        <f>[6]Janeiro!$G$27</f>
        <v>62</v>
      </c>
      <c r="Y10" s="110">
        <f>[6]Janeiro!$G$28</f>
        <v>52</v>
      </c>
      <c r="Z10" s="110">
        <f>[6]Janeiro!$G$29</f>
        <v>43</v>
      </c>
      <c r="AA10" s="110">
        <f>[6]Janeiro!$G$30</f>
        <v>38</v>
      </c>
      <c r="AB10" s="110">
        <f>[6]Janeiro!$G$31</f>
        <v>35</v>
      </c>
      <c r="AC10" s="110">
        <f>[6]Janeiro!$G$32</f>
        <v>30</v>
      </c>
      <c r="AD10" s="110">
        <f>[6]Janeiro!$G$33</f>
        <v>32</v>
      </c>
      <c r="AE10" s="110">
        <f>[6]Janeiro!$G$34</f>
        <v>51</v>
      </c>
      <c r="AF10" s="110">
        <f>[6]Janeiro!$G$35</f>
        <v>46</v>
      </c>
      <c r="AG10" s="117">
        <f t="shared" si="3"/>
        <v>30</v>
      </c>
      <c r="AH10" s="116">
        <f t="shared" si="4"/>
        <v>51.838709677419352</v>
      </c>
    </row>
    <row r="11" spans="1:38" x14ac:dyDescent="0.2">
      <c r="A11" s="48" t="s">
        <v>49</v>
      </c>
      <c r="B11" s="112">
        <f>[7]Janeiro!$G$5</f>
        <v>41</v>
      </c>
      <c r="C11" s="112">
        <f>[7]Janeiro!$G$6</f>
        <v>39</v>
      </c>
      <c r="D11" s="112">
        <f>[7]Janeiro!$G$7</f>
        <v>32</v>
      </c>
      <c r="E11" s="112">
        <f>[7]Janeiro!$G$8</f>
        <v>37</v>
      </c>
      <c r="F11" s="112">
        <f>[7]Janeiro!$G$9</f>
        <v>40</v>
      </c>
      <c r="G11" s="112">
        <f>[7]Janeiro!$G$10</f>
        <v>34</v>
      </c>
      <c r="H11" s="112">
        <f>[7]Janeiro!$G$11</f>
        <v>30</v>
      </c>
      <c r="I11" s="112">
        <f>[7]Janeiro!$G$12</f>
        <v>29</v>
      </c>
      <c r="J11" s="112">
        <f>[7]Janeiro!$G$13</f>
        <v>37</v>
      </c>
      <c r="K11" s="112">
        <f>[7]Janeiro!$G$14</f>
        <v>32</v>
      </c>
      <c r="L11" s="112">
        <f>[7]Janeiro!$G$15</f>
        <v>44</v>
      </c>
      <c r="M11" s="112">
        <f>[7]Janeiro!$G$16</f>
        <v>47</v>
      </c>
      <c r="N11" s="112">
        <f>[7]Janeiro!$G$17</f>
        <v>56</v>
      </c>
      <c r="O11" s="112">
        <f>[7]Janeiro!$G$18</f>
        <v>48</v>
      </c>
      <c r="P11" s="112">
        <f>[7]Janeiro!$G$19</f>
        <v>48</v>
      </c>
      <c r="Q11" s="110">
        <f>[7]Janeiro!$G$20</f>
        <v>39</v>
      </c>
      <c r="R11" s="110">
        <f>[7]Janeiro!$G$21</f>
        <v>41</v>
      </c>
      <c r="S11" s="110">
        <f>[7]Janeiro!$G$22</f>
        <v>36</v>
      </c>
      <c r="T11" s="110">
        <f>[7]Janeiro!$G$23</f>
        <v>39</v>
      </c>
      <c r="U11" s="110">
        <f>[7]Janeiro!$G$24</f>
        <v>70</v>
      </c>
      <c r="V11" s="110">
        <f>[7]Janeiro!$G$25</f>
        <v>48</v>
      </c>
      <c r="W11" s="110">
        <f>[7]Janeiro!$G$26</f>
        <v>67</v>
      </c>
      <c r="X11" s="110">
        <f>[7]Janeiro!$G$27</f>
        <v>75</v>
      </c>
      <c r="Y11" s="110">
        <f>[7]Janeiro!$G$28</f>
        <v>48</v>
      </c>
      <c r="Z11" s="110">
        <f>[7]Janeiro!$G$29</f>
        <v>40</v>
      </c>
      <c r="AA11" s="110">
        <f>[7]Janeiro!$G$30</f>
        <v>40</v>
      </c>
      <c r="AB11" s="110">
        <f>[7]Janeiro!$G$31</f>
        <v>36</v>
      </c>
      <c r="AC11" s="110">
        <f>[7]Janeiro!$G$32</f>
        <v>33</v>
      </c>
      <c r="AD11" s="110">
        <f>[7]Janeiro!$G$33</f>
        <v>22</v>
      </c>
      <c r="AE11" s="110">
        <f>[7]Janeiro!$G$34</f>
        <v>23</v>
      </c>
      <c r="AF11" s="110">
        <f>[7]Janeiro!$G$35</f>
        <v>31</v>
      </c>
      <c r="AG11" s="117">
        <f t="shared" si="3"/>
        <v>22</v>
      </c>
      <c r="AH11" s="116">
        <f t="shared" si="4"/>
        <v>41.354838709677416</v>
      </c>
    </row>
    <row r="12" spans="1:38" x14ac:dyDescent="0.2">
      <c r="A12" s="48" t="s">
        <v>94</v>
      </c>
      <c r="B12" s="112">
        <f>[8]Janeiro!$G$5</f>
        <v>62</v>
      </c>
      <c r="C12" s="112">
        <f>[8]Janeiro!$G$6</f>
        <v>58</v>
      </c>
      <c r="D12" s="112">
        <f>[8]Janeiro!$G$7</f>
        <v>47</v>
      </c>
      <c r="E12" s="112">
        <f>[8]Janeiro!$G$8</f>
        <v>45</v>
      </c>
      <c r="F12" s="112">
        <f>[8]Janeiro!$G$9</f>
        <v>29</v>
      </c>
      <c r="G12" s="112">
        <f>[8]Janeiro!$G$10</f>
        <v>32</v>
      </c>
      <c r="H12" s="112">
        <f>[8]Janeiro!$G$11</f>
        <v>35</v>
      </c>
      <c r="I12" s="112">
        <f>[8]Janeiro!$G$12</f>
        <v>37</v>
      </c>
      <c r="J12" s="112">
        <f>[8]Janeiro!$G$13</f>
        <v>44</v>
      </c>
      <c r="K12" s="112">
        <f>[8]Janeiro!$G$14</f>
        <v>44</v>
      </c>
      <c r="L12" s="112">
        <f>[8]Janeiro!$G$15</f>
        <v>48</v>
      </c>
      <c r="M12" s="112">
        <f>[8]Janeiro!$G$16</f>
        <v>49</v>
      </c>
      <c r="N12" s="112">
        <f>[8]Janeiro!$G$17</f>
        <v>47</v>
      </c>
      <c r="O12" s="112">
        <f>[8]Janeiro!$G$18</f>
        <v>45</v>
      </c>
      <c r="P12" s="112">
        <f>[8]Janeiro!$G$19</f>
        <v>46</v>
      </c>
      <c r="Q12" s="110">
        <f>[8]Janeiro!$G$20</f>
        <v>42</v>
      </c>
      <c r="R12" s="110">
        <f>[8]Janeiro!$G$21</f>
        <v>43</v>
      </c>
      <c r="S12" s="110">
        <f>[8]Janeiro!$G$22</f>
        <v>37</v>
      </c>
      <c r="T12" s="110">
        <f>[8]Janeiro!$G$23</f>
        <v>33</v>
      </c>
      <c r="U12" s="110">
        <f>[8]Janeiro!$G$24</f>
        <v>48</v>
      </c>
      <c r="V12" s="110">
        <f>[8]Janeiro!$G$25</f>
        <v>46</v>
      </c>
      <c r="W12" s="110">
        <f>[8]Janeiro!$G$26</f>
        <v>78</v>
      </c>
      <c r="X12" s="110">
        <f>[8]Janeiro!$G$27</f>
        <v>51</v>
      </c>
      <c r="Y12" s="110">
        <f>[8]Janeiro!$G$28</f>
        <v>38</v>
      </c>
      <c r="Z12" s="110">
        <f>[8]Janeiro!$G$29</f>
        <v>23</v>
      </c>
      <c r="AA12" s="110">
        <f>[8]Janeiro!$G$30</f>
        <v>29</v>
      </c>
      <c r="AB12" s="110">
        <f>[8]Janeiro!$G$31</f>
        <v>31</v>
      </c>
      <c r="AC12" s="110">
        <f>[8]Janeiro!$G$32</f>
        <v>20</v>
      </c>
      <c r="AD12" s="110">
        <f>[8]Janeiro!$G$33</f>
        <v>21</v>
      </c>
      <c r="AE12" s="110">
        <f>[8]Janeiro!$G$34</f>
        <v>29</v>
      </c>
      <c r="AF12" s="110">
        <f>[8]Janeiro!$G$35</f>
        <v>44</v>
      </c>
      <c r="AG12" s="117">
        <f t="shared" si="3"/>
        <v>20</v>
      </c>
      <c r="AH12" s="116">
        <f t="shared" si="4"/>
        <v>41.322580645161288</v>
      </c>
    </row>
    <row r="13" spans="1:38" x14ac:dyDescent="0.2">
      <c r="A13" s="48" t="s">
        <v>101</v>
      </c>
      <c r="B13" s="112">
        <f>[9]Janeiro!$G$5</f>
        <v>45</v>
      </c>
      <c r="C13" s="112">
        <f>[9]Janeiro!$G$6</f>
        <v>58</v>
      </c>
      <c r="D13" s="112">
        <f>[9]Janeiro!$G$7</f>
        <v>50</v>
      </c>
      <c r="E13" s="112">
        <f>[9]Janeiro!$G$8</f>
        <v>45</v>
      </c>
      <c r="F13" s="112">
        <f>[9]Janeiro!$G$9</f>
        <v>32</v>
      </c>
      <c r="G13" s="112">
        <f>[9]Janeiro!$G$10</f>
        <v>26</v>
      </c>
      <c r="H13" s="112">
        <f>[9]Janeiro!$G$11</f>
        <v>31</v>
      </c>
      <c r="I13" s="112">
        <f>[9]Janeiro!$G$12</f>
        <v>35</v>
      </c>
      <c r="J13" s="112">
        <f>[9]Janeiro!$G$13</f>
        <v>38</v>
      </c>
      <c r="K13" s="112">
        <f>[9]Janeiro!$G$14</f>
        <v>44</v>
      </c>
      <c r="L13" s="112">
        <f>[9]Janeiro!$G$15</f>
        <v>44</v>
      </c>
      <c r="M13" s="112">
        <f>[9]Janeiro!$G$16</f>
        <v>56</v>
      </c>
      <c r="N13" s="112">
        <f>[9]Janeiro!$G$17</f>
        <v>52</v>
      </c>
      <c r="O13" s="112">
        <f>[9]Janeiro!$G$18</f>
        <v>44</v>
      </c>
      <c r="P13" s="112">
        <f>[9]Janeiro!$G$19</f>
        <v>61</v>
      </c>
      <c r="Q13" s="110">
        <f>[9]Janeiro!$G$20</f>
        <v>52</v>
      </c>
      <c r="R13" s="110">
        <f>[9]Janeiro!$G$21</f>
        <v>50</v>
      </c>
      <c r="S13" s="110">
        <f>[9]Janeiro!$G$22</f>
        <v>40</v>
      </c>
      <c r="T13" s="110">
        <f>[9]Janeiro!$G$23</f>
        <v>46</v>
      </c>
      <c r="U13" s="110">
        <f>[9]Janeiro!$G$24</f>
        <v>69</v>
      </c>
      <c r="V13" s="110">
        <f>[9]Janeiro!$G$25</f>
        <v>53</v>
      </c>
      <c r="W13" s="110">
        <f>[9]Janeiro!$G$26</f>
        <v>74</v>
      </c>
      <c r="X13" s="110">
        <f>[9]Janeiro!$G$27</f>
        <v>72</v>
      </c>
      <c r="Y13" s="110">
        <f>[9]Janeiro!$G$28</f>
        <v>50</v>
      </c>
      <c r="Z13" s="110">
        <f>[9]Janeiro!$G$29</f>
        <v>34</v>
      </c>
      <c r="AA13" s="110">
        <f>[9]Janeiro!$G$30</f>
        <v>41</v>
      </c>
      <c r="AB13" s="110">
        <f>[9]Janeiro!$G$31</f>
        <v>33</v>
      </c>
      <c r="AC13" s="110">
        <f>[9]Janeiro!$G$32</f>
        <v>25</v>
      </c>
      <c r="AD13" s="110">
        <f>[9]Janeiro!$G$33</f>
        <v>18</v>
      </c>
      <c r="AE13" s="110">
        <f>[9]Janeiro!$G$34</f>
        <v>23</v>
      </c>
      <c r="AF13" s="110">
        <f>[9]Janeiro!$G$35</f>
        <v>32</v>
      </c>
      <c r="AG13" s="117">
        <f t="shared" si="3"/>
        <v>18</v>
      </c>
      <c r="AH13" s="116">
        <f t="shared" si="4"/>
        <v>44.29032258064516</v>
      </c>
    </row>
    <row r="14" spans="1:38" x14ac:dyDescent="0.2">
      <c r="A14" s="48" t="s">
        <v>147</v>
      </c>
      <c r="B14" s="112">
        <f>[10]Janeiro!$G$5</f>
        <v>50</v>
      </c>
      <c r="C14" s="112">
        <f>[10]Janeiro!$G$6</f>
        <v>62</v>
      </c>
      <c r="D14" s="112">
        <f>[10]Janeiro!$G$7</f>
        <v>48</v>
      </c>
      <c r="E14" s="112">
        <f>[10]Janeiro!$G$8</f>
        <v>53</v>
      </c>
      <c r="F14" s="112">
        <f>[10]Janeiro!$G$9</f>
        <v>49</v>
      </c>
      <c r="G14" s="112">
        <f>[10]Janeiro!$G$10</f>
        <v>36</v>
      </c>
      <c r="H14" s="112">
        <f>[10]Janeiro!$G$11</f>
        <v>43</v>
      </c>
      <c r="I14" s="112">
        <f>[10]Janeiro!$G$12</f>
        <v>39</v>
      </c>
      <c r="J14" s="112">
        <f>[10]Janeiro!$G$13</f>
        <v>45</v>
      </c>
      <c r="K14" s="112">
        <f>[10]Janeiro!$G$14</f>
        <v>53</v>
      </c>
      <c r="L14" s="112">
        <f>[10]Janeiro!$G$15</f>
        <v>58</v>
      </c>
      <c r="M14" s="112">
        <f>[10]Janeiro!$G$16</f>
        <v>64</v>
      </c>
      <c r="N14" s="112">
        <f>[10]Janeiro!$G$17</f>
        <v>54</v>
      </c>
      <c r="O14" s="112">
        <f>[10]Janeiro!$G$18</f>
        <v>49</v>
      </c>
      <c r="P14" s="112">
        <f>[10]Janeiro!$G$19</f>
        <v>63</v>
      </c>
      <c r="Q14" s="110">
        <f>[10]Janeiro!$G$20</f>
        <v>49</v>
      </c>
      <c r="R14" s="110">
        <f>[10]Janeiro!$G$21</f>
        <v>49</v>
      </c>
      <c r="S14" s="110">
        <f>[10]Janeiro!$G$22</f>
        <v>45</v>
      </c>
      <c r="T14" s="110">
        <f>[10]Janeiro!$G$23</f>
        <v>48</v>
      </c>
      <c r="U14" s="110">
        <f>[10]Janeiro!$G$24</f>
        <v>56</v>
      </c>
      <c r="V14" s="110">
        <f>[10]Janeiro!$G$25</f>
        <v>64</v>
      </c>
      <c r="W14" s="110">
        <f>[10]Janeiro!$G$26</f>
        <v>86</v>
      </c>
      <c r="X14" s="110">
        <f>[10]Janeiro!$G$27</f>
        <v>59</v>
      </c>
      <c r="Y14" s="110">
        <f>[10]Janeiro!$G$28</f>
        <v>49</v>
      </c>
      <c r="Z14" s="110">
        <f>[10]Janeiro!$G$29</f>
        <v>36</v>
      </c>
      <c r="AA14" s="110">
        <f>[10]Janeiro!$G$30</f>
        <v>34</v>
      </c>
      <c r="AB14" s="110" t="s">
        <v>197</v>
      </c>
      <c r="AC14" s="110" t="s">
        <v>197</v>
      </c>
      <c r="AD14" s="110" t="s">
        <v>197</v>
      </c>
      <c r="AE14" s="110" t="s">
        <v>197</v>
      </c>
      <c r="AF14" s="110" t="s">
        <v>197</v>
      </c>
      <c r="AG14" s="117">
        <f t="shared" si="3"/>
        <v>34</v>
      </c>
      <c r="AH14" s="116">
        <f t="shared" si="4"/>
        <v>51.57692307692308</v>
      </c>
      <c r="AJ14" s="128"/>
    </row>
    <row r="15" spans="1:38" x14ac:dyDescent="0.2">
      <c r="A15" s="48" t="s">
        <v>2</v>
      </c>
      <c r="B15" s="112">
        <f>[11]Janeiro!$G$5</f>
        <v>52</v>
      </c>
      <c r="C15" s="112">
        <f>[11]Janeiro!$G$6</f>
        <v>60</v>
      </c>
      <c r="D15" s="112">
        <f>[11]Janeiro!$G$7</f>
        <v>56</v>
      </c>
      <c r="E15" s="112">
        <f>[11]Janeiro!$G$8</f>
        <v>50</v>
      </c>
      <c r="F15" s="112">
        <f>[11]Janeiro!$G$9</f>
        <v>40</v>
      </c>
      <c r="G15" s="112">
        <f>[11]Janeiro!$G$10</f>
        <v>38</v>
      </c>
      <c r="H15" s="112">
        <f>[11]Janeiro!$G$11</f>
        <v>38</v>
      </c>
      <c r="I15" s="112">
        <f>[11]Janeiro!$G$12</f>
        <v>39</v>
      </c>
      <c r="J15" s="112">
        <f>[11]Janeiro!$G$13</f>
        <v>36</v>
      </c>
      <c r="K15" s="112">
        <f>[11]Janeiro!$G$14</f>
        <v>42</v>
      </c>
      <c r="L15" s="112">
        <f>[11]Janeiro!$G$15</f>
        <v>52</v>
      </c>
      <c r="M15" s="112">
        <f>[11]Janeiro!$G$16</f>
        <v>62</v>
      </c>
      <c r="N15" s="112">
        <f>[11]Janeiro!$G$17</f>
        <v>54</v>
      </c>
      <c r="O15" s="112">
        <f>[11]Janeiro!$G$18</f>
        <v>51</v>
      </c>
      <c r="P15" s="112">
        <f>[11]Janeiro!$G$19</f>
        <v>62</v>
      </c>
      <c r="Q15" s="110">
        <f>[11]Janeiro!$G$20</f>
        <v>41</v>
      </c>
      <c r="R15" s="110">
        <f>[11]Janeiro!$G$21</f>
        <v>47</v>
      </c>
      <c r="S15" s="110">
        <f>[11]Janeiro!$G$22</f>
        <v>39</v>
      </c>
      <c r="T15" s="110">
        <f>[11]Janeiro!$G$23</f>
        <v>32</v>
      </c>
      <c r="U15" s="110">
        <f>[11]Janeiro!$G$24</f>
        <v>42</v>
      </c>
      <c r="V15" s="110">
        <f>[11]Janeiro!$G$25</f>
        <v>52</v>
      </c>
      <c r="W15" s="110">
        <f>[11]Janeiro!$G$26</f>
        <v>63</v>
      </c>
      <c r="X15" s="110">
        <f>[11]Janeiro!$G$27</f>
        <v>62</v>
      </c>
      <c r="Y15" s="110">
        <f>[11]Janeiro!$G$28</f>
        <v>49</v>
      </c>
      <c r="Z15" s="110">
        <f>[11]Janeiro!$G$29</f>
        <v>33</v>
      </c>
      <c r="AA15" s="110">
        <f>[11]Janeiro!$G$30</f>
        <v>31</v>
      </c>
      <c r="AB15" s="110">
        <f>[11]Janeiro!$G$31</f>
        <v>25</v>
      </c>
      <c r="AC15" s="110">
        <f>[11]Janeiro!$G$32</f>
        <v>21</v>
      </c>
      <c r="AD15" s="110">
        <f>[11]Janeiro!$G$33</f>
        <v>26</v>
      </c>
      <c r="AE15" s="110">
        <f>[11]Janeiro!$G$34</f>
        <v>32</v>
      </c>
      <c r="AF15" s="110">
        <f>[11]Janeiro!$G$35</f>
        <v>41</v>
      </c>
      <c r="AG15" s="117">
        <f t="shared" si="3"/>
        <v>21</v>
      </c>
      <c r="AH15" s="116">
        <f t="shared" si="4"/>
        <v>44.12903225806452</v>
      </c>
      <c r="AJ15" s="12" t="s">
        <v>35</v>
      </c>
    </row>
    <row r="16" spans="1:38" x14ac:dyDescent="0.2">
      <c r="A16" s="48" t="s">
        <v>3</v>
      </c>
      <c r="B16" s="112">
        <f>[12]Janeiro!$G$5</f>
        <v>55</v>
      </c>
      <c r="C16" s="112">
        <f>[12]Janeiro!$G$6</f>
        <v>47</v>
      </c>
      <c r="D16" s="112">
        <f>[12]Janeiro!$G$7</f>
        <v>46</v>
      </c>
      <c r="E16" s="112">
        <f>[12]Janeiro!$G$8</f>
        <v>49</v>
      </c>
      <c r="F16" s="112">
        <f>[12]Janeiro!$G$9</f>
        <v>45</v>
      </c>
      <c r="G16" s="112">
        <f>[12]Janeiro!$G$10</f>
        <v>35</v>
      </c>
      <c r="H16" s="112">
        <f>[12]Janeiro!$G$11</f>
        <v>34</v>
      </c>
      <c r="I16" s="112">
        <f>[12]Janeiro!$G$12</f>
        <v>39</v>
      </c>
      <c r="J16" s="112">
        <f>[12]Janeiro!$G$13</f>
        <v>37</v>
      </c>
      <c r="K16" s="112">
        <f>[12]Janeiro!$G$14</f>
        <v>50</v>
      </c>
      <c r="L16" s="112">
        <f>[12]Janeiro!$G$15</f>
        <v>49</v>
      </c>
      <c r="M16" s="112">
        <f>[12]Janeiro!$G$16</f>
        <v>50</v>
      </c>
      <c r="N16" s="112">
        <f>[12]Janeiro!$G$17</f>
        <v>51</v>
      </c>
      <c r="O16" s="112">
        <f>[12]Janeiro!$G$18</f>
        <v>46</v>
      </c>
      <c r="P16" s="112">
        <f>[12]Janeiro!$G$19</f>
        <v>47</v>
      </c>
      <c r="Q16" s="110">
        <f>[12]Janeiro!$G$20</f>
        <v>42</v>
      </c>
      <c r="R16" s="110">
        <f>[12]Janeiro!$G$21</f>
        <v>34</v>
      </c>
      <c r="S16" s="110">
        <f>[12]Janeiro!$G$22</f>
        <v>35</v>
      </c>
      <c r="T16" s="110">
        <f>[12]Janeiro!$G$23</f>
        <v>41</v>
      </c>
      <c r="U16" s="110">
        <f>[12]Janeiro!$G$24</f>
        <v>43</v>
      </c>
      <c r="V16" s="110">
        <f>[12]Janeiro!$G$25</f>
        <v>41</v>
      </c>
      <c r="W16" s="110">
        <f>[12]Janeiro!$G$26</f>
        <v>49</v>
      </c>
      <c r="X16" s="110">
        <f>[12]Janeiro!$G$27</f>
        <v>46</v>
      </c>
      <c r="Y16" s="110">
        <f>[12]Janeiro!$G$28</f>
        <v>50</v>
      </c>
      <c r="Z16" s="110">
        <f>[12]Janeiro!$G$29</f>
        <v>38</v>
      </c>
      <c r="AA16" s="110">
        <f>[12]Janeiro!$G$30</f>
        <v>31</v>
      </c>
      <c r="AB16" s="110">
        <f>[12]Janeiro!$G$31</f>
        <v>37</v>
      </c>
      <c r="AC16" s="110">
        <f>[12]Janeiro!$G$32</f>
        <v>22</v>
      </c>
      <c r="AD16" s="110">
        <f>[12]Janeiro!$G$33</f>
        <v>24</v>
      </c>
      <c r="AE16" s="110">
        <f>[12]Janeiro!$G$34</f>
        <v>31</v>
      </c>
      <c r="AF16" s="110">
        <f>[12]Janeiro!$G$35</f>
        <v>26</v>
      </c>
      <c r="AG16" s="117">
        <f>MIN(B16:AF16)</f>
        <v>22</v>
      </c>
      <c r="AH16" s="116">
        <f>AVERAGE(B16:AF16)</f>
        <v>40.967741935483872</v>
      </c>
      <c r="AJ16" s="12"/>
    </row>
    <row r="17" spans="1:39" x14ac:dyDescent="0.2">
      <c r="A17" s="48" t="s">
        <v>4</v>
      </c>
      <c r="B17" s="112">
        <f>[13]Janeiro!$G$5</f>
        <v>61</v>
      </c>
      <c r="C17" s="112">
        <f>[13]Janeiro!$G$6</f>
        <v>52</v>
      </c>
      <c r="D17" s="112">
        <f>[13]Janeiro!$G$7</f>
        <v>48</v>
      </c>
      <c r="E17" s="112">
        <f>[13]Janeiro!$G$8</f>
        <v>51</v>
      </c>
      <c r="F17" s="112">
        <f>[13]Janeiro!$G$9</f>
        <v>43</v>
      </c>
      <c r="G17" s="112">
        <f>[13]Janeiro!$G$10</f>
        <v>49</v>
      </c>
      <c r="H17" s="112">
        <f>[13]Janeiro!$G$11</f>
        <v>39</v>
      </c>
      <c r="I17" s="112">
        <f>[13]Janeiro!$G$12</f>
        <v>48</v>
      </c>
      <c r="J17" s="112">
        <f>[13]Janeiro!$G$13</f>
        <v>44</v>
      </c>
      <c r="K17" s="112">
        <f>[13]Janeiro!$G$14</f>
        <v>53</v>
      </c>
      <c r="L17" s="112">
        <f>[13]Janeiro!$G$15</f>
        <v>61</v>
      </c>
      <c r="M17" s="112">
        <f>[13]Janeiro!$G$16</f>
        <v>53</v>
      </c>
      <c r="N17" s="112">
        <f>[13]Janeiro!$G$17</f>
        <v>64</v>
      </c>
      <c r="O17" s="112">
        <f>[13]Janeiro!$G$18</f>
        <v>51</v>
      </c>
      <c r="P17" s="112">
        <f>[13]Janeiro!$G$19</f>
        <v>51</v>
      </c>
      <c r="Q17" s="110">
        <f>[13]Janeiro!$G$20</f>
        <v>48</v>
      </c>
      <c r="R17" s="110">
        <f>[13]Janeiro!$G$21</f>
        <v>43</v>
      </c>
      <c r="S17" s="110">
        <f>[13]Janeiro!$G$22</f>
        <v>43</v>
      </c>
      <c r="T17" s="110">
        <f>[13]Janeiro!$G$23</f>
        <v>41</v>
      </c>
      <c r="U17" s="110">
        <f>[13]Janeiro!$G$24</f>
        <v>41</v>
      </c>
      <c r="V17" s="110">
        <f>[13]Janeiro!$G$25</f>
        <v>50</v>
      </c>
      <c r="W17" s="110">
        <f>[13]Janeiro!$G$26</f>
        <v>52</v>
      </c>
      <c r="X17" s="110">
        <f>[13]Janeiro!$G$27</f>
        <v>58</v>
      </c>
      <c r="Y17" s="110">
        <f>[13]Janeiro!$G$28</f>
        <v>62</v>
      </c>
      <c r="Z17" s="110">
        <f>[13]Janeiro!$G$29</f>
        <v>34</v>
      </c>
      <c r="AA17" s="110">
        <f>[13]Janeiro!$G$30</f>
        <v>35</v>
      </c>
      <c r="AB17" s="110">
        <f>[13]Janeiro!$G$31</f>
        <v>38</v>
      </c>
      <c r="AC17" s="110">
        <f>[13]Janeiro!$G$32</f>
        <v>17</v>
      </c>
      <c r="AD17" s="110">
        <f>[13]Janeiro!$G$33</f>
        <v>28</v>
      </c>
      <c r="AE17" s="110">
        <f>[13]Janeiro!$G$34</f>
        <v>33</v>
      </c>
      <c r="AF17" s="110">
        <f>[13]Janeiro!$G$35</f>
        <v>36</v>
      </c>
      <c r="AG17" s="117">
        <f t="shared" si="3"/>
        <v>17</v>
      </c>
      <c r="AH17" s="116">
        <f t="shared" si="4"/>
        <v>46.032258064516128</v>
      </c>
      <c r="AL17" t="s">
        <v>35</v>
      </c>
    </row>
    <row r="18" spans="1:39" x14ac:dyDescent="0.2">
      <c r="A18" s="48" t="s">
        <v>5</v>
      </c>
      <c r="B18" s="112">
        <f>[14]Janeiro!$G$5</f>
        <v>61</v>
      </c>
      <c r="C18" s="112">
        <f>[14]Janeiro!$G$6</f>
        <v>62</v>
      </c>
      <c r="D18" s="112">
        <f>[14]Janeiro!$G$7</f>
        <v>51</v>
      </c>
      <c r="E18" s="112">
        <f>[14]Janeiro!$G$8</f>
        <v>52</v>
      </c>
      <c r="F18" s="112">
        <f>[14]Janeiro!$G$9</f>
        <v>43</v>
      </c>
      <c r="G18" s="112">
        <f>[14]Janeiro!$G$10</f>
        <v>41</v>
      </c>
      <c r="H18" s="112">
        <f>[14]Janeiro!$G$11</f>
        <v>44</v>
      </c>
      <c r="I18" s="112">
        <f>[14]Janeiro!$G$12</f>
        <v>43</v>
      </c>
      <c r="J18" s="112">
        <f>[14]Janeiro!$G$13</f>
        <v>41</v>
      </c>
      <c r="K18" s="112">
        <f>[14]Janeiro!$G$14</f>
        <v>44</v>
      </c>
      <c r="L18" s="112">
        <f>[14]Janeiro!$G$15</f>
        <v>44</v>
      </c>
      <c r="M18" s="112">
        <f>[14]Janeiro!$G$16</f>
        <v>56</v>
      </c>
      <c r="N18" s="112">
        <f>[14]Janeiro!$G$17</f>
        <v>59</v>
      </c>
      <c r="O18" s="112">
        <f>[14]Janeiro!$G$18</f>
        <v>45</v>
      </c>
      <c r="P18" s="112">
        <f>[14]Janeiro!$G$19</f>
        <v>43</v>
      </c>
      <c r="Q18" s="110">
        <f>[14]Janeiro!$G$20</f>
        <v>44</v>
      </c>
      <c r="R18" s="110">
        <f>[14]Janeiro!$G$21</f>
        <v>45</v>
      </c>
      <c r="S18" s="110">
        <f>[14]Janeiro!$G$22</f>
        <v>36</v>
      </c>
      <c r="T18" s="110">
        <f>[14]Janeiro!$G$23</f>
        <v>34</v>
      </c>
      <c r="U18" s="110">
        <f>[14]Janeiro!$G$24</f>
        <v>35</v>
      </c>
      <c r="V18" s="110">
        <f>[14]Janeiro!$G$25</f>
        <v>38</v>
      </c>
      <c r="W18" s="110">
        <f>[14]Janeiro!$G$26</f>
        <v>55</v>
      </c>
      <c r="X18" s="110">
        <f>[14]Janeiro!$G$27</f>
        <v>54</v>
      </c>
      <c r="Y18" s="110">
        <f>[14]Janeiro!$G$28</f>
        <v>31</v>
      </c>
      <c r="Z18" s="110">
        <f>[14]Janeiro!$G$29</f>
        <v>28</v>
      </c>
      <c r="AA18" s="110">
        <f>[14]Janeiro!$G$30</f>
        <v>25</v>
      </c>
      <c r="AB18" s="110">
        <f>[14]Janeiro!$G$31</f>
        <v>25</v>
      </c>
      <c r="AC18" s="110">
        <f>[14]Janeiro!$G$32</f>
        <v>22</v>
      </c>
      <c r="AD18" s="110">
        <f>[14]Janeiro!$G$33</f>
        <v>35</v>
      </c>
      <c r="AE18" s="110">
        <f>[14]Janeiro!$G$34</f>
        <v>41</v>
      </c>
      <c r="AF18" s="110">
        <f>[14]Janeiro!$G$35</f>
        <v>38</v>
      </c>
      <c r="AG18" s="117">
        <f t="shared" si="3"/>
        <v>22</v>
      </c>
      <c r="AH18" s="116">
        <f t="shared" si="4"/>
        <v>42.41935483870968</v>
      </c>
      <c r="AI18" s="12" t="s">
        <v>35</v>
      </c>
    </row>
    <row r="19" spans="1:39" x14ac:dyDescent="0.2">
      <c r="A19" s="48" t="s">
        <v>33</v>
      </c>
      <c r="B19" s="112">
        <f>[15]Janeiro!$G$5</f>
        <v>53</v>
      </c>
      <c r="C19" s="112">
        <f>[15]Janeiro!$G$6</f>
        <v>55</v>
      </c>
      <c r="D19" s="112">
        <f>[15]Janeiro!$G$7</f>
        <v>53</v>
      </c>
      <c r="E19" s="112">
        <f>[15]Janeiro!$G$8</f>
        <v>57</v>
      </c>
      <c r="F19" s="112">
        <f>[15]Janeiro!$G$9</f>
        <v>42</v>
      </c>
      <c r="G19" s="112">
        <f>[15]Janeiro!$G$10</f>
        <v>48</v>
      </c>
      <c r="H19" s="112">
        <f>[15]Janeiro!$G$11</f>
        <v>39</v>
      </c>
      <c r="I19" s="112">
        <f>[15]Janeiro!$G$12</f>
        <v>51</v>
      </c>
      <c r="J19" s="112">
        <f>[15]Janeiro!$G$13</f>
        <v>41</v>
      </c>
      <c r="K19" s="112">
        <f>[15]Janeiro!$G$14</f>
        <v>59</v>
      </c>
      <c r="L19" s="112">
        <f>[15]Janeiro!$G$15</f>
        <v>58</v>
      </c>
      <c r="M19" s="112">
        <f>[15]Janeiro!$G$16</f>
        <v>54</v>
      </c>
      <c r="N19" s="112">
        <f>[15]Janeiro!$G$17</f>
        <v>65</v>
      </c>
      <c r="O19" s="112">
        <f>[15]Janeiro!$G$18</f>
        <v>55</v>
      </c>
      <c r="P19" s="112">
        <f>[15]Janeiro!$G$19</f>
        <v>48</v>
      </c>
      <c r="Q19" s="110">
        <f>[15]Janeiro!$G$20</f>
        <v>50</v>
      </c>
      <c r="R19" s="110">
        <f>[15]Janeiro!$G$21</f>
        <v>44</v>
      </c>
      <c r="S19" s="110">
        <f>[15]Janeiro!$G$22</f>
        <v>37</v>
      </c>
      <c r="T19" s="110">
        <f>[15]Janeiro!$G$23</f>
        <v>44</v>
      </c>
      <c r="U19" s="110">
        <f>[15]Janeiro!$G$24</f>
        <v>44</v>
      </c>
      <c r="V19" s="110">
        <f>[15]Janeiro!$G$25</f>
        <v>54</v>
      </c>
      <c r="W19" s="110">
        <f>[15]Janeiro!$G$26</f>
        <v>61</v>
      </c>
      <c r="X19" s="110">
        <f>[15]Janeiro!$G$27</f>
        <v>61</v>
      </c>
      <c r="Y19" s="110">
        <f>[15]Janeiro!$G$28</f>
        <v>56</v>
      </c>
      <c r="Z19" s="110">
        <f>[15]Janeiro!$G$29</f>
        <v>31</v>
      </c>
      <c r="AA19" s="110">
        <f>[15]Janeiro!$G$30</f>
        <v>33</v>
      </c>
      <c r="AB19" s="110">
        <f>[15]Janeiro!$G$31</f>
        <v>31</v>
      </c>
      <c r="AC19" s="110">
        <f>[15]Janeiro!$G$32</f>
        <v>20</v>
      </c>
      <c r="AD19" s="110">
        <f>[15]Janeiro!$G$33</f>
        <v>31</v>
      </c>
      <c r="AE19" s="110">
        <f>[15]Janeiro!$G$34</f>
        <v>49</v>
      </c>
      <c r="AF19" s="110">
        <f>[15]Janeiro!$G$35</f>
        <v>38</v>
      </c>
      <c r="AG19" s="117">
        <f t="shared" si="3"/>
        <v>20</v>
      </c>
      <c r="AH19" s="116">
        <f t="shared" si="4"/>
        <v>47.161290322580648</v>
      </c>
      <c r="AJ19" t="s">
        <v>35</v>
      </c>
      <c r="AL19" t="s">
        <v>35</v>
      </c>
    </row>
    <row r="20" spans="1:39" x14ac:dyDescent="0.2">
      <c r="A20" s="48" t="s">
        <v>6</v>
      </c>
      <c r="B20" s="112">
        <f>[16]Janeiro!$G$5</f>
        <v>44</v>
      </c>
      <c r="C20" s="112">
        <f>[16]Janeiro!$G$6</f>
        <v>62</v>
      </c>
      <c r="D20" s="112">
        <f>[16]Janeiro!$G$7</f>
        <v>47</v>
      </c>
      <c r="E20" s="112">
        <f>[16]Janeiro!$G$8</f>
        <v>44</v>
      </c>
      <c r="F20" s="112">
        <f>[16]Janeiro!$G$9</f>
        <v>36</v>
      </c>
      <c r="G20" s="112">
        <f>[16]Janeiro!$G$10</f>
        <v>39</v>
      </c>
      <c r="H20" s="112">
        <f>[16]Janeiro!$G$11</f>
        <v>35</v>
      </c>
      <c r="I20" s="112">
        <f>[16]Janeiro!$G$12</f>
        <v>34</v>
      </c>
      <c r="J20" s="112">
        <f>[16]Janeiro!$G$13</f>
        <v>34</v>
      </c>
      <c r="K20" s="112">
        <f>[16]Janeiro!$G$14</f>
        <v>39</v>
      </c>
      <c r="L20" s="112">
        <f>[16]Janeiro!$G$15</f>
        <v>62</v>
      </c>
      <c r="M20" s="112">
        <f>[16]Janeiro!$G$16</f>
        <v>54</v>
      </c>
      <c r="N20" s="112">
        <f>[16]Janeiro!$G$17</f>
        <v>54</v>
      </c>
      <c r="O20" s="112">
        <f>[16]Janeiro!$G$18</f>
        <v>44</v>
      </c>
      <c r="P20" s="112">
        <f>[16]Janeiro!$G$19</f>
        <v>50</v>
      </c>
      <c r="Q20" s="110">
        <f>[16]Janeiro!$G$20</f>
        <v>42</v>
      </c>
      <c r="R20" s="110">
        <f>[16]Janeiro!$G$21</f>
        <v>54</v>
      </c>
      <c r="S20" s="110">
        <f>[16]Janeiro!$G$22</f>
        <v>41</v>
      </c>
      <c r="T20" s="110">
        <f>[16]Janeiro!$G$23</f>
        <v>35</v>
      </c>
      <c r="U20" s="110">
        <f>[16]Janeiro!$G$24</f>
        <v>34</v>
      </c>
      <c r="V20" s="110">
        <f>[16]Janeiro!$G$25</f>
        <v>45</v>
      </c>
      <c r="W20" s="110">
        <f>[16]Janeiro!$G$26</f>
        <v>74</v>
      </c>
      <c r="X20" s="110">
        <f>[16]Janeiro!$G$27</f>
        <v>54</v>
      </c>
      <c r="Y20" s="110">
        <f>[16]Janeiro!$G$28</f>
        <v>43</v>
      </c>
      <c r="Z20" s="110">
        <f>[16]Janeiro!$G$29</f>
        <v>26</v>
      </c>
      <c r="AA20" s="110">
        <f>[16]Janeiro!$G$30</f>
        <v>30</v>
      </c>
      <c r="AB20" s="110">
        <f>[16]Janeiro!$G$31</f>
        <v>28</v>
      </c>
      <c r="AC20" s="110">
        <f>[16]Janeiro!$G$32</f>
        <v>20</v>
      </c>
      <c r="AD20" s="110">
        <f>[16]Janeiro!$G$33</f>
        <v>30</v>
      </c>
      <c r="AE20" s="110">
        <f>[16]Janeiro!$G$34</f>
        <v>42</v>
      </c>
      <c r="AF20" s="110">
        <f>[16]Janeiro!$G$35</f>
        <v>36</v>
      </c>
      <c r="AG20" s="117">
        <f t="shared" si="3"/>
        <v>20</v>
      </c>
      <c r="AH20" s="116">
        <f t="shared" si="4"/>
        <v>42.322580645161288</v>
      </c>
      <c r="AK20" t="s">
        <v>35</v>
      </c>
      <c r="AL20" t="s">
        <v>35</v>
      </c>
    </row>
    <row r="21" spans="1:39" x14ac:dyDescent="0.2">
      <c r="A21" s="48" t="s">
        <v>7</v>
      </c>
      <c r="B21" s="112">
        <f>[17]Janeiro!$G$5</f>
        <v>51</v>
      </c>
      <c r="C21" s="112">
        <f>[17]Janeiro!$G$6</f>
        <v>65</v>
      </c>
      <c r="D21" s="112">
        <f>[17]Janeiro!$G$7</f>
        <v>50</v>
      </c>
      <c r="E21" s="112">
        <f>[17]Janeiro!$G$8</f>
        <v>45</v>
      </c>
      <c r="F21" s="112">
        <f>[17]Janeiro!$G$9</f>
        <v>36</v>
      </c>
      <c r="G21" s="112">
        <f>[17]Janeiro!$G$10</f>
        <v>37</v>
      </c>
      <c r="H21" s="112">
        <f>[17]Janeiro!$G$11</f>
        <v>40</v>
      </c>
      <c r="I21" s="112">
        <f>[17]Janeiro!$G$12</f>
        <v>35</v>
      </c>
      <c r="J21" s="112">
        <f>[17]Janeiro!$G$13</f>
        <v>43</v>
      </c>
      <c r="K21" s="112">
        <f>[17]Janeiro!$G$14</f>
        <v>48</v>
      </c>
      <c r="L21" s="112">
        <f>[17]Janeiro!$G$15</f>
        <v>53</v>
      </c>
      <c r="M21" s="112">
        <f>[17]Janeiro!$G$16</f>
        <v>55</v>
      </c>
      <c r="N21" s="112">
        <f>[17]Janeiro!$G$17</f>
        <v>49</v>
      </c>
      <c r="O21" s="112">
        <f>[17]Janeiro!$G$18</f>
        <v>50</v>
      </c>
      <c r="P21" s="112">
        <f>[17]Janeiro!$G$19</f>
        <v>61</v>
      </c>
      <c r="Q21" s="110">
        <f>[17]Janeiro!$G$20</f>
        <v>50</v>
      </c>
      <c r="R21" s="110">
        <f>[17]Janeiro!$G$21</f>
        <v>57</v>
      </c>
      <c r="S21" s="110">
        <f>[17]Janeiro!$G$22</f>
        <v>42</v>
      </c>
      <c r="T21" s="110">
        <f>[17]Janeiro!$G$23</f>
        <v>36</v>
      </c>
      <c r="U21" s="110">
        <f>[17]Janeiro!$G$24</f>
        <v>51</v>
      </c>
      <c r="V21" s="110">
        <f>[17]Janeiro!$G$25</f>
        <v>63</v>
      </c>
      <c r="W21" s="110">
        <f>[17]Janeiro!$G$26</f>
        <v>70</v>
      </c>
      <c r="X21" s="110">
        <f>[17]Janeiro!$G$27</f>
        <v>68</v>
      </c>
      <c r="Y21" s="110">
        <f>[17]Janeiro!$G$28</f>
        <v>51</v>
      </c>
      <c r="Z21" s="110">
        <f>[17]Janeiro!$G$29</f>
        <v>31</v>
      </c>
      <c r="AA21" s="110">
        <f>[17]Janeiro!$G$30</f>
        <v>37</v>
      </c>
      <c r="AB21" s="110">
        <f>[17]Janeiro!$G$31</f>
        <v>28</v>
      </c>
      <c r="AC21" s="110">
        <f>[17]Janeiro!$G$32</f>
        <v>23</v>
      </c>
      <c r="AD21" s="110">
        <f>[17]Janeiro!$G$33</f>
        <v>16</v>
      </c>
      <c r="AE21" s="110">
        <f>[17]Janeiro!$G$34</f>
        <v>24</v>
      </c>
      <c r="AF21" s="110">
        <f>[17]Janeiro!$G$35</f>
        <v>31</v>
      </c>
      <c r="AG21" s="117">
        <f t="shared" si="3"/>
        <v>16</v>
      </c>
      <c r="AH21" s="116">
        <f t="shared" si="4"/>
        <v>45.032258064516128</v>
      </c>
      <c r="AJ21" t="s">
        <v>35</v>
      </c>
      <c r="AK21" t="s">
        <v>35</v>
      </c>
    </row>
    <row r="22" spans="1:39" x14ac:dyDescent="0.2">
      <c r="A22" s="48" t="s">
        <v>148</v>
      </c>
      <c r="B22" s="112">
        <f>[18]Janeiro!$G$5</f>
        <v>49</v>
      </c>
      <c r="C22" s="112">
        <f>[18]Janeiro!$G$6</f>
        <v>57</v>
      </c>
      <c r="D22" s="112">
        <f>[18]Janeiro!$G$7</f>
        <v>48</v>
      </c>
      <c r="E22" s="112">
        <f>[18]Janeiro!$G$8</f>
        <v>48</v>
      </c>
      <c r="F22" s="112">
        <f>[18]Janeiro!$G$9</f>
        <v>40</v>
      </c>
      <c r="G22" s="112">
        <f>[18]Janeiro!$G$10</f>
        <v>25</v>
      </c>
      <c r="H22" s="112">
        <f>[18]Janeiro!$G$11</f>
        <v>38</v>
      </c>
      <c r="I22" s="112">
        <f>[18]Janeiro!$G$12</f>
        <v>40</v>
      </c>
      <c r="J22" s="112">
        <f>[18]Janeiro!$G$13</f>
        <v>40</v>
      </c>
      <c r="K22" s="112">
        <f>[18]Janeiro!$G$14</f>
        <v>49</v>
      </c>
      <c r="L22" s="112">
        <f>[18]Janeiro!$G$15</f>
        <v>61</v>
      </c>
      <c r="M22" s="112">
        <f>[18]Janeiro!$G$16</f>
        <v>51</v>
      </c>
      <c r="N22" s="112">
        <f>[18]Janeiro!$G$17</f>
        <v>54</v>
      </c>
      <c r="O22" s="112">
        <f>[18]Janeiro!$G$18</f>
        <v>51</v>
      </c>
      <c r="P22" s="112">
        <f>[18]Janeiro!$G$19</f>
        <v>73</v>
      </c>
      <c r="Q22" s="110">
        <f>[18]Janeiro!$G$20</f>
        <v>48</v>
      </c>
      <c r="R22" s="110">
        <f>[18]Janeiro!$G$21</f>
        <v>49</v>
      </c>
      <c r="S22" s="110">
        <f>[18]Janeiro!$G$22</f>
        <v>40</v>
      </c>
      <c r="T22" s="110">
        <f>[18]Janeiro!$G$23</f>
        <v>44</v>
      </c>
      <c r="U22" s="110">
        <f>[18]Janeiro!$G$24</f>
        <v>69</v>
      </c>
      <c r="V22" s="110">
        <f>[18]Janeiro!$G$25</f>
        <v>61</v>
      </c>
      <c r="W22" s="110">
        <f>[18]Janeiro!$G$26</f>
        <v>75</v>
      </c>
      <c r="X22" s="110">
        <f>[18]Janeiro!$G$27</f>
        <v>74</v>
      </c>
      <c r="Y22" s="110">
        <f>[18]Janeiro!$G$28</f>
        <v>54</v>
      </c>
      <c r="Z22" s="110">
        <f>[18]Janeiro!$G$29</f>
        <v>39</v>
      </c>
      <c r="AA22" s="110">
        <f>[18]Janeiro!$G$30</f>
        <v>40</v>
      </c>
      <c r="AB22" s="110">
        <f>[18]Janeiro!$G$31</f>
        <v>32</v>
      </c>
      <c r="AC22" s="110">
        <f>[18]Janeiro!$G$32</f>
        <v>25</v>
      </c>
      <c r="AD22" s="110">
        <f>[18]Janeiro!$G$33</f>
        <v>26</v>
      </c>
      <c r="AE22" s="110">
        <f>[18]Janeiro!$G$34</f>
        <v>25</v>
      </c>
      <c r="AF22" s="110">
        <f>[18]Janeiro!$G$35</f>
        <v>31</v>
      </c>
      <c r="AG22" s="117">
        <f t="shared" si="3"/>
        <v>25</v>
      </c>
      <c r="AH22" s="116">
        <f t="shared" si="4"/>
        <v>46.967741935483872</v>
      </c>
      <c r="AJ22" t="s">
        <v>35</v>
      </c>
    </row>
    <row r="23" spans="1:39" x14ac:dyDescent="0.2">
      <c r="A23" s="48" t="s">
        <v>149</v>
      </c>
      <c r="B23" s="112">
        <f>[19]Janeiro!$G$5</f>
        <v>55</v>
      </c>
      <c r="C23" s="112">
        <f>[19]Janeiro!$G$6</f>
        <v>56</v>
      </c>
      <c r="D23" s="112">
        <f>[19]Janeiro!$G$7</f>
        <v>47</v>
      </c>
      <c r="E23" s="112">
        <f>[19]Janeiro!$G$8</f>
        <v>40</v>
      </c>
      <c r="F23" s="112">
        <f>[19]Janeiro!$G$9</f>
        <v>36</v>
      </c>
      <c r="G23" s="112">
        <f>[19]Janeiro!$G$10</f>
        <v>31</v>
      </c>
      <c r="H23" s="112">
        <f>[19]Janeiro!$G$11</f>
        <v>28</v>
      </c>
      <c r="I23" s="112">
        <f>[19]Janeiro!$G$12</f>
        <v>36</v>
      </c>
      <c r="J23" s="112">
        <f>[19]Janeiro!$G$13</f>
        <v>32</v>
      </c>
      <c r="K23" s="112">
        <f>[19]Janeiro!$G$14</f>
        <v>50</v>
      </c>
      <c r="L23" s="112">
        <f>[19]Janeiro!$G$15</f>
        <v>64</v>
      </c>
      <c r="M23" s="112">
        <f>[19]Janeiro!$G$16</f>
        <v>50</v>
      </c>
      <c r="N23" s="112">
        <f>[19]Janeiro!$G$17</f>
        <v>56</v>
      </c>
      <c r="O23" s="112">
        <f>[19]Janeiro!$G$18</f>
        <v>46</v>
      </c>
      <c r="P23" s="112">
        <f>[19]Janeiro!$G$19</f>
        <v>60</v>
      </c>
      <c r="Q23" s="110">
        <f>[19]Janeiro!$G$20</f>
        <v>48</v>
      </c>
      <c r="R23" s="110">
        <f>[19]Janeiro!$G$21</f>
        <v>48</v>
      </c>
      <c r="S23" s="110">
        <f>[19]Janeiro!$G$22</f>
        <v>50</v>
      </c>
      <c r="T23" s="110">
        <f>[19]Janeiro!$G$23</f>
        <v>64</v>
      </c>
      <c r="U23" s="110">
        <f>[19]Janeiro!$G$24</f>
        <v>65</v>
      </c>
      <c r="V23" s="110">
        <f>[19]Janeiro!$G$25</f>
        <v>62</v>
      </c>
      <c r="W23" s="110">
        <f>[19]Janeiro!$G$26</f>
        <v>71</v>
      </c>
      <c r="X23" s="110">
        <f>[19]Janeiro!$G$27</f>
        <v>68</v>
      </c>
      <c r="Y23" s="110">
        <f>[19]Janeiro!$G$28</f>
        <v>50</v>
      </c>
      <c r="Z23" s="110">
        <f>[19]Janeiro!$G$29</f>
        <v>44</v>
      </c>
      <c r="AA23" s="110">
        <f>[19]Janeiro!$G$30</f>
        <v>40</v>
      </c>
      <c r="AB23" s="110">
        <f>[19]Janeiro!$G$31</f>
        <v>34</v>
      </c>
      <c r="AC23" s="110">
        <f>[19]Janeiro!$G$32</f>
        <v>31</v>
      </c>
      <c r="AD23" s="110">
        <f>[19]Janeiro!$G$33</f>
        <v>29</v>
      </c>
      <c r="AE23" s="110">
        <f>[19]Janeiro!$G$34</f>
        <v>28</v>
      </c>
      <c r="AF23" s="110">
        <f>[19]Janeiro!$G$35</f>
        <v>36</v>
      </c>
      <c r="AG23" s="117">
        <f t="shared" si="3"/>
        <v>28</v>
      </c>
      <c r="AH23" s="116">
        <f t="shared" si="4"/>
        <v>46.935483870967744</v>
      </c>
      <c r="AI23" s="12" t="s">
        <v>35</v>
      </c>
      <c r="AJ23" t="s">
        <v>35</v>
      </c>
    </row>
    <row r="24" spans="1:39" x14ac:dyDescent="0.2">
      <c r="A24" s="48" t="s">
        <v>150</v>
      </c>
      <c r="B24" s="112">
        <f>[20]Janeiro!$G$5</f>
        <v>52</v>
      </c>
      <c r="C24" s="112">
        <f>[20]Janeiro!$G$6</f>
        <v>64</v>
      </c>
      <c r="D24" s="112">
        <f>[20]Janeiro!$G$7</f>
        <v>47</v>
      </c>
      <c r="E24" s="112">
        <f>[20]Janeiro!$G$8</f>
        <v>48</v>
      </c>
      <c r="F24" s="112">
        <f>[20]Janeiro!$G$9</f>
        <v>45</v>
      </c>
      <c r="G24" s="112">
        <f>[20]Janeiro!$G$10</f>
        <v>34</v>
      </c>
      <c r="H24" s="112">
        <f>[20]Janeiro!$G$11</f>
        <v>40</v>
      </c>
      <c r="I24" s="112">
        <f>[20]Janeiro!$G$12</f>
        <v>45</v>
      </c>
      <c r="J24" s="112">
        <f>[20]Janeiro!$G$13</f>
        <v>47</v>
      </c>
      <c r="K24" s="112">
        <f>[20]Janeiro!$G$14</f>
        <v>49</v>
      </c>
      <c r="L24" s="112">
        <f>[20]Janeiro!$G$15</f>
        <v>56</v>
      </c>
      <c r="M24" s="112">
        <f>[20]Janeiro!$G$16</f>
        <v>53</v>
      </c>
      <c r="N24" s="112">
        <f>[20]Janeiro!$G$17</f>
        <v>53</v>
      </c>
      <c r="O24" s="112">
        <f>[20]Janeiro!$G$18</f>
        <v>51</v>
      </c>
      <c r="P24" s="112">
        <f>[20]Janeiro!$G$19</f>
        <v>63</v>
      </c>
      <c r="Q24" s="110">
        <f>[20]Janeiro!$G$20</f>
        <v>55</v>
      </c>
      <c r="R24" s="110">
        <f>[20]Janeiro!$G$21</f>
        <v>59</v>
      </c>
      <c r="S24" s="110">
        <f>[20]Janeiro!$G$22</f>
        <v>48</v>
      </c>
      <c r="T24" s="110">
        <f>[20]Janeiro!$G$23</f>
        <v>42</v>
      </c>
      <c r="U24" s="110">
        <f>[20]Janeiro!$G$24</f>
        <v>55</v>
      </c>
      <c r="V24" s="110">
        <f>[20]Janeiro!$G$25</f>
        <v>65</v>
      </c>
      <c r="W24" s="110">
        <f>[20]Janeiro!$G$26</f>
        <v>72</v>
      </c>
      <c r="X24" s="110">
        <f>[20]Janeiro!$G$27</f>
        <v>66</v>
      </c>
      <c r="Y24" s="110">
        <f>[20]Janeiro!$G$28</f>
        <v>50</v>
      </c>
      <c r="Z24" s="110">
        <f>[20]Janeiro!$G$29</f>
        <v>37</v>
      </c>
      <c r="AA24" s="110">
        <f>[20]Janeiro!$G$30</f>
        <v>41</v>
      </c>
      <c r="AB24" s="110">
        <f>[20]Janeiro!$G$31</f>
        <v>34</v>
      </c>
      <c r="AC24" s="110">
        <f>[20]Janeiro!$G$32</f>
        <v>27</v>
      </c>
      <c r="AD24" s="110">
        <f>[20]Janeiro!$G$33</f>
        <v>19</v>
      </c>
      <c r="AE24" s="110">
        <f>[20]Janeiro!$G$34</f>
        <v>32</v>
      </c>
      <c r="AF24" s="110">
        <f>[20]Janeiro!$G$35</f>
        <v>44</v>
      </c>
      <c r="AG24" s="117">
        <f t="shared" si="3"/>
        <v>19</v>
      </c>
      <c r="AH24" s="116">
        <f t="shared" si="4"/>
        <v>48.161290322580648</v>
      </c>
      <c r="AJ24" t="s">
        <v>35</v>
      </c>
      <c r="AM24" t="s">
        <v>35</v>
      </c>
    </row>
    <row r="25" spans="1:39" x14ac:dyDescent="0.2">
      <c r="A25" s="48" t="s">
        <v>8</v>
      </c>
      <c r="B25" s="112">
        <f>[21]Janeiro!$G$5</f>
        <v>53</v>
      </c>
      <c r="C25" s="112">
        <f>[21]Janeiro!$G$6</f>
        <v>52</v>
      </c>
      <c r="D25" s="112">
        <f>[21]Janeiro!$G$7</f>
        <v>49</v>
      </c>
      <c r="E25" s="112">
        <f>[21]Janeiro!$G$8</f>
        <v>41</v>
      </c>
      <c r="F25" s="112">
        <f>[21]Janeiro!$G$9</f>
        <v>36</v>
      </c>
      <c r="G25" s="112">
        <f>[21]Janeiro!$G$10</f>
        <v>33</v>
      </c>
      <c r="H25" s="112">
        <f>[21]Janeiro!$G$11</f>
        <v>27</v>
      </c>
      <c r="I25" s="112">
        <f>[21]Janeiro!$G$12</f>
        <v>34</v>
      </c>
      <c r="J25" s="112">
        <f>[21]Janeiro!$G$13</f>
        <v>34</v>
      </c>
      <c r="K25" s="112">
        <f>[21]Janeiro!$G$14</f>
        <v>45</v>
      </c>
      <c r="L25" s="112">
        <f>[21]Janeiro!$G$15</f>
        <v>60</v>
      </c>
      <c r="M25" s="112">
        <f>[21]Janeiro!$G$16</f>
        <v>52</v>
      </c>
      <c r="N25" s="112">
        <f>[21]Janeiro!$G$17</f>
        <v>55</v>
      </c>
      <c r="O25" s="112">
        <f>[21]Janeiro!$G$18</f>
        <v>50</v>
      </c>
      <c r="P25" s="112">
        <f>[21]Janeiro!$G$19</f>
        <v>62</v>
      </c>
      <c r="Q25" s="110">
        <f>[21]Janeiro!$G$20</f>
        <v>49</v>
      </c>
      <c r="R25" s="110">
        <f>[21]Janeiro!$G$21</f>
        <v>47</v>
      </c>
      <c r="S25" s="110">
        <f>[21]Janeiro!$G$22</f>
        <v>43</v>
      </c>
      <c r="T25" s="110">
        <f>[21]Janeiro!$G$23</f>
        <v>69</v>
      </c>
      <c r="U25" s="110">
        <f>[21]Janeiro!$G$24</f>
        <v>66</v>
      </c>
      <c r="V25" s="110">
        <f>[21]Janeiro!$G$25</f>
        <v>61</v>
      </c>
      <c r="W25" s="110">
        <f>[21]Janeiro!$G$26</f>
        <v>69</v>
      </c>
      <c r="X25" s="110">
        <f>[21]Janeiro!$G$27</f>
        <v>71</v>
      </c>
      <c r="Y25" s="110">
        <f>[21]Janeiro!$G$28</f>
        <v>52</v>
      </c>
      <c r="Z25" s="110">
        <f>[21]Janeiro!$G$29</f>
        <v>42</v>
      </c>
      <c r="AA25" s="110">
        <f>[21]Janeiro!$G$30</f>
        <v>43</v>
      </c>
      <c r="AB25" s="110">
        <f>[21]Janeiro!$G$31</f>
        <v>33</v>
      </c>
      <c r="AC25" s="110">
        <f>[21]Janeiro!$G$32</f>
        <v>29</v>
      </c>
      <c r="AD25" s="110">
        <f>[21]Janeiro!$G$33</f>
        <v>29</v>
      </c>
      <c r="AE25" s="110">
        <f>[21]Janeiro!$G$34</f>
        <v>28</v>
      </c>
      <c r="AF25" s="110">
        <f>[21]Janeiro!$G$35</f>
        <v>33</v>
      </c>
      <c r="AG25" s="117">
        <f t="shared" si="3"/>
        <v>27</v>
      </c>
      <c r="AH25" s="116">
        <f t="shared" si="4"/>
        <v>46.677419354838712</v>
      </c>
      <c r="AJ25" t="s">
        <v>35</v>
      </c>
      <c r="AK25" t="s">
        <v>35</v>
      </c>
      <c r="AL25" t="s">
        <v>35</v>
      </c>
    </row>
    <row r="26" spans="1:39" x14ac:dyDescent="0.2">
      <c r="A26" s="48" t="s">
        <v>9</v>
      </c>
      <c r="B26" s="112">
        <f>[22]Janeiro!$G$5</f>
        <v>42</v>
      </c>
      <c r="C26" s="112">
        <f>[22]Janeiro!$G$6</f>
        <v>56</v>
      </c>
      <c r="D26" s="112">
        <f>[22]Janeiro!$G$7</f>
        <v>43</v>
      </c>
      <c r="E26" s="112">
        <f>[22]Janeiro!$G$8</f>
        <v>44</v>
      </c>
      <c r="F26" s="112">
        <f>[22]Janeiro!$G$9</f>
        <v>31</v>
      </c>
      <c r="G26" s="112">
        <f>[22]Janeiro!$G$10</f>
        <v>25</v>
      </c>
      <c r="H26" s="112">
        <f>[22]Janeiro!$G$11</f>
        <v>29</v>
      </c>
      <c r="I26" s="112">
        <f>[22]Janeiro!$G$12</f>
        <v>33</v>
      </c>
      <c r="J26" s="112">
        <f>[22]Janeiro!$G$13</f>
        <v>33</v>
      </c>
      <c r="K26" s="112">
        <f>[22]Janeiro!$G$14</f>
        <v>41</v>
      </c>
      <c r="L26" s="112">
        <f>[22]Janeiro!$G$15</f>
        <v>48</v>
      </c>
      <c r="M26" s="112">
        <f>[22]Janeiro!$G$16</f>
        <v>47</v>
      </c>
      <c r="N26" s="112">
        <f>[22]Janeiro!$G$17</f>
        <v>50</v>
      </c>
      <c r="O26" s="112">
        <f>[22]Janeiro!$G$18</f>
        <v>52</v>
      </c>
      <c r="P26" s="112">
        <f>[22]Janeiro!$G$19</f>
        <v>63</v>
      </c>
      <c r="Q26" s="110">
        <f>[22]Janeiro!$G$20</f>
        <v>45</v>
      </c>
      <c r="R26" s="110">
        <f>[22]Janeiro!$G$21</f>
        <v>49</v>
      </c>
      <c r="S26" s="110">
        <f>[22]Janeiro!$G$22</f>
        <v>39</v>
      </c>
      <c r="T26" s="110">
        <f>[22]Janeiro!$G$23</f>
        <v>38</v>
      </c>
      <c r="U26" s="110">
        <f>[22]Janeiro!$G$24</f>
        <v>63</v>
      </c>
      <c r="V26" s="110">
        <f>[22]Janeiro!$G$25</f>
        <v>56</v>
      </c>
      <c r="W26" s="110">
        <f>[22]Janeiro!$G$26</f>
        <v>68</v>
      </c>
      <c r="X26" s="110">
        <f>[22]Janeiro!$G$27</f>
        <v>75</v>
      </c>
      <c r="Y26" s="110">
        <f>[22]Janeiro!$G$28</f>
        <v>52</v>
      </c>
      <c r="Z26" s="110">
        <f>[22]Janeiro!$G$29</f>
        <v>39</v>
      </c>
      <c r="AA26" s="110">
        <f>[22]Janeiro!$G$30</f>
        <v>40</v>
      </c>
      <c r="AB26" s="110">
        <f>[22]Janeiro!$G$31</f>
        <v>32</v>
      </c>
      <c r="AC26" s="110">
        <f>[22]Janeiro!$G$32</f>
        <v>24</v>
      </c>
      <c r="AD26" s="110">
        <f>[22]Janeiro!$G$33</f>
        <v>24</v>
      </c>
      <c r="AE26" s="110">
        <f>[22]Janeiro!$G$34</f>
        <v>23</v>
      </c>
      <c r="AF26" s="110">
        <f>[22]Janeiro!$G$35</f>
        <v>28</v>
      </c>
      <c r="AG26" s="117">
        <f t="shared" si="3"/>
        <v>23</v>
      </c>
      <c r="AH26" s="116">
        <f t="shared" si="4"/>
        <v>42.967741935483872</v>
      </c>
      <c r="AL26" t="s">
        <v>35</v>
      </c>
    </row>
    <row r="27" spans="1:39" x14ac:dyDescent="0.2">
      <c r="A27" s="48" t="s">
        <v>32</v>
      </c>
      <c r="B27" s="112">
        <f>[23]Janeiro!$G$5</f>
        <v>52</v>
      </c>
      <c r="C27" s="112">
        <f>[23]Janeiro!$G$6</f>
        <v>44</v>
      </c>
      <c r="D27" s="112">
        <f>[23]Janeiro!$G$7</f>
        <v>43</v>
      </c>
      <c r="E27" s="112">
        <f>[23]Janeiro!$G$8</f>
        <v>41</v>
      </c>
      <c r="F27" s="112">
        <f>[23]Janeiro!$G$9</f>
        <v>21</v>
      </c>
      <c r="G27" s="112">
        <f>[23]Janeiro!$G$10</f>
        <v>27</v>
      </c>
      <c r="H27" s="112">
        <f>[23]Janeiro!$G$11</f>
        <v>26</v>
      </c>
      <c r="I27" s="112">
        <f>[23]Janeiro!$G$12</f>
        <v>28</v>
      </c>
      <c r="J27" s="112">
        <f>[23]Janeiro!$G$13</f>
        <v>29</v>
      </c>
      <c r="K27" s="112">
        <f>[23]Janeiro!$G$14</f>
        <v>34</v>
      </c>
      <c r="L27" s="112">
        <f>[23]Janeiro!$G$15</f>
        <v>35</v>
      </c>
      <c r="M27" s="112">
        <f>[23]Janeiro!$G$16</f>
        <v>36</v>
      </c>
      <c r="N27" s="112">
        <f>[23]Janeiro!$G$17</f>
        <v>40</v>
      </c>
      <c r="O27" s="112">
        <f>[23]Janeiro!$G$18</f>
        <v>38</v>
      </c>
      <c r="P27" s="112">
        <f>[23]Janeiro!$G$19</f>
        <v>34</v>
      </c>
      <c r="Q27" s="110">
        <f>[23]Janeiro!$G$20</f>
        <v>33</v>
      </c>
      <c r="R27" s="110">
        <f>[23]Janeiro!$G$21</f>
        <v>40</v>
      </c>
      <c r="S27" s="110">
        <f>[23]Janeiro!$G$22</f>
        <v>29</v>
      </c>
      <c r="T27" s="110">
        <f>[23]Janeiro!$G$23</f>
        <v>23</v>
      </c>
      <c r="U27" s="110">
        <f>[23]Janeiro!$G$24</f>
        <v>35</v>
      </c>
      <c r="V27" s="110">
        <f>[23]Janeiro!$G$25</f>
        <v>46</v>
      </c>
      <c r="W27" s="110">
        <f>[23]Janeiro!$G$26</f>
        <v>70</v>
      </c>
      <c r="X27" s="110">
        <f>[23]Janeiro!$G$27</f>
        <v>40</v>
      </c>
      <c r="Y27" s="110">
        <f>[23]Janeiro!$G$28</f>
        <v>27</v>
      </c>
      <c r="Z27" s="110">
        <f>[23]Janeiro!$G$29</f>
        <v>18</v>
      </c>
      <c r="AA27" s="110">
        <f>[23]Janeiro!$G$30</f>
        <v>24</v>
      </c>
      <c r="AB27" s="110">
        <f>[23]Janeiro!$G$31</f>
        <v>21</v>
      </c>
      <c r="AC27" s="110">
        <f>[23]Janeiro!$G$32</f>
        <v>11</v>
      </c>
      <c r="AD27" s="110">
        <f>[23]Janeiro!$G$33</f>
        <v>14</v>
      </c>
      <c r="AE27" s="110">
        <f>[23]Janeiro!$G$34</f>
        <v>19</v>
      </c>
      <c r="AF27" s="110">
        <f>[23]Janeiro!$G$35</f>
        <v>32</v>
      </c>
      <c r="AG27" s="117">
        <f t="shared" si="3"/>
        <v>11</v>
      </c>
      <c r="AH27" s="116">
        <f t="shared" si="4"/>
        <v>32.58064516129032</v>
      </c>
      <c r="AK27" t="s">
        <v>35</v>
      </c>
      <c r="AL27" t="s">
        <v>35</v>
      </c>
    </row>
    <row r="28" spans="1:39" x14ac:dyDescent="0.2">
      <c r="A28" s="48" t="s">
        <v>10</v>
      </c>
      <c r="B28" s="112">
        <f>[24]Janeiro!$G$5</f>
        <v>49</v>
      </c>
      <c r="C28" s="112">
        <f>[24]Janeiro!$G$6</f>
        <v>54</v>
      </c>
      <c r="D28" s="112">
        <f>[24]Janeiro!$G$7</f>
        <v>48</v>
      </c>
      <c r="E28" s="112">
        <f>[24]Janeiro!$G$8</f>
        <v>33</v>
      </c>
      <c r="F28" s="112">
        <f>[24]Janeiro!$G$9</f>
        <v>31</v>
      </c>
      <c r="G28" s="112">
        <f>[24]Janeiro!$G$10</f>
        <v>30</v>
      </c>
      <c r="H28" s="112">
        <f>[24]Janeiro!$G$11</f>
        <v>29</v>
      </c>
      <c r="I28" s="112">
        <f>[24]Janeiro!$G$12</f>
        <v>38</v>
      </c>
      <c r="J28" s="112">
        <f>[24]Janeiro!$G$13</f>
        <v>34</v>
      </c>
      <c r="K28" s="112">
        <f>[24]Janeiro!$G$14</f>
        <v>51</v>
      </c>
      <c r="L28" s="112">
        <f>[24]Janeiro!$G$15</f>
        <v>52</v>
      </c>
      <c r="M28" s="112">
        <f>[24]Janeiro!$G$16</f>
        <v>47</v>
      </c>
      <c r="N28" s="112">
        <f>[24]Janeiro!$G$17</f>
        <v>52</v>
      </c>
      <c r="O28" s="112">
        <f>[24]Janeiro!$G$18</f>
        <v>46</v>
      </c>
      <c r="P28" s="112">
        <f>[24]Janeiro!$G$19</f>
        <v>65</v>
      </c>
      <c r="Q28" s="110">
        <f>[24]Janeiro!$G$20</f>
        <v>46</v>
      </c>
      <c r="R28" s="110">
        <f>[24]Janeiro!$G$21</f>
        <v>51</v>
      </c>
      <c r="S28" s="110">
        <f>[24]Janeiro!$G$22</f>
        <v>42</v>
      </c>
      <c r="T28" s="110">
        <f>[24]Janeiro!$G$23</f>
        <v>55</v>
      </c>
      <c r="U28" s="110">
        <f>[24]Janeiro!$G$24</f>
        <v>68</v>
      </c>
      <c r="V28" s="110">
        <f>[24]Janeiro!$G$25</f>
        <v>52</v>
      </c>
      <c r="W28" s="110">
        <f>[24]Janeiro!$G$26</f>
        <v>92</v>
      </c>
      <c r="X28" s="110">
        <f>[24]Janeiro!$G$27</f>
        <v>76</v>
      </c>
      <c r="Y28" s="110">
        <f>[24]Janeiro!$G$28</f>
        <v>53</v>
      </c>
      <c r="Z28" s="110">
        <f>[24]Janeiro!$G$29</f>
        <v>38</v>
      </c>
      <c r="AA28" s="110">
        <f>[24]Janeiro!$G$30</f>
        <v>40</v>
      </c>
      <c r="AB28" s="110">
        <f>[24]Janeiro!$G$31</f>
        <v>37</v>
      </c>
      <c r="AC28" s="110">
        <f>[24]Janeiro!$G$32</f>
        <v>26</v>
      </c>
      <c r="AD28" s="110">
        <f>[24]Janeiro!$G$33</f>
        <v>18</v>
      </c>
      <c r="AE28" s="110">
        <f>[24]Janeiro!$G$34</f>
        <v>25</v>
      </c>
      <c r="AF28" s="110">
        <f>[24]Janeiro!$G$35</f>
        <v>31</v>
      </c>
      <c r="AG28" s="117">
        <f t="shared" si="3"/>
        <v>18</v>
      </c>
      <c r="AH28" s="116">
        <f t="shared" si="4"/>
        <v>45.451612903225808</v>
      </c>
      <c r="AK28" t="s">
        <v>35</v>
      </c>
      <c r="AL28" t="s">
        <v>35</v>
      </c>
    </row>
    <row r="29" spans="1:39" x14ac:dyDescent="0.2">
      <c r="A29" s="48" t="s">
        <v>151</v>
      </c>
      <c r="B29" s="112">
        <f>[25]Janeiro!$G$5</f>
        <v>48</v>
      </c>
      <c r="C29" s="112">
        <f>[25]Janeiro!$G$6</f>
        <v>64</v>
      </c>
      <c r="D29" s="112">
        <f>[25]Janeiro!$G$7</f>
        <v>52</v>
      </c>
      <c r="E29" s="112">
        <f>[25]Janeiro!$G$8</f>
        <v>47</v>
      </c>
      <c r="F29" s="112">
        <f>[25]Janeiro!$G$9</f>
        <v>40</v>
      </c>
      <c r="G29" s="112">
        <f>[25]Janeiro!$G$10</f>
        <v>38</v>
      </c>
      <c r="H29" s="112">
        <f>[25]Janeiro!$G$11</f>
        <v>35</v>
      </c>
      <c r="I29" s="112">
        <f>[25]Janeiro!$G$12</f>
        <v>47</v>
      </c>
      <c r="J29" s="112">
        <f>[25]Janeiro!$G$13</f>
        <v>47</v>
      </c>
      <c r="K29" s="112">
        <f>[25]Janeiro!$G$14</f>
        <v>52</v>
      </c>
      <c r="L29" s="112">
        <f>[25]Janeiro!$G$15</f>
        <v>65</v>
      </c>
      <c r="M29" s="112">
        <f>[25]Janeiro!$G$16</f>
        <v>56</v>
      </c>
      <c r="N29" s="112">
        <f>[25]Janeiro!$G$17</f>
        <v>58</v>
      </c>
      <c r="O29" s="112">
        <f>[25]Janeiro!$G$18</f>
        <v>46</v>
      </c>
      <c r="P29" s="112">
        <f>[25]Janeiro!$G$19</f>
        <v>60</v>
      </c>
      <c r="Q29" s="110">
        <f>[25]Janeiro!$G$20</f>
        <v>43</v>
      </c>
      <c r="R29" s="110">
        <f>[25]Janeiro!$G$21</f>
        <v>51</v>
      </c>
      <c r="S29" s="110">
        <f>[25]Janeiro!$G$22</f>
        <v>41</v>
      </c>
      <c r="T29" s="110">
        <f>[25]Janeiro!$G$23</f>
        <v>39</v>
      </c>
      <c r="U29" s="110">
        <f>[25]Janeiro!$G$24</f>
        <v>58</v>
      </c>
      <c r="V29" s="110">
        <f>[25]Janeiro!$G$25</f>
        <v>59</v>
      </c>
      <c r="W29" s="110">
        <f>[25]Janeiro!$G$26</f>
        <v>70</v>
      </c>
      <c r="X29" s="110">
        <f>[25]Janeiro!$G$27</f>
        <v>66</v>
      </c>
      <c r="Y29" s="110">
        <f>[25]Janeiro!$G$28</f>
        <v>51</v>
      </c>
      <c r="Z29" s="110">
        <f>[25]Janeiro!$G$29</f>
        <v>39</v>
      </c>
      <c r="AA29" s="110">
        <f>[25]Janeiro!$G$30</f>
        <v>44</v>
      </c>
      <c r="AB29" s="110">
        <f>[25]Janeiro!$G$31</f>
        <v>32</v>
      </c>
      <c r="AC29" s="110">
        <f>[25]Janeiro!$G$32</f>
        <v>24</v>
      </c>
      <c r="AD29" s="110">
        <f>[25]Janeiro!$G$33</f>
        <v>18</v>
      </c>
      <c r="AE29" s="110">
        <f>[25]Janeiro!$G$34</f>
        <v>26</v>
      </c>
      <c r="AF29" s="110">
        <f>[25]Janeiro!$G$35</f>
        <v>33</v>
      </c>
      <c r="AG29" s="117">
        <f t="shared" si="3"/>
        <v>18</v>
      </c>
      <c r="AH29" s="116">
        <f t="shared" si="4"/>
        <v>46.741935483870968</v>
      </c>
      <c r="AI29" s="12" t="s">
        <v>35</v>
      </c>
      <c r="AJ29" t="s">
        <v>35</v>
      </c>
      <c r="AL29" t="s">
        <v>35</v>
      </c>
    </row>
    <row r="30" spans="1:39" x14ac:dyDescent="0.2">
      <c r="A30" s="48" t="s">
        <v>11</v>
      </c>
      <c r="B30" s="112">
        <f>[26]Janeiro!$G$5</f>
        <v>49</v>
      </c>
      <c r="C30" s="112">
        <f>[26]Janeiro!$G$6</f>
        <v>54</v>
      </c>
      <c r="D30" s="112">
        <f>[26]Janeiro!$G$7</f>
        <v>49</v>
      </c>
      <c r="E30" s="112">
        <f>[26]Janeiro!$G$8</f>
        <v>48</v>
      </c>
      <c r="F30" s="112">
        <f>[26]Janeiro!$G$9</f>
        <v>30</v>
      </c>
      <c r="G30" s="112">
        <f>[26]Janeiro!$G$10</f>
        <v>29</v>
      </c>
      <c r="H30" s="112">
        <f>[26]Janeiro!$G$11</f>
        <v>36</v>
      </c>
      <c r="I30" s="112">
        <f>[26]Janeiro!$G$12</f>
        <v>36</v>
      </c>
      <c r="J30" s="112">
        <f>[26]Janeiro!$G$13</f>
        <v>41</v>
      </c>
      <c r="K30" s="112">
        <f>[26]Janeiro!$G$14</f>
        <v>41</v>
      </c>
      <c r="L30" s="112">
        <f>[26]Janeiro!$G$15</f>
        <v>46</v>
      </c>
      <c r="M30" s="112">
        <f>[26]Janeiro!$G$16</f>
        <v>43</v>
      </c>
      <c r="N30" s="112">
        <f>[26]Janeiro!$G$17</f>
        <v>58</v>
      </c>
      <c r="O30" s="112">
        <f>[26]Janeiro!$G$18</f>
        <v>47</v>
      </c>
      <c r="P30" s="112">
        <f>[26]Janeiro!$G$19</f>
        <v>50</v>
      </c>
      <c r="Q30" s="110">
        <f>[26]Janeiro!$G$20</f>
        <v>47</v>
      </c>
      <c r="R30" s="110">
        <f>[26]Janeiro!$G$21</f>
        <v>49</v>
      </c>
      <c r="S30" s="110">
        <f>[26]Janeiro!$G$22</f>
        <v>40</v>
      </c>
      <c r="T30" s="110">
        <f>[26]Janeiro!$G$23</f>
        <v>35</v>
      </c>
      <c r="U30" s="110">
        <f>[26]Janeiro!$G$24</f>
        <v>52</v>
      </c>
      <c r="V30" s="110">
        <f>[26]Janeiro!$G$25</f>
        <v>64</v>
      </c>
      <c r="W30" s="110">
        <f>[26]Janeiro!$G$26</f>
        <v>74</v>
      </c>
      <c r="X30" s="110">
        <f>[26]Janeiro!$G$27</f>
        <v>52</v>
      </c>
      <c r="Y30" s="110">
        <f>[26]Janeiro!$G$28</f>
        <v>43</v>
      </c>
      <c r="Z30" s="110">
        <f>[26]Janeiro!$G$29</f>
        <v>31</v>
      </c>
      <c r="AA30" s="110">
        <f>[26]Janeiro!$G$30</f>
        <v>34</v>
      </c>
      <c r="AB30" s="110">
        <f>[26]Janeiro!$G$31</f>
        <v>29</v>
      </c>
      <c r="AC30" s="110">
        <f>[26]Janeiro!$G$32</f>
        <v>16</v>
      </c>
      <c r="AD30" s="110">
        <f>[26]Janeiro!$G$33</f>
        <v>19</v>
      </c>
      <c r="AE30" s="110">
        <f>[26]Janeiro!$G$34</f>
        <v>20</v>
      </c>
      <c r="AF30" s="110">
        <f>[26]Janeiro!$G$35</f>
        <v>35</v>
      </c>
      <c r="AG30" s="117">
        <f t="shared" si="3"/>
        <v>16</v>
      </c>
      <c r="AH30" s="116">
        <f t="shared" si="4"/>
        <v>41.838709677419352</v>
      </c>
      <c r="AL30" t="s">
        <v>35</v>
      </c>
    </row>
    <row r="31" spans="1:39" s="5" customFormat="1" x14ac:dyDescent="0.2">
      <c r="A31" s="48" t="s">
        <v>12</v>
      </c>
      <c r="B31" s="112">
        <f>[27]Janeiro!$G$5</f>
        <v>55</v>
      </c>
      <c r="C31" s="112">
        <f>[27]Janeiro!$G$6</f>
        <v>50</v>
      </c>
      <c r="D31" s="112">
        <f>[27]Janeiro!$G$7</f>
        <v>45</v>
      </c>
      <c r="E31" s="112">
        <f>[27]Janeiro!$G$8</f>
        <v>44</v>
      </c>
      <c r="F31" s="112">
        <f>[27]Janeiro!$G$9</f>
        <v>36</v>
      </c>
      <c r="G31" s="112">
        <f>[27]Janeiro!$G$10</f>
        <v>32</v>
      </c>
      <c r="H31" s="112">
        <f>[27]Janeiro!$G$11</f>
        <v>33</v>
      </c>
      <c r="I31" s="112">
        <f>[27]Janeiro!$G$12</f>
        <v>36</v>
      </c>
      <c r="J31" s="112">
        <f>[27]Janeiro!$G$13</f>
        <v>34</v>
      </c>
      <c r="K31" s="112">
        <f>[27]Janeiro!$G$14</f>
        <v>38</v>
      </c>
      <c r="L31" s="112">
        <f>[27]Janeiro!$G$15</f>
        <v>39</v>
      </c>
      <c r="M31" s="112">
        <f>[27]Janeiro!$G$16</f>
        <v>52</v>
      </c>
      <c r="N31" s="112">
        <f>[27]Janeiro!$G$17</f>
        <v>52</v>
      </c>
      <c r="O31" s="112">
        <f>[27]Janeiro!$G$18</f>
        <v>50</v>
      </c>
      <c r="P31" s="112">
        <f>[27]Janeiro!$G$19</f>
        <v>44</v>
      </c>
      <c r="Q31" s="110">
        <f>[27]Janeiro!$G$20</f>
        <v>43</v>
      </c>
      <c r="R31" s="110">
        <f>[27]Janeiro!$G$21</f>
        <v>49</v>
      </c>
      <c r="S31" s="110">
        <f>[27]Janeiro!$G$22</f>
        <v>36</v>
      </c>
      <c r="T31" s="110">
        <f>[27]Janeiro!$G$23</f>
        <v>29</v>
      </c>
      <c r="U31" s="110">
        <f>[27]Janeiro!$G$24</f>
        <v>35</v>
      </c>
      <c r="V31" s="110">
        <f>[27]Janeiro!$G$25</f>
        <v>53</v>
      </c>
      <c r="W31" s="110">
        <f>[27]Janeiro!$G$26</f>
        <v>79</v>
      </c>
      <c r="X31" s="110">
        <f>[27]Janeiro!$G$27</f>
        <v>48</v>
      </c>
      <c r="Y31" s="110">
        <f>[27]Janeiro!$G$28</f>
        <v>40</v>
      </c>
      <c r="Z31" s="110">
        <f>[27]Janeiro!$G$29</f>
        <v>28</v>
      </c>
      <c r="AA31" s="110">
        <f>[27]Janeiro!$G$30</f>
        <v>26</v>
      </c>
      <c r="AB31" s="110">
        <f>[27]Janeiro!$G$31</f>
        <v>25</v>
      </c>
      <c r="AC31" s="110">
        <f>[27]Janeiro!$G$32</f>
        <v>20</v>
      </c>
      <c r="AD31" s="110">
        <f>[27]Janeiro!$G$33</f>
        <v>36</v>
      </c>
      <c r="AE31" s="110">
        <f>[27]Janeiro!$G$34</f>
        <v>34</v>
      </c>
      <c r="AF31" s="110">
        <f>[27]Janeiro!$G$35</f>
        <v>52</v>
      </c>
      <c r="AG31" s="117">
        <f t="shared" si="3"/>
        <v>20</v>
      </c>
      <c r="AH31" s="116">
        <f t="shared" si="4"/>
        <v>41.064516129032256</v>
      </c>
      <c r="AJ31" s="5" t="s">
        <v>35</v>
      </c>
    </row>
    <row r="32" spans="1:39" x14ac:dyDescent="0.2">
      <c r="A32" s="48" t="s">
        <v>13</v>
      </c>
      <c r="B32" s="112">
        <f>[28]Janeiro!$G$5</f>
        <v>58</v>
      </c>
      <c r="C32" s="112">
        <f>[28]Janeiro!$G$6</f>
        <v>61</v>
      </c>
      <c r="D32" s="112">
        <f>[28]Janeiro!$G$7</f>
        <v>52</v>
      </c>
      <c r="E32" s="112">
        <f>[28]Janeiro!$G$8</f>
        <v>50</v>
      </c>
      <c r="F32" s="112">
        <f>[28]Janeiro!$G$9</f>
        <v>40</v>
      </c>
      <c r="G32" s="112">
        <f>[28]Janeiro!$G$10</f>
        <v>43</v>
      </c>
      <c r="H32" s="112">
        <f>[28]Janeiro!$G$11</f>
        <v>40</v>
      </c>
      <c r="I32" s="112">
        <f>[28]Janeiro!$G$12</f>
        <v>40</v>
      </c>
      <c r="J32" s="112">
        <f>[28]Janeiro!$G$13</f>
        <v>40</v>
      </c>
      <c r="K32" s="112">
        <f>[28]Janeiro!$G$14</f>
        <v>41</v>
      </c>
      <c r="L32" s="112">
        <f>[28]Janeiro!$G$15</f>
        <v>45</v>
      </c>
      <c r="M32" s="112">
        <f>[28]Janeiro!$G$16</f>
        <v>53</v>
      </c>
      <c r="N32" s="112">
        <f>[28]Janeiro!$G$17</f>
        <v>60</v>
      </c>
      <c r="O32" s="112">
        <f>[28]Janeiro!$G$18</f>
        <v>47</v>
      </c>
      <c r="P32" s="112">
        <f>[28]Janeiro!$G$19</f>
        <v>48</v>
      </c>
      <c r="Q32" s="110">
        <f>[28]Janeiro!$G$20</f>
        <v>42</v>
      </c>
      <c r="R32" s="110">
        <f>[28]Janeiro!$G$21</f>
        <v>49</v>
      </c>
      <c r="S32" s="110">
        <f>[28]Janeiro!$G$22</f>
        <v>37</v>
      </c>
      <c r="T32" s="110">
        <f>[28]Janeiro!$G$23</f>
        <v>43</v>
      </c>
      <c r="U32" s="110">
        <f>[28]Janeiro!$G$24</f>
        <v>35</v>
      </c>
      <c r="V32" s="110">
        <f>[28]Janeiro!$G$25</f>
        <v>45</v>
      </c>
      <c r="W32" s="110">
        <f>[28]Janeiro!$G$26</f>
        <v>68</v>
      </c>
      <c r="X32" s="110">
        <f>[28]Janeiro!$G$27</f>
        <v>58</v>
      </c>
      <c r="Y32" s="110">
        <f>[28]Janeiro!$G$28</f>
        <v>43</v>
      </c>
      <c r="Z32" s="110">
        <f>[28]Janeiro!$G$29</f>
        <v>26</v>
      </c>
      <c r="AA32" s="110">
        <f>[28]Janeiro!$G$30</f>
        <v>26</v>
      </c>
      <c r="AB32" s="110">
        <f>[28]Janeiro!$G$31</f>
        <v>21</v>
      </c>
      <c r="AC32" s="110">
        <f>[28]Janeiro!$G$32</f>
        <v>20</v>
      </c>
      <c r="AD32" s="110">
        <f>[28]Janeiro!$G$33</f>
        <v>32</v>
      </c>
      <c r="AE32" s="110">
        <f>[28]Janeiro!$G$34</f>
        <v>36</v>
      </c>
      <c r="AF32" s="110">
        <f>[28]Janeiro!$G$35</f>
        <v>38</v>
      </c>
      <c r="AG32" s="117">
        <f t="shared" si="3"/>
        <v>20</v>
      </c>
      <c r="AH32" s="116">
        <f t="shared" si="4"/>
        <v>43.12903225806452</v>
      </c>
      <c r="AK32" t="s">
        <v>35</v>
      </c>
    </row>
    <row r="33" spans="1:39" x14ac:dyDescent="0.2">
      <c r="A33" s="48" t="s">
        <v>152</v>
      </c>
      <c r="B33" s="112">
        <f>[29]Janeiro!$G$5</f>
        <v>48</v>
      </c>
      <c r="C33" s="112">
        <f>[29]Janeiro!$G$6</f>
        <v>60</v>
      </c>
      <c r="D33" s="112">
        <f>[29]Janeiro!$G$7</f>
        <v>48</v>
      </c>
      <c r="E33" s="112">
        <f>[29]Janeiro!$G$8</f>
        <v>47</v>
      </c>
      <c r="F33" s="112">
        <f>[29]Janeiro!$G$9</f>
        <v>44</v>
      </c>
      <c r="G33" s="112">
        <f>[29]Janeiro!$G$10</f>
        <v>35</v>
      </c>
      <c r="H33" s="112">
        <f>[29]Janeiro!$G$11</f>
        <v>48</v>
      </c>
      <c r="I33" s="112">
        <f>[29]Janeiro!$G$12</f>
        <v>48</v>
      </c>
      <c r="J33" s="112">
        <f>[29]Janeiro!$G$13</f>
        <v>43</v>
      </c>
      <c r="K33" s="112">
        <f>[29]Janeiro!$G$14</f>
        <v>54</v>
      </c>
      <c r="L33" s="112">
        <f>[29]Janeiro!$G$15</f>
        <v>55</v>
      </c>
      <c r="M33" s="112">
        <f>[29]Janeiro!$G$16</f>
        <v>53</v>
      </c>
      <c r="N33" s="112">
        <f>[29]Janeiro!$G$17</f>
        <v>53</v>
      </c>
      <c r="O33" s="112">
        <f>[29]Janeiro!$G$18</f>
        <v>47</v>
      </c>
      <c r="P33" s="112">
        <f>[29]Janeiro!$G$19</f>
        <v>69</v>
      </c>
      <c r="Q33" s="110">
        <f>[29]Janeiro!$G$20</f>
        <v>48</v>
      </c>
      <c r="R33" s="110">
        <f>[29]Janeiro!$G$21</f>
        <v>54</v>
      </c>
      <c r="S33" s="110">
        <f>[29]Janeiro!$G$22</f>
        <v>45</v>
      </c>
      <c r="T33" s="110">
        <f>[29]Janeiro!$G$23</f>
        <v>42</v>
      </c>
      <c r="U33" s="110">
        <f>[29]Janeiro!$G$24</f>
        <v>55</v>
      </c>
      <c r="V33" s="110">
        <f>[29]Janeiro!$G$25</f>
        <v>61</v>
      </c>
      <c r="W33" s="110">
        <f>[29]Janeiro!$G$26</f>
        <v>80</v>
      </c>
      <c r="X33" s="110">
        <f>[29]Janeiro!$G$27</f>
        <v>62</v>
      </c>
      <c r="Y33" s="110">
        <f>[29]Janeiro!$G$28</f>
        <v>50</v>
      </c>
      <c r="Z33" s="110">
        <f>[29]Janeiro!$G$29</f>
        <v>38</v>
      </c>
      <c r="AA33" s="110">
        <f>[29]Janeiro!$G$30</f>
        <v>41</v>
      </c>
      <c r="AB33" s="110">
        <f>[29]Janeiro!$G$31</f>
        <v>35</v>
      </c>
      <c r="AC33" s="110">
        <f>[29]Janeiro!$G$32</f>
        <v>27</v>
      </c>
      <c r="AD33" s="110">
        <f>[29]Janeiro!$G$33</f>
        <v>27</v>
      </c>
      <c r="AE33" s="110">
        <f>[29]Janeiro!$G$34</f>
        <v>31</v>
      </c>
      <c r="AF33" s="110">
        <f>[29]Janeiro!$G$35</f>
        <v>39</v>
      </c>
      <c r="AG33" s="117">
        <f t="shared" si="3"/>
        <v>27</v>
      </c>
      <c r="AH33" s="116">
        <f t="shared" si="4"/>
        <v>47.967741935483872</v>
      </c>
    </row>
    <row r="34" spans="1:39" x14ac:dyDescent="0.2">
      <c r="A34" s="48" t="s">
        <v>123</v>
      </c>
      <c r="B34" s="112">
        <f>[30]Janeiro!$G$5</f>
        <v>43</v>
      </c>
      <c r="C34" s="112">
        <f>[30]Janeiro!$G$6</f>
        <v>58</v>
      </c>
      <c r="D34" s="112">
        <f>[30]Janeiro!$G$7</f>
        <v>44</v>
      </c>
      <c r="E34" s="112">
        <f>[30]Janeiro!$G$8</f>
        <v>46</v>
      </c>
      <c r="F34" s="112">
        <f>[30]Janeiro!$G$9</f>
        <v>38</v>
      </c>
      <c r="G34" s="112">
        <f>[30]Janeiro!$G$10</f>
        <v>32</v>
      </c>
      <c r="H34" s="112">
        <f>[30]Janeiro!$G$11</f>
        <v>31</v>
      </c>
      <c r="I34" s="112">
        <f>[30]Janeiro!$G$12</f>
        <v>32</v>
      </c>
      <c r="J34" s="112">
        <f>[30]Janeiro!$G$13</f>
        <v>36</v>
      </c>
      <c r="K34" s="112">
        <f>[30]Janeiro!$G$14</f>
        <v>32</v>
      </c>
      <c r="L34" s="112">
        <f>[30]Janeiro!$G$15</f>
        <v>50</v>
      </c>
      <c r="M34" s="112">
        <f>[30]Janeiro!$G$16</f>
        <v>56</v>
      </c>
      <c r="N34" s="112">
        <f>[30]Janeiro!$G$17</f>
        <v>53</v>
      </c>
      <c r="O34" s="112">
        <f>[30]Janeiro!$G$18</f>
        <v>46</v>
      </c>
      <c r="P34" s="112">
        <f>[30]Janeiro!$G$19</f>
        <v>63</v>
      </c>
      <c r="Q34" s="110">
        <f>[30]Janeiro!$G$20</f>
        <v>41</v>
      </c>
      <c r="R34" s="110">
        <f>[30]Janeiro!$G$21</f>
        <v>47</v>
      </c>
      <c r="S34" s="110">
        <f>[30]Janeiro!$G$22</f>
        <v>37</v>
      </c>
      <c r="T34" s="110">
        <f>[30]Janeiro!$G$23</f>
        <v>36</v>
      </c>
      <c r="U34" s="110">
        <f>[30]Janeiro!$G$24</f>
        <v>64</v>
      </c>
      <c r="V34" s="110">
        <f>[30]Janeiro!$G$25</f>
        <v>60</v>
      </c>
      <c r="W34" s="110">
        <f>[30]Janeiro!$G$26</f>
        <v>71</v>
      </c>
      <c r="X34" s="110">
        <f>[30]Janeiro!$G$27</f>
        <v>74</v>
      </c>
      <c r="Y34" s="110">
        <f>[30]Janeiro!$G$28</f>
        <v>53</v>
      </c>
      <c r="Z34" s="110">
        <f>[30]Janeiro!$G$29</f>
        <v>44</v>
      </c>
      <c r="AA34" s="110">
        <f>[30]Janeiro!$G$30</f>
        <v>43</v>
      </c>
      <c r="AB34" s="110">
        <f>[30]Janeiro!$G$31</f>
        <v>40</v>
      </c>
      <c r="AC34" s="110">
        <f>[30]Janeiro!$G$32</f>
        <v>29</v>
      </c>
      <c r="AD34" s="110">
        <f>[30]Janeiro!$G$33</f>
        <v>25</v>
      </c>
      <c r="AE34" s="110">
        <f>[30]Janeiro!$G$34</f>
        <v>26</v>
      </c>
      <c r="AF34" s="110">
        <f>[30]Janeiro!$G$35</f>
        <v>31</v>
      </c>
      <c r="AG34" s="117">
        <f t="shared" si="3"/>
        <v>25</v>
      </c>
      <c r="AH34" s="116">
        <f t="shared" si="4"/>
        <v>44.548387096774192</v>
      </c>
    </row>
    <row r="35" spans="1:39" x14ac:dyDescent="0.2">
      <c r="A35" s="48" t="s">
        <v>14</v>
      </c>
      <c r="B35" s="112">
        <f>[31]Janeiro!$G$5</f>
        <v>50</v>
      </c>
      <c r="C35" s="112">
        <f>[31]Janeiro!$G$6</f>
        <v>41</v>
      </c>
      <c r="D35" s="112">
        <f>[31]Janeiro!$G$7</f>
        <v>39</v>
      </c>
      <c r="E35" s="112">
        <f>[31]Janeiro!$G$8</f>
        <v>44</v>
      </c>
      <c r="F35" s="112">
        <f>[31]Janeiro!$G$9</f>
        <v>43</v>
      </c>
      <c r="G35" s="112">
        <f>[31]Janeiro!$G$10</f>
        <v>34</v>
      </c>
      <c r="H35" s="112">
        <f>[31]Janeiro!$G$11</f>
        <v>30</v>
      </c>
      <c r="I35" s="112">
        <f>[31]Janeiro!$G$12</f>
        <v>37</v>
      </c>
      <c r="J35" s="112">
        <f>[31]Janeiro!$G$13</f>
        <v>39</v>
      </c>
      <c r="K35" s="112">
        <f>[31]Janeiro!$G$14</f>
        <v>44</v>
      </c>
      <c r="L35" s="112">
        <f>[31]Janeiro!$G$15</f>
        <v>46</v>
      </c>
      <c r="M35" s="112">
        <f>[31]Janeiro!$G$16</f>
        <v>44</v>
      </c>
      <c r="N35" s="112">
        <f>[31]Janeiro!$G$17</f>
        <v>59</v>
      </c>
      <c r="O35" s="112">
        <f>[31]Janeiro!$G$18</f>
        <v>39</v>
      </c>
      <c r="P35" s="112">
        <f>[31]Janeiro!$G$19</f>
        <v>49</v>
      </c>
      <c r="Q35" s="110">
        <f>[31]Janeiro!$G$20</f>
        <v>36</v>
      </c>
      <c r="R35" s="110">
        <f>[31]Janeiro!$G$21</f>
        <v>36</v>
      </c>
      <c r="S35" s="110">
        <f>[31]Janeiro!$G$22</f>
        <v>31</v>
      </c>
      <c r="T35" s="110">
        <f>[31]Janeiro!$G$23</f>
        <v>35</v>
      </c>
      <c r="U35" s="110">
        <f>[31]Janeiro!$G$24</f>
        <v>44</v>
      </c>
      <c r="V35" s="110">
        <f>[31]Janeiro!$G$25</f>
        <v>40</v>
      </c>
      <c r="W35" s="110">
        <f>[31]Janeiro!$G$26</f>
        <v>59</v>
      </c>
      <c r="X35" s="110">
        <f>[31]Janeiro!$G$27</f>
        <v>54</v>
      </c>
      <c r="Y35" s="110">
        <f>[31]Janeiro!$G$28</f>
        <v>50</v>
      </c>
      <c r="Z35" s="110">
        <f>[31]Janeiro!$G$29</f>
        <v>39</v>
      </c>
      <c r="AA35" s="110">
        <f>[31]Janeiro!$G$30</f>
        <v>32</v>
      </c>
      <c r="AB35" s="110">
        <f>[31]Janeiro!$G$31</f>
        <v>31</v>
      </c>
      <c r="AC35" s="110">
        <f>[31]Janeiro!$G$32</f>
        <v>33</v>
      </c>
      <c r="AD35" s="110">
        <f>[31]Janeiro!$G$33</f>
        <v>23</v>
      </c>
      <c r="AE35" s="110">
        <f>[31]Janeiro!$G$34</f>
        <v>29</v>
      </c>
      <c r="AF35" s="110">
        <f>[31]Janeiro!$G$35</f>
        <v>26</v>
      </c>
      <c r="AG35" s="117">
        <f t="shared" si="3"/>
        <v>23</v>
      </c>
      <c r="AH35" s="116">
        <f t="shared" si="4"/>
        <v>39.87096774193548</v>
      </c>
    </row>
    <row r="36" spans="1:39" x14ac:dyDescent="0.2">
      <c r="A36" s="48" t="s">
        <v>153</v>
      </c>
      <c r="B36" s="112">
        <f>[32]Janeiro!$G$5</f>
        <v>59</v>
      </c>
      <c r="C36" s="112">
        <f>[32]Janeiro!$G$6</f>
        <v>66</v>
      </c>
      <c r="D36" s="112">
        <f>[32]Janeiro!$G$7</f>
        <v>57</v>
      </c>
      <c r="E36" s="112">
        <f>[32]Janeiro!$G$8</f>
        <v>50</v>
      </c>
      <c r="F36" s="112">
        <f>[32]Janeiro!$G$9</f>
        <v>51</v>
      </c>
      <c r="G36" s="112">
        <f>[32]Janeiro!$G$10</f>
        <v>56</v>
      </c>
      <c r="H36" s="112">
        <f>[32]Janeiro!$G$11</f>
        <v>47</v>
      </c>
      <c r="I36" s="112">
        <f>[32]Janeiro!$G$12</f>
        <v>53</v>
      </c>
      <c r="J36" s="112">
        <f>[32]Janeiro!$G$13</f>
        <v>44</v>
      </c>
      <c r="K36" s="112">
        <f>[32]Janeiro!$G$14</f>
        <v>48</v>
      </c>
      <c r="L36" s="112">
        <f>[32]Janeiro!$G$15</f>
        <v>72</v>
      </c>
      <c r="M36" s="112">
        <f>[32]Janeiro!$G$16</f>
        <v>65</v>
      </c>
      <c r="N36" s="112">
        <f>[32]Janeiro!$G$17</f>
        <v>54</v>
      </c>
      <c r="O36" s="112">
        <f>[32]Janeiro!$G$18</f>
        <v>49</v>
      </c>
      <c r="P36" s="112">
        <f>[32]Janeiro!$G$19</f>
        <v>59</v>
      </c>
      <c r="Q36" s="110">
        <f>[32]Janeiro!$G$20</f>
        <v>53</v>
      </c>
      <c r="R36" s="110">
        <f>[32]Janeiro!$G$21</f>
        <v>49</v>
      </c>
      <c r="S36" s="110">
        <f>[32]Janeiro!$G$22</f>
        <v>48</v>
      </c>
      <c r="T36" s="110">
        <f>[32]Janeiro!$G$23</f>
        <v>45</v>
      </c>
      <c r="U36" s="110">
        <f>[32]Janeiro!$G$24</f>
        <v>47</v>
      </c>
      <c r="V36" s="110">
        <f>[32]Janeiro!$G$25</f>
        <v>53</v>
      </c>
      <c r="W36" s="110">
        <f>[32]Janeiro!$G$26</f>
        <v>67</v>
      </c>
      <c r="X36" s="110">
        <f>[32]Janeiro!$G$27</f>
        <v>59</v>
      </c>
      <c r="Y36" s="110">
        <f>[32]Janeiro!$G$28</f>
        <v>46</v>
      </c>
      <c r="Z36" s="110">
        <f>[32]Janeiro!$G$29</f>
        <v>31</v>
      </c>
      <c r="AA36" s="110">
        <f>[32]Janeiro!$G$30</f>
        <v>35</v>
      </c>
      <c r="AB36" s="110">
        <f>[32]Janeiro!$G$31</f>
        <v>31</v>
      </c>
      <c r="AC36" s="110">
        <f>[32]Janeiro!$G$32</f>
        <v>24</v>
      </c>
      <c r="AD36" s="110">
        <f>[32]Janeiro!$G$33</f>
        <v>35</v>
      </c>
      <c r="AE36" s="110">
        <f>[32]Janeiro!$G$34</f>
        <v>57</v>
      </c>
      <c r="AF36" s="110">
        <f>[32]Janeiro!$G$35</f>
        <v>43</v>
      </c>
      <c r="AG36" s="117">
        <f t="shared" si="3"/>
        <v>24</v>
      </c>
      <c r="AH36" s="116">
        <f t="shared" si="4"/>
        <v>50.096774193548384</v>
      </c>
      <c r="AJ36" t="s">
        <v>35</v>
      </c>
      <c r="AK36" t="s">
        <v>35</v>
      </c>
    </row>
    <row r="37" spans="1:39" x14ac:dyDescent="0.2">
      <c r="A37" s="48" t="s">
        <v>15</v>
      </c>
      <c r="B37" s="112">
        <f>[33]Janeiro!$G$5</f>
        <v>48</v>
      </c>
      <c r="C37" s="112">
        <f>[33]Janeiro!$G$6</f>
        <v>56</v>
      </c>
      <c r="D37" s="112">
        <f>[33]Janeiro!$G$7</f>
        <v>42</v>
      </c>
      <c r="E37" s="112">
        <f>[33]Janeiro!$G$8</f>
        <v>35</v>
      </c>
      <c r="F37" s="112">
        <f>[33]Janeiro!$G$9</f>
        <v>19</v>
      </c>
      <c r="G37" s="112">
        <f>[33]Janeiro!$G$10</f>
        <v>22</v>
      </c>
      <c r="H37" s="112">
        <f>[33]Janeiro!$G$11</f>
        <v>31</v>
      </c>
      <c r="I37" s="112">
        <f>[33]Janeiro!$G$12</f>
        <v>36</v>
      </c>
      <c r="J37" s="112">
        <f>[33]Janeiro!$G$13</f>
        <v>38</v>
      </c>
      <c r="K37" s="112">
        <f>[33]Janeiro!$G$14</f>
        <v>41</v>
      </c>
      <c r="L37" s="112">
        <f>[33]Janeiro!$G$15</f>
        <v>55</v>
      </c>
      <c r="M37" s="112">
        <f>[33]Janeiro!$G$16</f>
        <v>57</v>
      </c>
      <c r="N37" s="112">
        <f>[33]Janeiro!$G$17</f>
        <v>59</v>
      </c>
      <c r="O37" s="112">
        <f>[33]Janeiro!$G$18</f>
        <v>43</v>
      </c>
      <c r="P37" s="112">
        <f>[33]Janeiro!$G$19</f>
        <v>46</v>
      </c>
      <c r="Q37" s="110">
        <f>[33]Janeiro!$G$20</f>
        <v>43</v>
      </c>
      <c r="R37" s="110">
        <f>[33]Janeiro!$G$21</f>
        <v>41</v>
      </c>
      <c r="S37" s="110">
        <f>[33]Janeiro!$G$22</f>
        <v>41</v>
      </c>
      <c r="T37" s="110">
        <f>[33]Janeiro!$G$23</f>
        <v>37</v>
      </c>
      <c r="U37" s="110">
        <f>[33]Janeiro!$G$24</f>
        <v>53</v>
      </c>
      <c r="V37" s="110">
        <f>[33]Janeiro!$G$25</f>
        <v>60</v>
      </c>
      <c r="W37" s="110">
        <f>[33]Janeiro!$G$26</f>
        <v>68</v>
      </c>
      <c r="X37" s="110">
        <f>[33]Janeiro!$G$27</f>
        <v>57</v>
      </c>
      <c r="Y37" s="110">
        <f>[33]Janeiro!$G$28</f>
        <v>43</v>
      </c>
      <c r="Z37" s="110">
        <f>[33]Janeiro!$G$29</f>
        <v>32</v>
      </c>
      <c r="AA37" s="110">
        <f>[33]Janeiro!$G$30</f>
        <v>36</v>
      </c>
      <c r="AB37" s="110">
        <f>[33]Janeiro!$G$31</f>
        <v>27</v>
      </c>
      <c r="AC37" s="110">
        <f>[33]Janeiro!$G$32</f>
        <v>18</v>
      </c>
      <c r="AD37" s="110">
        <f>[33]Janeiro!$G$33</f>
        <v>18</v>
      </c>
      <c r="AE37" s="110">
        <f>[33]Janeiro!$G$34</f>
        <v>26</v>
      </c>
      <c r="AF37" s="110">
        <f>[33]Janeiro!$G$35</f>
        <v>34</v>
      </c>
      <c r="AG37" s="117">
        <f t="shared" si="3"/>
        <v>18</v>
      </c>
      <c r="AH37" s="116">
        <f t="shared" si="4"/>
        <v>40.70967741935484</v>
      </c>
      <c r="AI37" s="12" t="s">
        <v>35</v>
      </c>
      <c r="AK37" t="s">
        <v>35</v>
      </c>
      <c r="AL37" t="s">
        <v>35</v>
      </c>
      <c r="AM37" t="s">
        <v>35</v>
      </c>
    </row>
    <row r="38" spans="1:39" x14ac:dyDescent="0.2">
      <c r="A38" s="48" t="s">
        <v>16</v>
      </c>
      <c r="B38" s="112">
        <f>[34]Janeiro!$G$5</f>
        <v>41</v>
      </c>
      <c r="C38" s="112">
        <f>[34]Janeiro!$G$6</f>
        <v>48</v>
      </c>
      <c r="D38" s="112">
        <f>[34]Janeiro!$G$7</f>
        <v>42</v>
      </c>
      <c r="E38" s="112">
        <f>[34]Janeiro!$G$8</f>
        <v>21</v>
      </c>
      <c r="F38" s="112">
        <f>[34]Janeiro!$G$9</f>
        <v>19</v>
      </c>
      <c r="G38" s="112">
        <f>[34]Janeiro!$G$10</f>
        <v>27</v>
      </c>
      <c r="H38" s="112">
        <f>[34]Janeiro!$G$11</f>
        <v>28</v>
      </c>
      <c r="I38" s="112">
        <f>[34]Janeiro!$G$12</f>
        <v>28</v>
      </c>
      <c r="J38" s="112">
        <f>[34]Janeiro!$G$13</f>
        <v>27</v>
      </c>
      <c r="K38" s="112">
        <f>[34]Janeiro!$G$14</f>
        <v>29</v>
      </c>
      <c r="L38" s="112">
        <f>[34]Janeiro!$G$15</f>
        <v>34</v>
      </c>
      <c r="M38" s="112">
        <f>[34]Janeiro!$G$16</f>
        <v>38</v>
      </c>
      <c r="N38" s="112">
        <f>[34]Janeiro!$G$17</f>
        <v>35</v>
      </c>
      <c r="O38" s="112">
        <f>[34]Janeiro!$G$18</f>
        <v>34</v>
      </c>
      <c r="P38" s="112">
        <f>[34]Janeiro!$G$19</f>
        <v>33</v>
      </c>
      <c r="Q38" s="112">
        <f>[34]Janeiro!$G$19</f>
        <v>33</v>
      </c>
      <c r="R38" s="112">
        <f>[34]Janeiro!$G$19</f>
        <v>33</v>
      </c>
      <c r="S38" s="112">
        <f>[34]Janeiro!$G$19</f>
        <v>33</v>
      </c>
      <c r="T38" s="112">
        <f>[34]Janeiro!$G$19</f>
        <v>33</v>
      </c>
      <c r="U38" s="112">
        <f>[34]Janeiro!$G$19</f>
        <v>33</v>
      </c>
      <c r="V38" s="112">
        <f>[34]Janeiro!$G$19</f>
        <v>33</v>
      </c>
      <c r="W38" s="112">
        <f>[34]Janeiro!$G$19</f>
        <v>33</v>
      </c>
      <c r="X38" s="110" t="s">
        <v>197</v>
      </c>
      <c r="Y38" s="110" t="s">
        <v>197</v>
      </c>
      <c r="Z38" s="110" t="s">
        <v>197</v>
      </c>
      <c r="AA38" s="110" t="s">
        <v>197</v>
      </c>
      <c r="AB38" s="110" t="s">
        <v>197</v>
      </c>
      <c r="AC38" s="110" t="s">
        <v>197</v>
      </c>
      <c r="AD38" s="110" t="s">
        <v>197</v>
      </c>
      <c r="AE38" s="110" t="s">
        <v>197</v>
      </c>
      <c r="AF38" s="110" t="s">
        <v>197</v>
      </c>
      <c r="AG38" s="117">
        <f t="shared" si="3"/>
        <v>19</v>
      </c>
      <c r="AH38" s="116">
        <f t="shared" si="4"/>
        <v>32.5</v>
      </c>
      <c r="AL38" t="s">
        <v>35</v>
      </c>
    </row>
    <row r="39" spans="1:39" x14ac:dyDescent="0.2">
      <c r="A39" s="48" t="s">
        <v>154</v>
      </c>
      <c r="B39" s="112">
        <f>[35]Janeiro!$G$5</f>
        <v>47</v>
      </c>
      <c r="C39" s="112">
        <f>[35]Janeiro!$G$6</f>
        <v>54</v>
      </c>
      <c r="D39" s="112">
        <f>[35]Janeiro!$G$7</f>
        <v>45</v>
      </c>
      <c r="E39" s="112">
        <f>[35]Janeiro!$G$8</f>
        <v>43</v>
      </c>
      <c r="F39" s="112">
        <f>[35]Janeiro!$G$9</f>
        <v>37</v>
      </c>
      <c r="G39" s="112">
        <f>[35]Janeiro!$G$10</f>
        <v>31</v>
      </c>
      <c r="H39" s="112">
        <f>[35]Janeiro!$G$11</f>
        <v>40</v>
      </c>
      <c r="I39" s="112">
        <f>[35]Janeiro!$G$12</f>
        <v>35</v>
      </c>
      <c r="J39" s="112">
        <f>[35]Janeiro!$G$13</f>
        <v>38</v>
      </c>
      <c r="K39" s="112">
        <f>[35]Janeiro!$G$14</f>
        <v>48</v>
      </c>
      <c r="L39" s="112">
        <f>[35]Janeiro!$G$15</f>
        <v>53</v>
      </c>
      <c r="M39" s="112">
        <f>[35]Janeiro!$G$16</f>
        <v>54</v>
      </c>
      <c r="N39" s="112">
        <f>[35]Janeiro!$G$17</f>
        <v>49</v>
      </c>
      <c r="O39" s="112">
        <f>[35]Janeiro!$G$18</f>
        <v>44</v>
      </c>
      <c r="P39" s="112">
        <f>[35]Janeiro!$G$19</f>
        <v>68</v>
      </c>
      <c r="Q39" s="110">
        <f>[35]Janeiro!$G$20</f>
        <v>44</v>
      </c>
      <c r="R39" s="110">
        <f>[35]Janeiro!$G$21</f>
        <v>48</v>
      </c>
      <c r="S39" s="110">
        <f>[35]Janeiro!$G$22</f>
        <v>40</v>
      </c>
      <c r="T39" s="110">
        <f>[35]Janeiro!$G$23</f>
        <v>40</v>
      </c>
      <c r="U39" s="110">
        <f>[35]Janeiro!$G$24</f>
        <v>49</v>
      </c>
      <c r="V39" s="110">
        <f>[35]Janeiro!$G$25</f>
        <v>64</v>
      </c>
      <c r="W39" s="110">
        <f>[35]Janeiro!$G$26</f>
        <v>70</v>
      </c>
      <c r="X39" s="110">
        <f>[35]Janeiro!$G$27</f>
        <v>62</v>
      </c>
      <c r="Y39" s="110">
        <f>[35]Janeiro!$G$28</f>
        <v>51</v>
      </c>
      <c r="Z39" s="110">
        <f>[35]Janeiro!$G$29</f>
        <v>39</v>
      </c>
      <c r="AA39" s="110">
        <f>[35]Janeiro!$G$30</f>
        <v>38</v>
      </c>
      <c r="AB39" s="110">
        <f>[35]Janeiro!$G$31</f>
        <v>35</v>
      </c>
      <c r="AC39" s="110">
        <f>[35]Janeiro!$G$32</f>
        <v>27</v>
      </c>
      <c r="AD39" s="110">
        <f>[35]Janeiro!$G$33</f>
        <v>23</v>
      </c>
      <c r="AE39" s="110">
        <f>[35]Janeiro!$G$34</f>
        <v>31</v>
      </c>
      <c r="AF39" s="110">
        <f>[35]Janeiro!$G$35</f>
        <v>35</v>
      </c>
      <c r="AG39" s="117">
        <f t="shared" si="3"/>
        <v>23</v>
      </c>
      <c r="AH39" s="116">
        <f t="shared" si="4"/>
        <v>44.58064516129032</v>
      </c>
      <c r="AJ39" t="s">
        <v>35</v>
      </c>
      <c r="AL39" t="s">
        <v>35</v>
      </c>
    </row>
    <row r="40" spans="1:39" x14ac:dyDescent="0.2">
      <c r="A40" s="48" t="s">
        <v>17</v>
      </c>
      <c r="B40" s="112">
        <f>[36]Janeiro!$G$5</f>
        <v>38</v>
      </c>
      <c r="C40" s="112">
        <f>[36]Janeiro!$G$6</f>
        <v>54</v>
      </c>
      <c r="D40" s="112">
        <f>[36]Janeiro!$G$7</f>
        <v>51</v>
      </c>
      <c r="E40" s="112">
        <f>[36]Janeiro!$G$8</f>
        <v>50</v>
      </c>
      <c r="F40" s="112">
        <f>[36]Janeiro!$G$9</f>
        <v>41</v>
      </c>
      <c r="G40" s="112">
        <f>[36]Janeiro!$G$10</f>
        <v>32</v>
      </c>
      <c r="H40" s="112">
        <f>[36]Janeiro!$G$11</f>
        <v>43</v>
      </c>
      <c r="I40" s="112">
        <f>[36]Janeiro!$G$12</f>
        <v>45</v>
      </c>
      <c r="J40" s="112">
        <f>[36]Janeiro!$G$13</f>
        <v>44</v>
      </c>
      <c r="K40" s="112">
        <f>[36]Janeiro!$G$14</f>
        <v>42</v>
      </c>
      <c r="L40" s="112">
        <f>[36]Janeiro!$G$15</f>
        <v>38</v>
      </c>
      <c r="M40" s="112">
        <f>[36]Janeiro!$G$16</f>
        <v>40</v>
      </c>
      <c r="N40" s="112">
        <f>[36]Janeiro!$G$17</f>
        <v>47</v>
      </c>
      <c r="O40" s="112">
        <f>[36]Janeiro!$G$18</f>
        <v>48</v>
      </c>
      <c r="P40" s="112">
        <f>[36]Janeiro!$G$19</f>
        <v>46</v>
      </c>
      <c r="Q40" s="110">
        <f>[36]Janeiro!$G$20</f>
        <v>51</v>
      </c>
      <c r="R40" s="110">
        <f>[36]Janeiro!$G$21</f>
        <v>55</v>
      </c>
      <c r="S40" s="110">
        <f>[36]Janeiro!$G$22</f>
        <v>48</v>
      </c>
      <c r="T40" s="110">
        <f>[36]Janeiro!$G$23</f>
        <v>50</v>
      </c>
      <c r="U40" s="110">
        <f>[36]Janeiro!$G$24</f>
        <v>56</v>
      </c>
      <c r="V40" s="110">
        <f>[36]Janeiro!$G$25</f>
        <v>51</v>
      </c>
      <c r="W40" s="110">
        <f>[36]Janeiro!$G$26</f>
        <v>63</v>
      </c>
      <c r="X40" s="110">
        <f>[36]Janeiro!$G$27</f>
        <v>60</v>
      </c>
      <c r="Y40" s="110">
        <f>[36]Janeiro!$G$28</f>
        <v>58</v>
      </c>
      <c r="Z40" s="110">
        <f>[36]Janeiro!$G$29</f>
        <v>39</v>
      </c>
      <c r="AA40" s="110">
        <f>[36]Janeiro!$G$30</f>
        <v>42</v>
      </c>
      <c r="AB40" s="110">
        <f>[36]Janeiro!$G$31</f>
        <v>38</v>
      </c>
      <c r="AC40" s="110">
        <f>[36]Janeiro!$G$32</f>
        <v>25</v>
      </c>
      <c r="AD40" s="110">
        <f>[36]Janeiro!$G$33</f>
        <v>23</v>
      </c>
      <c r="AE40" s="110">
        <f>[36]Janeiro!$G$34</f>
        <v>26</v>
      </c>
      <c r="AF40" s="110">
        <f>[36]Janeiro!$G$35</f>
        <v>35</v>
      </c>
      <c r="AG40" s="117">
        <f t="shared" si="3"/>
        <v>23</v>
      </c>
      <c r="AH40" s="116">
        <f t="shared" si="4"/>
        <v>44.483870967741936</v>
      </c>
    </row>
    <row r="41" spans="1:39" x14ac:dyDescent="0.2">
      <c r="A41" s="48" t="s">
        <v>136</v>
      </c>
      <c r="B41" s="112">
        <f>[37]Janeiro!$G$5</f>
        <v>42</v>
      </c>
      <c r="C41" s="112">
        <f>[37]Janeiro!$G$6</f>
        <v>52</v>
      </c>
      <c r="D41" s="112">
        <f>[37]Janeiro!$G$7</f>
        <v>43</v>
      </c>
      <c r="E41" s="112">
        <f>[37]Janeiro!$G$8</f>
        <v>40</v>
      </c>
      <c r="F41" s="112">
        <f>[37]Janeiro!$G$9</f>
        <v>36</v>
      </c>
      <c r="G41" s="112">
        <f>[37]Janeiro!$G$10</f>
        <v>35</v>
      </c>
      <c r="H41" s="112">
        <f>[37]Janeiro!$G$11</f>
        <v>42</v>
      </c>
      <c r="I41" s="112">
        <f>[37]Janeiro!$G$12</f>
        <v>32</v>
      </c>
      <c r="J41" s="112">
        <f>[37]Janeiro!$G$13</f>
        <v>37</v>
      </c>
      <c r="K41" s="112">
        <f>[37]Janeiro!$G$14</f>
        <v>41</v>
      </c>
      <c r="L41" s="112">
        <f>[37]Janeiro!$G$15</f>
        <v>49</v>
      </c>
      <c r="M41" s="112">
        <f>[37]Janeiro!$G$16</f>
        <v>47</v>
      </c>
      <c r="N41" s="112">
        <f>[37]Janeiro!$G$17</f>
        <v>59</v>
      </c>
      <c r="O41" s="112">
        <f>[37]Janeiro!$G$18</f>
        <v>51</v>
      </c>
      <c r="P41" s="112">
        <f>[37]Janeiro!$G$19</f>
        <v>54</v>
      </c>
      <c r="Q41" s="110">
        <f>[37]Janeiro!$G$20</f>
        <v>43</v>
      </c>
      <c r="R41" s="110">
        <f>[37]Janeiro!$G$21</f>
        <v>42</v>
      </c>
      <c r="S41" s="110">
        <f>[37]Janeiro!$G$22</f>
        <v>38</v>
      </c>
      <c r="T41" s="110">
        <f>[37]Janeiro!$G$23</f>
        <v>44</v>
      </c>
      <c r="U41" s="110">
        <f>[37]Janeiro!$G$24</f>
        <v>54</v>
      </c>
      <c r="V41" s="110">
        <f>[37]Janeiro!$G$25</f>
        <v>61</v>
      </c>
      <c r="W41" s="110">
        <f>[37]Janeiro!$G$26</f>
        <v>77</v>
      </c>
      <c r="X41" s="110">
        <f>[37]Janeiro!$G$27</f>
        <v>77</v>
      </c>
      <c r="Y41" s="110">
        <f>[37]Janeiro!$G$28</f>
        <v>62</v>
      </c>
      <c r="Z41" s="110">
        <f>[37]Janeiro!$G$29</f>
        <v>46</v>
      </c>
      <c r="AA41" s="110">
        <f>[37]Janeiro!$G$30</f>
        <v>43</v>
      </c>
      <c r="AB41" s="110">
        <f>[37]Janeiro!$G$31</f>
        <v>38</v>
      </c>
      <c r="AC41" s="110">
        <f>[37]Janeiro!$G$32</f>
        <v>37</v>
      </c>
      <c r="AD41" s="110">
        <f>[37]Janeiro!$G$33</f>
        <v>25</v>
      </c>
      <c r="AE41" s="110">
        <f>[37]Janeiro!$G$34</f>
        <v>37</v>
      </c>
      <c r="AF41" s="110">
        <f>[37]Janeiro!$G$35</f>
        <v>35</v>
      </c>
      <c r="AG41" s="117">
        <f t="shared" si="3"/>
        <v>25</v>
      </c>
      <c r="AH41" s="116">
        <f t="shared" si="4"/>
        <v>45.774193548387096</v>
      </c>
      <c r="AJ41" t="s">
        <v>35</v>
      </c>
      <c r="AL41" t="s">
        <v>35</v>
      </c>
      <c r="AM41" t="s">
        <v>35</v>
      </c>
    </row>
    <row r="42" spans="1:39" x14ac:dyDescent="0.2">
      <c r="A42" s="48" t="s">
        <v>18</v>
      </c>
      <c r="B42" s="112">
        <f>[38]Janeiro!$G$5</f>
        <v>71</v>
      </c>
      <c r="C42" s="112">
        <f>[38]Janeiro!$G$6</f>
        <v>68</v>
      </c>
      <c r="D42" s="112">
        <f>[38]Janeiro!$G$7</f>
        <v>59</v>
      </c>
      <c r="E42" s="112">
        <f>[38]Janeiro!$G$8</f>
        <v>57</v>
      </c>
      <c r="F42" s="112">
        <f>[38]Janeiro!$G$9</f>
        <v>59</v>
      </c>
      <c r="G42" s="112">
        <f>[38]Janeiro!$G$10</f>
        <v>46</v>
      </c>
      <c r="H42" s="112">
        <f>[38]Janeiro!$G$11</f>
        <v>46</v>
      </c>
      <c r="I42" s="112">
        <f>[38]Janeiro!$G$12</f>
        <v>43</v>
      </c>
      <c r="J42" s="112">
        <f>[38]Janeiro!$G$13</f>
        <v>44</v>
      </c>
      <c r="K42" s="112">
        <f>[38]Janeiro!$G$14</f>
        <v>48</v>
      </c>
      <c r="L42" s="112">
        <f>[38]Janeiro!$G$15</f>
        <v>62</v>
      </c>
      <c r="M42" s="112">
        <f>[38]Janeiro!$G$16</f>
        <v>65</v>
      </c>
      <c r="N42" s="112">
        <f>[38]Janeiro!$G$17</f>
        <v>54</v>
      </c>
      <c r="O42" s="112">
        <f>[38]Janeiro!$G$18</f>
        <v>51</v>
      </c>
      <c r="P42" s="112">
        <f>[38]Janeiro!$G$19</f>
        <v>68</v>
      </c>
      <c r="Q42" s="110">
        <f>[38]Janeiro!$G$20</f>
        <v>45</v>
      </c>
      <c r="R42" s="110">
        <f>[38]Janeiro!$G$21</f>
        <v>52</v>
      </c>
      <c r="S42" s="110">
        <f>[38]Janeiro!$G$22</f>
        <v>42</v>
      </c>
      <c r="T42" s="110">
        <f>[38]Janeiro!$G$23</f>
        <v>48</v>
      </c>
      <c r="U42" s="110">
        <f>[38]Janeiro!$G$24</f>
        <v>44</v>
      </c>
      <c r="V42" s="110">
        <f>[38]Janeiro!$G$25</f>
        <v>63</v>
      </c>
      <c r="W42" s="110">
        <f>[38]Janeiro!$G$26</f>
        <v>75</v>
      </c>
      <c r="X42" s="110">
        <f>[38]Janeiro!$G$27</f>
        <v>62</v>
      </c>
      <c r="Y42" s="110">
        <f>[38]Janeiro!$G$28</f>
        <v>55</v>
      </c>
      <c r="Z42" s="110">
        <f>[38]Janeiro!$G$29</f>
        <v>37</v>
      </c>
      <c r="AA42" s="110">
        <f>[38]Janeiro!$G$30</f>
        <v>32</v>
      </c>
      <c r="AB42" s="110">
        <f>[38]Janeiro!$G$31</f>
        <v>32</v>
      </c>
      <c r="AC42" s="110">
        <f>[38]Janeiro!$G$32</f>
        <v>22</v>
      </c>
      <c r="AD42" s="110">
        <f>[38]Janeiro!$G$33</f>
        <v>22</v>
      </c>
      <c r="AE42" s="110">
        <f>[38]Janeiro!$G$34</f>
        <v>44</v>
      </c>
      <c r="AF42" s="110">
        <f>[38]Janeiro!$G$35</f>
        <v>37</v>
      </c>
      <c r="AG42" s="117">
        <f t="shared" ref="AG42" si="5">MIN(B42:AF42)</f>
        <v>22</v>
      </c>
      <c r="AH42" s="116">
        <f t="shared" ref="AH42" si="6">AVERAGE(B42:AF42)</f>
        <v>50.096774193548384</v>
      </c>
    </row>
    <row r="43" spans="1:39" hidden="1" x14ac:dyDescent="0.2">
      <c r="A43" s="48" t="s">
        <v>141</v>
      </c>
      <c r="B43" s="112" t="s">
        <v>197</v>
      </c>
      <c r="C43" s="112" t="s">
        <v>197</v>
      </c>
      <c r="D43" s="112" t="s">
        <v>197</v>
      </c>
      <c r="E43" s="112" t="s">
        <v>197</v>
      </c>
      <c r="F43" s="112" t="s">
        <v>197</v>
      </c>
      <c r="G43" s="112" t="s">
        <v>197</v>
      </c>
      <c r="H43" s="112" t="s">
        <v>197</v>
      </c>
      <c r="I43" s="112" t="s">
        <v>197</v>
      </c>
      <c r="J43" s="112" t="s">
        <v>197</v>
      </c>
      <c r="K43" s="112" t="s">
        <v>197</v>
      </c>
      <c r="L43" s="112" t="s">
        <v>197</v>
      </c>
      <c r="M43" s="112" t="s">
        <v>197</v>
      </c>
      <c r="N43" s="112" t="s">
        <v>197</v>
      </c>
      <c r="O43" s="112" t="s">
        <v>197</v>
      </c>
      <c r="P43" s="112" t="s">
        <v>197</v>
      </c>
      <c r="Q43" s="110"/>
      <c r="R43" s="110"/>
      <c r="S43" s="110"/>
      <c r="T43" s="110"/>
      <c r="U43" s="110"/>
      <c r="V43" s="110"/>
      <c r="W43" s="110"/>
      <c r="X43" s="110"/>
      <c r="Y43" s="110"/>
      <c r="Z43" s="110"/>
      <c r="AA43" s="110"/>
      <c r="AB43" s="110"/>
      <c r="AC43" s="110"/>
      <c r="AD43" s="110"/>
      <c r="AE43" s="110"/>
      <c r="AF43" s="110"/>
      <c r="AG43" s="117" t="s">
        <v>197</v>
      </c>
      <c r="AH43" s="116" t="s">
        <v>197</v>
      </c>
      <c r="AJ43" s="12" t="s">
        <v>35</v>
      </c>
      <c r="AL43" t="s">
        <v>35</v>
      </c>
    </row>
    <row r="44" spans="1:39" x14ac:dyDescent="0.2">
      <c r="A44" s="48" t="s">
        <v>19</v>
      </c>
      <c r="B44" s="112">
        <f>[39]Janeiro!$G$5</f>
        <v>55</v>
      </c>
      <c r="C44" s="112">
        <f>[39]Janeiro!$G$6</f>
        <v>64</v>
      </c>
      <c r="D44" s="112">
        <f>[39]Janeiro!$G$7</f>
        <v>49</v>
      </c>
      <c r="E44" s="112">
        <f>[39]Janeiro!$G$8</f>
        <v>38</v>
      </c>
      <c r="F44" s="112">
        <f>[39]Janeiro!$G$9</f>
        <v>35</v>
      </c>
      <c r="G44" s="112">
        <f>[39]Janeiro!$G$10</f>
        <v>33</v>
      </c>
      <c r="H44" s="112">
        <f>[39]Janeiro!$G$11</f>
        <v>28</v>
      </c>
      <c r="I44" s="112">
        <f>[39]Janeiro!$G$12</f>
        <v>37</v>
      </c>
      <c r="J44" s="112">
        <f>[39]Janeiro!$G$13</f>
        <v>34</v>
      </c>
      <c r="K44" s="112">
        <f>[39]Janeiro!$G$14</f>
        <v>50</v>
      </c>
      <c r="L44" s="112">
        <f>[39]Janeiro!$G$15</f>
        <v>65</v>
      </c>
      <c r="M44" s="112">
        <f>[39]Janeiro!$G$16</f>
        <v>57</v>
      </c>
      <c r="N44" s="112">
        <f>[39]Janeiro!$G$17</f>
        <v>50</v>
      </c>
      <c r="O44" s="112">
        <f>[39]Janeiro!$G$18</f>
        <v>47</v>
      </c>
      <c r="P44" s="112">
        <f>[39]Janeiro!$G$19</f>
        <v>59</v>
      </c>
      <c r="Q44" s="110">
        <f>[39]Janeiro!$G$20</f>
        <v>50</v>
      </c>
      <c r="R44" s="110">
        <f>[39]Janeiro!$G$21</f>
        <v>52</v>
      </c>
      <c r="S44" s="110">
        <f>[39]Janeiro!$G$22</f>
        <v>53</v>
      </c>
      <c r="T44" s="110">
        <f>[39]Janeiro!$G$23</f>
        <v>54</v>
      </c>
      <c r="U44" s="110">
        <f>[39]Janeiro!$G$24</f>
        <v>63</v>
      </c>
      <c r="V44" s="110">
        <f>[39]Janeiro!$G$25</f>
        <v>56</v>
      </c>
      <c r="W44" s="110">
        <f>[39]Janeiro!$G$26</f>
        <v>83</v>
      </c>
      <c r="X44" s="110">
        <f>[39]Janeiro!$G$27</f>
        <v>68</v>
      </c>
      <c r="Y44" s="110">
        <f>[39]Janeiro!$G$28</f>
        <v>51</v>
      </c>
      <c r="Z44" s="110">
        <f>[39]Janeiro!$G$29</f>
        <v>46</v>
      </c>
      <c r="AA44" s="110">
        <f>[39]Janeiro!$G$30</f>
        <v>40</v>
      </c>
      <c r="AB44" s="110">
        <f>[39]Janeiro!$G$31</f>
        <v>34</v>
      </c>
      <c r="AC44" s="110">
        <f>[39]Janeiro!$G$32</f>
        <v>30</v>
      </c>
      <c r="AD44" s="110">
        <f>[39]Janeiro!$G$33</f>
        <v>25</v>
      </c>
      <c r="AE44" s="110">
        <f>[39]Janeiro!$G$34</f>
        <v>27</v>
      </c>
      <c r="AF44" s="110">
        <f>[39]Janeiro!$G$35</f>
        <v>37</v>
      </c>
      <c r="AG44" s="117">
        <f t="shared" si="3"/>
        <v>25</v>
      </c>
      <c r="AH44" s="116">
        <f t="shared" si="4"/>
        <v>47.41935483870968</v>
      </c>
      <c r="AI44" s="12" t="s">
        <v>35</v>
      </c>
      <c r="AJ44" t="s">
        <v>35</v>
      </c>
      <c r="AK44" t="s">
        <v>35</v>
      </c>
      <c r="AL44" t="s">
        <v>35</v>
      </c>
    </row>
    <row r="45" spans="1:39" x14ac:dyDescent="0.2">
      <c r="A45" s="48" t="s">
        <v>23</v>
      </c>
      <c r="B45" s="112">
        <f>[40]Janeiro!$G$5</f>
        <v>49</v>
      </c>
      <c r="C45" s="112">
        <f>[40]Janeiro!$G$6</f>
        <v>56</v>
      </c>
      <c r="D45" s="112">
        <f>[40]Janeiro!$G$7</f>
        <v>54</v>
      </c>
      <c r="E45" s="112">
        <f>[40]Janeiro!$G$8</f>
        <v>52</v>
      </c>
      <c r="F45" s="112">
        <f>[40]Janeiro!$G$9</f>
        <v>40</v>
      </c>
      <c r="G45" s="112">
        <f>[40]Janeiro!$G$10</f>
        <v>35</v>
      </c>
      <c r="H45" s="112">
        <f>[40]Janeiro!$G$11</f>
        <v>34</v>
      </c>
      <c r="I45" s="112">
        <f>[40]Janeiro!$G$12</f>
        <v>32</v>
      </c>
      <c r="J45" s="112">
        <f>[40]Janeiro!$G$13</f>
        <v>34</v>
      </c>
      <c r="K45" s="112">
        <f>[40]Janeiro!$G$14</f>
        <v>39</v>
      </c>
      <c r="L45" s="112">
        <f>[40]Janeiro!$G$15</f>
        <v>45</v>
      </c>
      <c r="M45" s="112">
        <f>[40]Janeiro!$G$16</f>
        <v>50</v>
      </c>
      <c r="N45" s="112">
        <f>[40]Janeiro!$G$17</f>
        <v>64</v>
      </c>
      <c r="O45" s="112">
        <f>[40]Janeiro!$G$18</f>
        <v>47</v>
      </c>
      <c r="P45" s="112">
        <f>[40]Janeiro!$G$19</f>
        <v>58</v>
      </c>
      <c r="Q45" s="110">
        <f>[40]Janeiro!$G$20</f>
        <v>42</v>
      </c>
      <c r="R45" s="110">
        <f>[40]Janeiro!$G$21</f>
        <v>45</v>
      </c>
      <c r="S45" s="110">
        <f>[40]Janeiro!$G$22</f>
        <v>36</v>
      </c>
      <c r="T45" s="110">
        <f>[40]Janeiro!$G$23</f>
        <v>31</v>
      </c>
      <c r="U45" s="110">
        <f>[40]Janeiro!$G$24</f>
        <v>40</v>
      </c>
      <c r="V45" s="110">
        <f>[40]Janeiro!$G$25</f>
        <v>59</v>
      </c>
      <c r="W45" s="110">
        <f>[40]Janeiro!$G$26</f>
        <v>72</v>
      </c>
      <c r="X45" s="110">
        <f>[40]Janeiro!$G$27</f>
        <v>67</v>
      </c>
      <c r="Y45" s="110">
        <f>[40]Janeiro!$G$28</f>
        <v>41</v>
      </c>
      <c r="Z45" s="110">
        <f>[40]Janeiro!$G$29</f>
        <v>28</v>
      </c>
      <c r="AA45" s="110">
        <f>[40]Janeiro!$G$30</f>
        <v>30</v>
      </c>
      <c r="AB45" s="110">
        <f>[40]Janeiro!$G$31</f>
        <v>33</v>
      </c>
      <c r="AC45" s="110">
        <f>[40]Janeiro!$G$32</f>
        <v>21</v>
      </c>
      <c r="AD45" s="110">
        <f>[40]Janeiro!$G$33</f>
        <v>18</v>
      </c>
      <c r="AE45" s="110">
        <f>[40]Janeiro!$G$34</f>
        <v>33</v>
      </c>
      <c r="AF45" s="110">
        <f>[40]Janeiro!$G$35</f>
        <v>48</v>
      </c>
      <c r="AG45" s="117">
        <f t="shared" si="3"/>
        <v>18</v>
      </c>
      <c r="AH45" s="116">
        <f t="shared" si="4"/>
        <v>43</v>
      </c>
      <c r="AL45" t="s">
        <v>35</v>
      </c>
    </row>
    <row r="46" spans="1:39" x14ac:dyDescent="0.2">
      <c r="A46" s="48" t="s">
        <v>34</v>
      </c>
      <c r="B46" s="112">
        <f>[41]Janeiro!$G$5</f>
        <v>66</v>
      </c>
      <c r="C46" s="112">
        <f>[41]Janeiro!$G$6</f>
        <v>81</v>
      </c>
      <c r="D46" s="112">
        <f>[41]Janeiro!$G$7</f>
        <v>61</v>
      </c>
      <c r="E46" s="112">
        <f>[41]Janeiro!$G$8</f>
        <v>58</v>
      </c>
      <c r="F46" s="112">
        <f>[41]Janeiro!$G$9</f>
        <v>51</v>
      </c>
      <c r="G46" s="112">
        <f>[41]Janeiro!$G$10</f>
        <v>56</v>
      </c>
      <c r="H46" s="112">
        <f>[41]Janeiro!$G$11</f>
        <v>46</v>
      </c>
      <c r="I46" s="112">
        <f>[41]Janeiro!$G$12</f>
        <v>50</v>
      </c>
      <c r="J46" s="112">
        <f>[41]Janeiro!$G$13</f>
        <v>45</v>
      </c>
      <c r="K46" s="112">
        <f>[41]Janeiro!$G$14</f>
        <v>49</v>
      </c>
      <c r="L46" s="112">
        <f>[41]Janeiro!$G$15</f>
        <v>74</v>
      </c>
      <c r="M46" s="112">
        <f>[41]Janeiro!$G$16</f>
        <v>75</v>
      </c>
      <c r="N46" s="112">
        <f>[41]Janeiro!$G$17</f>
        <v>61</v>
      </c>
      <c r="O46" s="112">
        <f>[41]Janeiro!$G$18</f>
        <v>53</v>
      </c>
      <c r="P46" s="112">
        <f>[41]Janeiro!$G$19</f>
        <v>61</v>
      </c>
      <c r="Q46" s="110">
        <f>[41]Janeiro!$G$20</f>
        <v>45</v>
      </c>
      <c r="R46" s="110">
        <f>[41]Janeiro!$G$21</f>
        <v>50</v>
      </c>
      <c r="S46" s="110">
        <f>[41]Janeiro!$G$22</f>
        <v>43</v>
      </c>
      <c r="T46" s="110">
        <f>[41]Janeiro!$G$23</f>
        <v>40</v>
      </c>
      <c r="U46" s="110">
        <f>[41]Janeiro!$G$24</f>
        <v>43</v>
      </c>
      <c r="V46" s="110">
        <f>[41]Janeiro!$G$25</f>
        <v>48</v>
      </c>
      <c r="W46" s="110">
        <f>[41]Janeiro!$G$26</f>
        <v>68</v>
      </c>
      <c r="X46" s="110">
        <f>[41]Janeiro!$G$27</f>
        <v>55</v>
      </c>
      <c r="Y46" s="110">
        <f>[41]Janeiro!$G$28</f>
        <v>46</v>
      </c>
      <c r="Z46" s="110">
        <f>[41]Janeiro!$G$29</f>
        <v>34</v>
      </c>
      <c r="AA46" s="110">
        <f>[41]Janeiro!$G$30</f>
        <v>22</v>
      </c>
      <c r="AB46" s="110">
        <f>[41]Janeiro!$G$31</f>
        <v>21</v>
      </c>
      <c r="AC46" s="110">
        <f>[41]Janeiro!$G$32</f>
        <v>24</v>
      </c>
      <c r="AD46" s="110">
        <f>[41]Janeiro!$G$33</f>
        <v>30</v>
      </c>
      <c r="AE46" s="110">
        <f>[41]Janeiro!$G$34</f>
        <v>56</v>
      </c>
      <c r="AF46" s="110">
        <f>[41]Janeiro!$G$35</f>
        <v>42</v>
      </c>
      <c r="AG46" s="117">
        <f t="shared" si="3"/>
        <v>21</v>
      </c>
      <c r="AH46" s="116">
        <f t="shared" si="4"/>
        <v>50.12903225806452</v>
      </c>
      <c r="AI46" s="12" t="s">
        <v>35</v>
      </c>
      <c r="AJ46" t="s">
        <v>35</v>
      </c>
      <c r="AK46" t="s">
        <v>35</v>
      </c>
    </row>
    <row r="47" spans="1:39" x14ac:dyDescent="0.2">
      <c r="A47" s="48" t="s">
        <v>20</v>
      </c>
      <c r="B47" s="112">
        <f>[42]Janeiro!$G$5</f>
        <v>37</v>
      </c>
      <c r="C47" s="112">
        <f>[42]Janeiro!$G$6</f>
        <v>42</v>
      </c>
      <c r="D47" s="112">
        <f>[42]Janeiro!$G$7</f>
        <v>37</v>
      </c>
      <c r="E47" s="112">
        <f>[42]Janeiro!$G$8</f>
        <v>39</v>
      </c>
      <c r="F47" s="112">
        <f>[42]Janeiro!$G$9</f>
        <v>32</v>
      </c>
      <c r="G47" s="112">
        <f>[42]Janeiro!$G$10</f>
        <v>27</v>
      </c>
      <c r="H47" s="112">
        <f>[42]Janeiro!$G$11</f>
        <v>28</v>
      </c>
      <c r="I47" s="112">
        <f>[42]Janeiro!$G$12</f>
        <v>28</v>
      </c>
      <c r="J47" s="112">
        <f>[42]Janeiro!$G$13</f>
        <v>30</v>
      </c>
      <c r="K47" s="112">
        <f>[42]Janeiro!$G$14</f>
        <v>45</v>
      </c>
      <c r="L47" s="112">
        <f>[42]Janeiro!$G$15</f>
        <v>46</v>
      </c>
      <c r="M47" s="112">
        <f>[42]Janeiro!$G$16</f>
        <v>45</v>
      </c>
      <c r="N47" s="112">
        <f>[42]Janeiro!$G$17</f>
        <v>64</v>
      </c>
      <c r="O47" s="112">
        <f>[42]Janeiro!$G$18</f>
        <v>44</v>
      </c>
      <c r="P47" s="112">
        <f>[42]Janeiro!$G$19</f>
        <v>46</v>
      </c>
      <c r="Q47" s="110">
        <f>[42]Janeiro!$G$20</f>
        <v>34</v>
      </c>
      <c r="R47" s="110">
        <f>[42]Janeiro!$G$21</f>
        <v>32</v>
      </c>
      <c r="S47" s="110">
        <f>[42]Janeiro!$G$22</f>
        <v>26</v>
      </c>
      <c r="T47" s="110">
        <f>[42]Janeiro!$G$23</f>
        <v>36</v>
      </c>
      <c r="U47" s="110">
        <f>[42]Janeiro!$G$24</f>
        <v>49</v>
      </c>
      <c r="V47" s="110">
        <f>[42]Janeiro!$G$25</f>
        <v>44</v>
      </c>
      <c r="W47" s="110">
        <f>[42]Janeiro!$G$26</f>
        <v>63</v>
      </c>
      <c r="X47" s="110">
        <f>[42]Janeiro!$G$27</f>
        <v>57</v>
      </c>
      <c r="Y47" s="110">
        <f>[42]Janeiro!$G$28</f>
        <v>54</v>
      </c>
      <c r="Z47" s="110">
        <f>[42]Janeiro!$G$29</f>
        <v>38</v>
      </c>
      <c r="AA47" s="110">
        <f>[42]Janeiro!$G$30</f>
        <v>31</v>
      </c>
      <c r="AB47" s="110">
        <f>[42]Janeiro!$G$31</f>
        <v>26</v>
      </c>
      <c r="AC47" s="110">
        <f>[42]Janeiro!$G$32</f>
        <v>30</v>
      </c>
      <c r="AD47" s="110">
        <f>[42]Janeiro!$G$33</f>
        <v>18</v>
      </c>
      <c r="AE47" s="110">
        <f>[42]Janeiro!$G$34</f>
        <v>27</v>
      </c>
      <c r="AF47" s="110">
        <v>35</v>
      </c>
      <c r="AG47" s="117">
        <f t="shared" si="3"/>
        <v>18</v>
      </c>
      <c r="AH47" s="116">
        <f t="shared" si="4"/>
        <v>38.387096774193552</v>
      </c>
      <c r="AJ47" t="s">
        <v>35</v>
      </c>
    </row>
    <row r="48" spans="1:39" s="5" customFormat="1" ht="17.100000000000001" customHeight="1" x14ac:dyDescent="0.2">
      <c r="A48" s="81" t="s">
        <v>199</v>
      </c>
      <c r="B48" s="113">
        <f t="shared" ref="B48:AE48" si="7">MIN(B5:B47)</f>
        <v>33</v>
      </c>
      <c r="C48" s="113">
        <f t="shared" si="7"/>
        <v>39</v>
      </c>
      <c r="D48" s="113">
        <f t="shared" si="7"/>
        <v>32</v>
      </c>
      <c r="E48" s="113">
        <f t="shared" si="7"/>
        <v>21</v>
      </c>
      <c r="F48" s="113">
        <f t="shared" si="7"/>
        <v>19</v>
      </c>
      <c r="G48" s="113">
        <f t="shared" si="7"/>
        <v>20</v>
      </c>
      <c r="H48" s="113">
        <f t="shared" si="7"/>
        <v>26</v>
      </c>
      <c r="I48" s="113">
        <f t="shared" si="7"/>
        <v>28</v>
      </c>
      <c r="J48" s="113">
        <f t="shared" si="7"/>
        <v>27</v>
      </c>
      <c r="K48" s="113">
        <f t="shared" si="7"/>
        <v>29</v>
      </c>
      <c r="L48" s="113">
        <f t="shared" si="7"/>
        <v>34</v>
      </c>
      <c r="M48" s="113">
        <f t="shared" si="7"/>
        <v>36</v>
      </c>
      <c r="N48" s="113">
        <f t="shared" si="7"/>
        <v>35</v>
      </c>
      <c r="O48" s="113">
        <f t="shared" si="7"/>
        <v>34</v>
      </c>
      <c r="P48" s="113">
        <f t="shared" si="7"/>
        <v>33</v>
      </c>
      <c r="Q48" s="113">
        <f t="shared" si="7"/>
        <v>33</v>
      </c>
      <c r="R48" s="113">
        <f t="shared" si="7"/>
        <v>32</v>
      </c>
      <c r="S48" s="113">
        <f t="shared" si="7"/>
        <v>26</v>
      </c>
      <c r="T48" s="113">
        <f t="shared" si="7"/>
        <v>23</v>
      </c>
      <c r="U48" s="113">
        <f t="shared" si="7"/>
        <v>33</v>
      </c>
      <c r="V48" s="113">
        <f t="shared" si="7"/>
        <v>33</v>
      </c>
      <c r="W48" s="113">
        <f t="shared" si="7"/>
        <v>33</v>
      </c>
      <c r="X48" s="113">
        <f t="shared" si="7"/>
        <v>40</v>
      </c>
      <c r="Y48" s="113">
        <f t="shared" si="7"/>
        <v>27</v>
      </c>
      <c r="Z48" s="113">
        <f t="shared" si="7"/>
        <v>18</v>
      </c>
      <c r="AA48" s="113">
        <f t="shared" si="7"/>
        <v>19</v>
      </c>
      <c r="AB48" s="113">
        <f t="shared" si="7"/>
        <v>21</v>
      </c>
      <c r="AC48" s="113">
        <f t="shared" si="7"/>
        <v>11</v>
      </c>
      <c r="AD48" s="113">
        <f t="shared" si="7"/>
        <v>14</v>
      </c>
      <c r="AE48" s="113">
        <f t="shared" si="7"/>
        <v>19</v>
      </c>
      <c r="AF48" s="113">
        <f t="shared" ref="AF48" si="8">MIN(AF5:AF47)</f>
        <v>26</v>
      </c>
      <c r="AG48" s="117">
        <f>MIN(AG5:AG47)</f>
        <v>11</v>
      </c>
      <c r="AH48" s="116">
        <f>AVERAGE(AH5:AH47)</f>
        <v>44.01949663239985</v>
      </c>
      <c r="AL48" s="5" t="s">
        <v>35</v>
      </c>
      <c r="AM48" s="5" t="s">
        <v>35</v>
      </c>
    </row>
    <row r="49" spans="1:39" x14ac:dyDescent="0.2">
      <c r="A49" s="106" t="s">
        <v>227</v>
      </c>
      <c r="B49" s="39"/>
      <c r="C49" s="39"/>
      <c r="D49" s="39"/>
      <c r="E49" s="39"/>
      <c r="F49" s="39"/>
      <c r="G49" s="39"/>
      <c r="H49" s="97"/>
      <c r="I49" s="97"/>
      <c r="J49" s="97"/>
      <c r="K49" s="97"/>
      <c r="L49" s="97"/>
      <c r="M49" s="97"/>
      <c r="N49" s="97"/>
      <c r="O49" s="97"/>
      <c r="P49" s="97"/>
      <c r="Q49" s="97"/>
      <c r="R49" s="97"/>
      <c r="S49" s="97"/>
      <c r="T49" s="97"/>
      <c r="U49" s="97"/>
      <c r="V49" s="97"/>
      <c r="W49" s="97"/>
      <c r="X49" s="97"/>
      <c r="Y49" s="97"/>
      <c r="Z49" s="97"/>
      <c r="AA49" s="97"/>
      <c r="AB49" s="97"/>
      <c r="AC49" s="97"/>
      <c r="AD49" s="45"/>
      <c r="AE49" s="50"/>
      <c r="AF49" s="50"/>
      <c r="AG49" s="43"/>
      <c r="AH49" s="44"/>
    </row>
    <row r="50" spans="1:39" x14ac:dyDescent="0.2">
      <c r="A50" s="106" t="s">
        <v>228</v>
      </c>
      <c r="B50" s="40"/>
      <c r="C50" s="40"/>
      <c r="D50" s="40"/>
      <c r="E50" s="40"/>
      <c r="F50" s="40"/>
      <c r="G50" s="40"/>
      <c r="H50" s="40"/>
      <c r="I50" s="40"/>
      <c r="J50" s="97"/>
      <c r="K50" s="97"/>
      <c r="L50" s="97"/>
      <c r="M50" s="97"/>
      <c r="N50" s="97"/>
      <c r="O50" s="97"/>
      <c r="P50" s="97"/>
      <c r="Q50" s="97"/>
      <c r="R50" s="97"/>
      <c r="S50" s="97"/>
      <c r="T50" s="99"/>
      <c r="U50" s="99"/>
      <c r="V50" s="99"/>
      <c r="W50" s="99"/>
      <c r="X50" s="99"/>
      <c r="Y50" s="97"/>
      <c r="Z50" s="97"/>
      <c r="AA50" s="97"/>
      <c r="AB50" s="97"/>
      <c r="AC50" s="97"/>
      <c r="AD50" s="97"/>
      <c r="AE50" s="97"/>
      <c r="AF50" s="97"/>
      <c r="AG50" s="43"/>
      <c r="AH50" s="42"/>
      <c r="AJ50" s="12" t="s">
        <v>35</v>
      </c>
      <c r="AL50" t="s">
        <v>35</v>
      </c>
    </row>
    <row r="51" spans="1:39" x14ac:dyDescent="0.2">
      <c r="A51" s="41"/>
      <c r="B51" s="97"/>
      <c r="C51" s="97"/>
      <c r="D51" s="97"/>
      <c r="E51" s="97"/>
      <c r="F51" s="97"/>
      <c r="G51" s="97"/>
      <c r="H51" s="97"/>
      <c r="I51" s="97"/>
      <c r="J51" s="98"/>
      <c r="K51" s="98"/>
      <c r="L51" s="98"/>
      <c r="M51" s="98"/>
      <c r="N51" s="98"/>
      <c r="O51" s="98"/>
      <c r="P51" s="98"/>
      <c r="Q51" s="97"/>
      <c r="R51" s="97"/>
      <c r="S51" s="97"/>
      <c r="T51" s="100"/>
      <c r="U51" s="100"/>
      <c r="V51" s="100"/>
      <c r="W51" s="100"/>
      <c r="X51" s="100"/>
      <c r="Y51" s="97"/>
      <c r="Z51" s="97"/>
      <c r="AA51" s="97"/>
      <c r="AB51" s="97"/>
      <c r="AC51" s="97"/>
      <c r="AD51" s="45"/>
      <c r="AE51" s="45"/>
      <c r="AF51" s="45"/>
      <c r="AG51" s="43"/>
      <c r="AH51" s="42"/>
      <c r="AM51" s="12" t="s">
        <v>35</v>
      </c>
    </row>
    <row r="52" spans="1:39" x14ac:dyDescent="0.2">
      <c r="A52" s="142" t="s">
        <v>251</v>
      </c>
      <c r="B52" s="142"/>
      <c r="C52" s="142"/>
      <c r="D52" s="142"/>
      <c r="E52" s="142"/>
      <c r="F52" s="142"/>
      <c r="G52" s="142"/>
      <c r="H52" s="39"/>
      <c r="I52" s="39"/>
      <c r="J52" s="39"/>
      <c r="K52" s="97"/>
      <c r="L52" s="97"/>
      <c r="M52" s="97"/>
      <c r="N52" s="97"/>
      <c r="O52" s="97"/>
      <c r="P52" s="97"/>
      <c r="Q52" s="97"/>
      <c r="R52" s="97"/>
      <c r="S52" s="97"/>
      <c r="T52" s="97"/>
      <c r="U52" s="97"/>
      <c r="V52" s="97"/>
      <c r="W52" s="97"/>
      <c r="X52" s="97"/>
      <c r="Y52" s="97"/>
      <c r="Z52" s="97"/>
      <c r="AA52" s="97"/>
      <c r="AB52" s="97"/>
      <c r="AC52" s="97"/>
      <c r="AD52" s="45"/>
      <c r="AE52" s="45"/>
      <c r="AF52" s="45"/>
      <c r="AG52" s="43"/>
      <c r="AH52" s="75"/>
    </row>
    <row r="53" spans="1:39" x14ac:dyDescent="0.2">
      <c r="A53" s="142" t="s">
        <v>252</v>
      </c>
      <c r="B53" s="142"/>
      <c r="C53" s="142"/>
      <c r="D53" s="142"/>
      <c r="E53" s="142"/>
      <c r="F53" s="142"/>
      <c r="G53" s="142"/>
      <c r="H53" s="97"/>
      <c r="I53" s="97"/>
      <c r="J53" s="97"/>
      <c r="K53" s="97"/>
      <c r="L53" s="97"/>
      <c r="M53" s="97"/>
      <c r="N53" s="97"/>
      <c r="O53" s="97"/>
      <c r="P53" s="97"/>
      <c r="Q53" s="97"/>
      <c r="R53" s="97"/>
      <c r="S53" s="97"/>
      <c r="T53" s="97"/>
      <c r="U53" s="97"/>
      <c r="V53" s="97"/>
      <c r="W53" s="97"/>
      <c r="X53" s="97"/>
      <c r="Y53" s="97"/>
      <c r="Z53" s="97"/>
      <c r="AA53" s="97"/>
      <c r="AB53" s="97"/>
      <c r="AC53" s="97"/>
      <c r="AD53" s="97"/>
      <c r="AE53" s="45"/>
      <c r="AF53" s="45"/>
      <c r="AG53" s="43"/>
      <c r="AH53" s="44"/>
      <c r="AL53" t="s">
        <v>35</v>
      </c>
    </row>
    <row r="54" spans="1:39" x14ac:dyDescent="0.2">
      <c r="A54" s="41"/>
      <c r="B54" s="97"/>
      <c r="C54" s="97"/>
      <c r="D54" s="97"/>
      <c r="E54" s="97"/>
      <c r="F54" s="97"/>
      <c r="G54" s="97"/>
      <c r="H54" s="97"/>
      <c r="I54" s="97"/>
      <c r="J54" s="97"/>
      <c r="K54" s="97"/>
      <c r="L54" s="97"/>
      <c r="M54" s="97"/>
      <c r="N54" s="97"/>
      <c r="O54" s="97"/>
      <c r="P54" s="97"/>
      <c r="Q54" s="97"/>
      <c r="R54" s="97"/>
      <c r="S54" s="97"/>
      <c r="T54" s="97"/>
      <c r="U54" s="97"/>
      <c r="V54" s="97"/>
      <c r="W54" s="97"/>
      <c r="X54" s="97"/>
      <c r="Y54" s="97"/>
      <c r="Z54" s="97"/>
      <c r="AA54" s="97"/>
      <c r="AB54" s="97"/>
      <c r="AC54" s="97"/>
      <c r="AD54" s="97"/>
      <c r="AE54" s="46"/>
      <c r="AF54" s="46"/>
      <c r="AG54" s="43"/>
      <c r="AH54" s="44"/>
    </row>
    <row r="55" spans="1:39" ht="13.5" thickBot="1" x14ac:dyDescent="0.25">
      <c r="A55" s="51"/>
      <c r="B55" s="52"/>
      <c r="C55" s="52"/>
      <c r="D55" s="52"/>
      <c r="E55" s="52"/>
      <c r="F55" s="52"/>
      <c r="G55" s="52"/>
      <c r="H55" s="52"/>
      <c r="I55" s="52"/>
      <c r="J55" s="52"/>
      <c r="K55" s="52"/>
      <c r="L55" s="52"/>
      <c r="M55" s="52"/>
      <c r="N55" s="52"/>
      <c r="O55" s="52"/>
      <c r="P55" s="52"/>
      <c r="Q55" s="52"/>
      <c r="R55" s="52"/>
      <c r="S55" s="52"/>
      <c r="T55" s="52"/>
      <c r="U55" s="52"/>
      <c r="V55" s="52"/>
      <c r="W55" s="52"/>
      <c r="X55" s="52"/>
      <c r="Y55" s="52"/>
      <c r="Z55" s="52"/>
      <c r="AA55" s="52"/>
      <c r="AB55" s="52"/>
      <c r="AC55" s="52"/>
      <c r="AD55" s="52"/>
      <c r="AE55" s="52"/>
      <c r="AF55" s="52"/>
      <c r="AG55" s="53"/>
      <c r="AH55" s="76"/>
    </row>
    <row r="56" spans="1:39" x14ac:dyDescent="0.2">
      <c r="AG56" s="7"/>
    </row>
    <row r="61" spans="1:39" x14ac:dyDescent="0.2">
      <c r="P61" s="2" t="s">
        <v>35</v>
      </c>
      <c r="AE61" s="2" t="s">
        <v>35</v>
      </c>
      <c r="AI61" t="s">
        <v>35</v>
      </c>
    </row>
    <row r="62" spans="1:39" x14ac:dyDescent="0.2">
      <c r="T62" s="2" t="s">
        <v>35</v>
      </c>
      <c r="Z62" s="2" t="s">
        <v>35</v>
      </c>
    </row>
    <row r="64" spans="1:39" x14ac:dyDescent="0.2">
      <c r="N64" s="2" t="s">
        <v>35</v>
      </c>
    </row>
    <row r="65" spans="7:38" x14ac:dyDescent="0.2">
      <c r="G65" s="2" t="s">
        <v>35</v>
      </c>
    </row>
    <row r="67" spans="7:38" x14ac:dyDescent="0.2">
      <c r="J67" s="2" t="s">
        <v>35</v>
      </c>
      <c r="AL67" s="12" t="s">
        <v>35</v>
      </c>
    </row>
  </sheetData>
  <mergeCells count="36">
    <mergeCell ref="X3:X4"/>
    <mergeCell ref="S3:S4"/>
    <mergeCell ref="M3:M4"/>
    <mergeCell ref="W3:W4"/>
    <mergeCell ref="A53:G53"/>
    <mergeCell ref="A52:G52"/>
    <mergeCell ref="A2:A4"/>
    <mergeCell ref="B3:B4"/>
    <mergeCell ref="J3:J4"/>
    <mergeCell ref="B2:AH2"/>
    <mergeCell ref="C3:C4"/>
    <mergeCell ref="D3:D4"/>
    <mergeCell ref="E3:E4"/>
    <mergeCell ref="F3:F4"/>
    <mergeCell ref="G3:G4"/>
    <mergeCell ref="H3:H4"/>
    <mergeCell ref="R3:R4"/>
    <mergeCell ref="I3:I4"/>
    <mergeCell ref="T3:T4"/>
    <mergeCell ref="U3:U4"/>
    <mergeCell ref="A1:AH1"/>
    <mergeCell ref="Z3:Z4"/>
    <mergeCell ref="AE3:AE4"/>
    <mergeCell ref="AA3:AA4"/>
    <mergeCell ref="AB3:AB4"/>
    <mergeCell ref="AC3:AC4"/>
    <mergeCell ref="AD3:AD4"/>
    <mergeCell ref="Y3:Y4"/>
    <mergeCell ref="N3:N4"/>
    <mergeCell ref="O3:O4"/>
    <mergeCell ref="P3:P4"/>
    <mergeCell ref="Q3:Q4"/>
    <mergeCell ref="AF3:AF4"/>
    <mergeCell ref="K3:K4"/>
    <mergeCell ref="V3:V4"/>
    <mergeCell ref="L3:L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70"/>
  <sheetViews>
    <sheetView zoomScale="90" zoomScaleNormal="90" workbookViewId="0">
      <selection activeCell="AF5" sqref="AF5"/>
    </sheetView>
  </sheetViews>
  <sheetFormatPr defaultRowHeight="12.75" x14ac:dyDescent="0.2"/>
  <cols>
    <col min="1" max="1" width="19.140625" style="2" bestFit="1" customWidth="1"/>
    <col min="2" max="2" width="5.42578125" style="3" bestFit="1" customWidth="1"/>
    <col min="3" max="3" width="6.42578125" style="3" bestFit="1" customWidth="1"/>
    <col min="4" max="27" width="5.42578125" style="3" bestFit="1" customWidth="1"/>
    <col min="28" max="28" width="5.85546875" style="3" bestFit="1" customWidth="1"/>
    <col min="29" max="30" width="5.42578125" style="3" bestFit="1" customWidth="1"/>
    <col min="31" max="32" width="5.42578125" style="3" customWidth="1"/>
    <col min="33" max="33" width="7.42578125" style="7" bestFit="1" customWidth="1"/>
  </cols>
  <sheetData>
    <row r="1" spans="1:36" ht="20.100000000000001" customHeight="1" x14ac:dyDescent="0.2">
      <c r="A1" s="133" t="s">
        <v>204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  <c r="X1" s="134"/>
      <c r="Y1" s="134"/>
      <c r="Z1" s="134"/>
      <c r="AA1" s="134"/>
      <c r="AB1" s="134"/>
      <c r="AC1" s="134"/>
      <c r="AD1" s="134"/>
      <c r="AE1" s="134"/>
      <c r="AF1" s="134"/>
      <c r="AG1" s="134"/>
      <c r="AH1" s="135"/>
    </row>
    <row r="2" spans="1:36" s="4" customFormat="1" ht="20.100000000000001" customHeight="1" x14ac:dyDescent="0.2">
      <c r="A2" s="136" t="s">
        <v>21</v>
      </c>
      <c r="B2" s="138" t="s">
        <v>250</v>
      </c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8"/>
      <c r="T2" s="138"/>
      <c r="U2" s="138"/>
      <c r="V2" s="138"/>
      <c r="W2" s="138"/>
      <c r="X2" s="138"/>
      <c r="Y2" s="138"/>
      <c r="Z2" s="138"/>
      <c r="AA2" s="138"/>
      <c r="AB2" s="138"/>
      <c r="AC2" s="138"/>
      <c r="AD2" s="138"/>
      <c r="AE2" s="138"/>
      <c r="AF2" s="138"/>
      <c r="AG2" s="138"/>
      <c r="AH2" s="139"/>
    </row>
    <row r="3" spans="1:36" s="5" customFormat="1" ht="20.100000000000001" customHeight="1" x14ac:dyDescent="0.2">
      <c r="A3" s="136"/>
      <c r="B3" s="137">
        <v>1</v>
      </c>
      <c r="C3" s="137">
        <f>SUM(B3+1)</f>
        <v>2</v>
      </c>
      <c r="D3" s="137">
        <f t="shared" ref="D3:AD3" si="0">SUM(C3+1)</f>
        <v>3</v>
      </c>
      <c r="E3" s="137">
        <f t="shared" si="0"/>
        <v>4</v>
      </c>
      <c r="F3" s="137">
        <f t="shared" si="0"/>
        <v>5</v>
      </c>
      <c r="G3" s="137">
        <f t="shared" si="0"/>
        <v>6</v>
      </c>
      <c r="H3" s="137">
        <f t="shared" si="0"/>
        <v>7</v>
      </c>
      <c r="I3" s="137">
        <f t="shared" si="0"/>
        <v>8</v>
      </c>
      <c r="J3" s="137">
        <f t="shared" si="0"/>
        <v>9</v>
      </c>
      <c r="K3" s="137">
        <f t="shared" si="0"/>
        <v>10</v>
      </c>
      <c r="L3" s="137">
        <f t="shared" si="0"/>
        <v>11</v>
      </c>
      <c r="M3" s="137">
        <f t="shared" si="0"/>
        <v>12</v>
      </c>
      <c r="N3" s="137">
        <f t="shared" si="0"/>
        <v>13</v>
      </c>
      <c r="O3" s="137">
        <f t="shared" si="0"/>
        <v>14</v>
      </c>
      <c r="P3" s="137">
        <f t="shared" si="0"/>
        <v>15</v>
      </c>
      <c r="Q3" s="137">
        <f t="shared" si="0"/>
        <v>16</v>
      </c>
      <c r="R3" s="137">
        <f t="shared" si="0"/>
        <v>17</v>
      </c>
      <c r="S3" s="137">
        <f t="shared" si="0"/>
        <v>18</v>
      </c>
      <c r="T3" s="137">
        <f t="shared" si="0"/>
        <v>19</v>
      </c>
      <c r="U3" s="137">
        <f t="shared" si="0"/>
        <v>20</v>
      </c>
      <c r="V3" s="137">
        <f t="shared" si="0"/>
        <v>21</v>
      </c>
      <c r="W3" s="137">
        <f t="shared" si="0"/>
        <v>22</v>
      </c>
      <c r="X3" s="137">
        <f t="shared" si="0"/>
        <v>23</v>
      </c>
      <c r="Y3" s="137">
        <f t="shared" si="0"/>
        <v>24</v>
      </c>
      <c r="Z3" s="137">
        <f t="shared" si="0"/>
        <v>25</v>
      </c>
      <c r="AA3" s="137">
        <f t="shared" si="0"/>
        <v>26</v>
      </c>
      <c r="AB3" s="137">
        <f t="shared" si="0"/>
        <v>27</v>
      </c>
      <c r="AC3" s="137">
        <f t="shared" si="0"/>
        <v>28</v>
      </c>
      <c r="AD3" s="137">
        <f t="shared" si="0"/>
        <v>29</v>
      </c>
      <c r="AE3" s="137">
        <v>30</v>
      </c>
      <c r="AF3" s="137">
        <v>31</v>
      </c>
      <c r="AG3" s="101" t="s">
        <v>27</v>
      </c>
      <c r="AH3" s="102" t="s">
        <v>26</v>
      </c>
    </row>
    <row r="4" spans="1:36" s="5" customFormat="1" ht="20.100000000000001" customHeight="1" x14ac:dyDescent="0.2">
      <c r="A4" s="136"/>
      <c r="B4" s="137"/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7"/>
      <c r="O4" s="137"/>
      <c r="P4" s="137"/>
      <c r="Q4" s="137"/>
      <c r="R4" s="137"/>
      <c r="S4" s="137"/>
      <c r="T4" s="137"/>
      <c r="U4" s="137"/>
      <c r="V4" s="137"/>
      <c r="W4" s="137"/>
      <c r="X4" s="137"/>
      <c r="Y4" s="137"/>
      <c r="Z4" s="137"/>
      <c r="AA4" s="137"/>
      <c r="AB4" s="137"/>
      <c r="AC4" s="137"/>
      <c r="AD4" s="137"/>
      <c r="AE4" s="137"/>
      <c r="AF4" s="137"/>
      <c r="AG4" s="101" t="s">
        <v>25</v>
      </c>
      <c r="AH4" s="102" t="s">
        <v>25</v>
      </c>
    </row>
    <row r="5" spans="1:36" s="5" customFormat="1" x14ac:dyDescent="0.2">
      <c r="A5" s="48" t="s">
        <v>30</v>
      </c>
      <c r="B5" s="110">
        <f>[1]Janeiro!$H$5</f>
        <v>8.64</v>
      </c>
      <c r="C5" s="110">
        <f>[1]Janeiro!$H$6</f>
        <v>10.8</v>
      </c>
      <c r="D5" s="110">
        <f>[1]Janeiro!$H$7</f>
        <v>11.879999999999999</v>
      </c>
      <c r="E5" s="110">
        <f>[1]Janeiro!$H$8</f>
        <v>8.2799999999999994</v>
      </c>
      <c r="F5" s="110">
        <f>[1]Janeiro!$H$9</f>
        <v>10.8</v>
      </c>
      <c r="G5" s="110">
        <f>[1]Janeiro!$H$10</f>
        <v>12.24</v>
      </c>
      <c r="H5" s="110">
        <f>[1]Janeiro!$H$11</f>
        <v>10.44</v>
      </c>
      <c r="I5" s="110">
        <f>[1]Janeiro!$H$12</f>
        <v>11.520000000000001</v>
      </c>
      <c r="J5" s="110">
        <f>[1]Janeiro!$H$13</f>
        <v>14.04</v>
      </c>
      <c r="K5" s="110">
        <f>[1]Janeiro!$H$14</f>
        <v>24.12</v>
      </c>
      <c r="L5" s="110">
        <f>[1]Janeiro!$H$15</f>
        <v>18.720000000000002</v>
      </c>
      <c r="M5" s="110">
        <f>[1]Janeiro!$H$16</f>
        <v>10.44</v>
      </c>
      <c r="N5" s="110">
        <f>[1]Janeiro!$H$17</f>
        <v>21.96</v>
      </c>
      <c r="O5" s="110">
        <f>[1]Janeiro!$H$18</f>
        <v>12.24</v>
      </c>
      <c r="P5" s="110">
        <f>[1]Janeiro!$H$19</f>
        <v>9.3600000000000012</v>
      </c>
      <c r="Q5" s="110">
        <f>[1]Janeiro!$H$20</f>
        <v>12.6</v>
      </c>
      <c r="R5" s="110">
        <f>[1]Janeiro!$H$21</f>
        <v>11.520000000000001</v>
      </c>
      <c r="S5" s="110">
        <f>[1]Janeiro!$H$22</f>
        <v>11.879999999999999</v>
      </c>
      <c r="T5" s="110">
        <f>[1]Janeiro!$H$23</f>
        <v>26.28</v>
      </c>
      <c r="U5" s="110">
        <f>[1]Janeiro!$H$24</f>
        <v>17.64</v>
      </c>
      <c r="V5" s="110">
        <f>[1]Janeiro!$H$25</f>
        <v>12.96</v>
      </c>
      <c r="W5" s="110">
        <f>[1]Janeiro!$H$26</f>
        <v>12.24</v>
      </c>
      <c r="X5" s="110">
        <f>[1]Janeiro!$H$27</f>
        <v>10.08</v>
      </c>
      <c r="Y5" s="110">
        <f>[1]Janeiro!$H$28</f>
        <v>11.520000000000001</v>
      </c>
      <c r="Z5" s="110">
        <f>[1]Janeiro!$H$29</f>
        <v>10.08</v>
      </c>
      <c r="AA5" s="110">
        <f>[1]Janeiro!$H$30</f>
        <v>10.8</v>
      </c>
      <c r="AB5" s="110">
        <f>[1]Janeiro!$H$31</f>
        <v>9.3600000000000012</v>
      </c>
      <c r="AC5" s="110">
        <f>[1]Janeiro!$H$32</f>
        <v>18</v>
      </c>
      <c r="AD5" s="110">
        <f>[1]Janeiro!$H$33</f>
        <v>11.879999999999999</v>
      </c>
      <c r="AE5" s="110">
        <f>[1]Janeiro!$H$34</f>
        <v>13.32</v>
      </c>
      <c r="AF5" s="110">
        <f>[1]Janeiro!$H$35</f>
        <v>14.04</v>
      </c>
      <c r="AG5" s="117">
        <f t="shared" ref="AG5" si="1">MAX(B5:AF5)</f>
        <v>26.28</v>
      </c>
      <c r="AH5" s="116">
        <f t="shared" ref="AH5" si="2">AVERAGE(B5:AF5)</f>
        <v>13.215483870967741</v>
      </c>
    </row>
    <row r="6" spans="1:36" x14ac:dyDescent="0.2">
      <c r="A6" s="48" t="s">
        <v>0</v>
      </c>
      <c r="B6" s="112" t="str">
        <f>[2]Janeiro!$H$5</f>
        <v>*</v>
      </c>
      <c r="C6" s="112" t="str">
        <f>[2]Janeiro!$H$6</f>
        <v>*</v>
      </c>
      <c r="D6" s="112" t="str">
        <f>[2]Janeiro!$H$7</f>
        <v>*</v>
      </c>
      <c r="E6" s="112" t="str">
        <f>[2]Janeiro!$H$8</f>
        <v>*</v>
      </c>
      <c r="F6" s="112" t="str">
        <f>[2]Janeiro!$H$9</f>
        <v>*</v>
      </c>
      <c r="G6" s="112" t="str">
        <f>[2]Janeiro!$H$10</f>
        <v>*</v>
      </c>
      <c r="H6" s="112" t="str">
        <f>[2]Janeiro!$H$11</f>
        <v>*</v>
      </c>
      <c r="I6" s="112" t="str">
        <f>[2]Janeiro!$H$12</f>
        <v>*</v>
      </c>
      <c r="J6" s="112" t="str">
        <f>[2]Janeiro!$H$13</f>
        <v>*</v>
      </c>
      <c r="K6" s="112" t="str">
        <f>[2]Janeiro!$H$14</f>
        <v>*</v>
      </c>
      <c r="L6" s="112" t="str">
        <f>[2]Janeiro!$H$15</f>
        <v>*</v>
      </c>
      <c r="M6" s="112" t="str">
        <f>[2]Janeiro!$H$16</f>
        <v>*</v>
      </c>
      <c r="N6" s="112" t="str">
        <f>[2]Janeiro!$H$17</f>
        <v>*</v>
      </c>
      <c r="O6" s="112" t="str">
        <f>[2]Janeiro!$H$18</f>
        <v>*</v>
      </c>
      <c r="P6" s="112" t="str">
        <f>[2]Janeiro!$H$19</f>
        <v>*</v>
      </c>
      <c r="Q6" s="112" t="str">
        <f>[2]Janeiro!$H$20</f>
        <v>*</v>
      </c>
      <c r="R6" s="112" t="str">
        <f>[2]Janeiro!$H$21</f>
        <v>*</v>
      </c>
      <c r="S6" s="112" t="str">
        <f>[2]Janeiro!$H$22</f>
        <v>*</v>
      </c>
      <c r="T6" s="112" t="str">
        <f>[2]Janeiro!$H$23</f>
        <v>*</v>
      </c>
      <c r="U6" s="112" t="str">
        <f>[2]Janeiro!$H$24</f>
        <v>*</v>
      </c>
      <c r="V6" s="112" t="str">
        <f>[2]Janeiro!$H$25</f>
        <v>*</v>
      </c>
      <c r="W6" s="112" t="str">
        <f>[2]Janeiro!$H$26</f>
        <v>*</v>
      </c>
      <c r="X6" s="112" t="str">
        <f>[2]Janeiro!$H$27</f>
        <v>*</v>
      </c>
      <c r="Y6" s="112" t="str">
        <f>[2]Janeiro!$H$28</f>
        <v>*</v>
      </c>
      <c r="Z6" s="112" t="str">
        <f>[2]Janeiro!$H$29</f>
        <v>*</v>
      </c>
      <c r="AA6" s="112" t="str">
        <f>[2]Janeiro!$H$30</f>
        <v>*</v>
      </c>
      <c r="AB6" s="112" t="str">
        <f>[2]Janeiro!$H$31</f>
        <v>*</v>
      </c>
      <c r="AC6" s="112" t="str">
        <f>[2]Janeiro!$H$32</f>
        <v>*</v>
      </c>
      <c r="AD6" s="112" t="str">
        <f>[2]Janeiro!$H$33</f>
        <v>*</v>
      </c>
      <c r="AE6" s="112" t="str">
        <f>[2]Janeiro!$H$34</f>
        <v>*</v>
      </c>
      <c r="AF6" s="112" t="str">
        <f>[2]Janeiro!$H$35</f>
        <v>*</v>
      </c>
      <c r="AG6" s="117" t="s">
        <v>197</v>
      </c>
      <c r="AH6" s="116" t="s">
        <v>197</v>
      </c>
    </row>
    <row r="7" spans="1:36" x14ac:dyDescent="0.2">
      <c r="A7" s="48" t="s">
        <v>85</v>
      </c>
      <c r="B7" s="112">
        <f>[3]Janeiro!$H$5</f>
        <v>13.68</v>
      </c>
      <c r="C7" s="112">
        <f>[3]Janeiro!$H$6</f>
        <v>13.68</v>
      </c>
      <c r="D7" s="112">
        <f>[3]Janeiro!$H$7</f>
        <v>11.879999999999999</v>
      </c>
      <c r="E7" s="112">
        <f>[3]Janeiro!$H$8</f>
        <v>18.720000000000002</v>
      </c>
      <c r="F7" s="112">
        <f>[3]Janeiro!$H$9</f>
        <v>14.4</v>
      </c>
      <c r="G7" s="112">
        <f>[3]Janeiro!$H$10</f>
        <v>13.32</v>
      </c>
      <c r="H7" s="112">
        <f>[3]Janeiro!$H$11</f>
        <v>23.400000000000002</v>
      </c>
      <c r="I7" s="112">
        <f>[3]Janeiro!$H$12</f>
        <v>11.16</v>
      </c>
      <c r="J7" s="112">
        <f>[3]Janeiro!$H$13</f>
        <v>15.840000000000002</v>
      </c>
      <c r="K7" s="112">
        <f>[3]Janeiro!$H$14</f>
        <v>25.2</v>
      </c>
      <c r="L7" s="112">
        <f>[3]Janeiro!$H$15</f>
        <v>23.400000000000002</v>
      </c>
      <c r="M7" s="112">
        <f>[3]Janeiro!$H$16</f>
        <v>15.48</v>
      </c>
      <c r="N7" s="112">
        <f>[3]Janeiro!$H$17</f>
        <v>16.559999999999999</v>
      </c>
      <c r="O7" s="112">
        <f>[3]Janeiro!$H$18</f>
        <v>14.76</v>
      </c>
      <c r="P7" s="112">
        <f>[3]Janeiro!$H$19</f>
        <v>19.440000000000001</v>
      </c>
      <c r="Q7" s="112">
        <f>[3]Janeiro!$H$20</f>
        <v>14.76</v>
      </c>
      <c r="R7" s="112">
        <f>[3]Janeiro!$H$21</f>
        <v>15.48</v>
      </c>
      <c r="S7" s="112">
        <f>[3]Janeiro!$H$22</f>
        <v>15.120000000000001</v>
      </c>
      <c r="T7" s="112">
        <f>[3]Janeiro!$H$23</f>
        <v>21.240000000000002</v>
      </c>
      <c r="U7" s="112">
        <f>[3]Janeiro!$H$24</f>
        <v>23.400000000000002</v>
      </c>
      <c r="V7" s="112">
        <f>[3]Janeiro!$H$25</f>
        <v>15.48</v>
      </c>
      <c r="W7" s="112">
        <f>[3]Janeiro!$H$26</f>
        <v>19.8</v>
      </c>
      <c r="X7" s="112">
        <f>[3]Janeiro!$H$27</f>
        <v>17.64</v>
      </c>
      <c r="Y7" s="112">
        <f>[3]Janeiro!$H$28</f>
        <v>13.68</v>
      </c>
      <c r="Z7" s="112">
        <f>[3]Janeiro!$H$29</f>
        <v>14.4</v>
      </c>
      <c r="AA7" s="112">
        <f>[3]Janeiro!$H$30</f>
        <v>19.8</v>
      </c>
      <c r="AB7" s="112">
        <f>[3]Janeiro!$H$31</f>
        <v>17.64</v>
      </c>
      <c r="AC7" s="112">
        <f>[3]Janeiro!$H$32</f>
        <v>12.6</v>
      </c>
      <c r="AD7" s="112">
        <f>[3]Janeiro!$H$33</f>
        <v>14.76</v>
      </c>
      <c r="AE7" s="112">
        <f>[3]Janeiro!$H$34</f>
        <v>13.68</v>
      </c>
      <c r="AF7" s="112">
        <f>[3]Janeiro!$H$35</f>
        <v>23.040000000000003</v>
      </c>
      <c r="AG7" s="117">
        <f t="shared" ref="AG7:AG47" si="3">MAX(B7:AF7)</f>
        <v>25.2</v>
      </c>
      <c r="AH7" s="116">
        <f t="shared" ref="AH7:AH47" si="4">AVERAGE(B7:AF7)</f>
        <v>16.885161290322582</v>
      </c>
    </row>
    <row r="8" spans="1:36" x14ac:dyDescent="0.2">
      <c r="A8" s="48" t="s">
        <v>1</v>
      </c>
      <c r="B8" s="112">
        <f>[4]Janeiro!$H$5</f>
        <v>10.08</v>
      </c>
      <c r="C8" s="112">
        <f>[4]Janeiro!$H$6</f>
        <v>11.520000000000001</v>
      </c>
      <c r="D8" s="112">
        <f>[4]Janeiro!$H$7</f>
        <v>9.7200000000000006</v>
      </c>
      <c r="E8" s="112">
        <f>[4]Janeiro!$H$8</f>
        <v>1.4400000000000002</v>
      </c>
      <c r="F8" s="112">
        <f>[4]Janeiro!$H$9</f>
        <v>3.6</v>
      </c>
      <c r="G8" s="112">
        <f>[4]Janeiro!$H$10</f>
        <v>8.64</v>
      </c>
      <c r="H8" s="112">
        <f>[4]Janeiro!$H$11</f>
        <v>8.2799999999999994</v>
      </c>
      <c r="I8" s="112">
        <f>[4]Janeiro!$H$12</f>
        <v>7.9200000000000008</v>
      </c>
      <c r="J8" s="112">
        <f>[4]Janeiro!$H$13</f>
        <v>8.64</v>
      </c>
      <c r="K8" s="112">
        <f>[4]Janeiro!$H$14</f>
        <v>16.559999999999999</v>
      </c>
      <c r="L8" s="112">
        <f>[4]Janeiro!$H$15</f>
        <v>14.4</v>
      </c>
      <c r="M8" s="112">
        <f>[4]Janeiro!$H$16</f>
        <v>3.6</v>
      </c>
      <c r="N8" s="112">
        <f>[4]Janeiro!$H$17</f>
        <v>11.520000000000001</v>
      </c>
      <c r="O8" s="112">
        <f>[4]Janeiro!$H$18</f>
        <v>30.240000000000002</v>
      </c>
      <c r="P8" s="112">
        <f>[4]Janeiro!$H$19</f>
        <v>16.559999999999999</v>
      </c>
      <c r="Q8" s="112">
        <f>[4]Janeiro!$H$20</f>
        <v>20.52</v>
      </c>
      <c r="R8" s="112">
        <f>[4]Janeiro!$H$21</f>
        <v>12.96</v>
      </c>
      <c r="S8" s="112">
        <f>[4]Janeiro!$H$22</f>
        <v>11.16</v>
      </c>
      <c r="T8" s="112">
        <f>[4]Janeiro!$H$23</f>
        <v>12.96</v>
      </c>
      <c r="U8" s="112">
        <f>[4]Janeiro!$H$24</f>
        <v>11.16</v>
      </c>
      <c r="V8" s="112">
        <f>[4]Janeiro!$H$25</f>
        <v>9.7200000000000006</v>
      </c>
      <c r="W8" s="112">
        <f>[4]Janeiro!$H$26</f>
        <v>7.2</v>
      </c>
      <c r="X8" s="112">
        <f>[4]Janeiro!$H$27</f>
        <v>7.9200000000000008</v>
      </c>
      <c r="Y8" s="112">
        <f>[4]Janeiro!$H$28</f>
        <v>12.24</v>
      </c>
      <c r="Z8" s="112">
        <f>[4]Janeiro!$H$29</f>
        <v>2.8800000000000003</v>
      </c>
      <c r="AA8" s="112">
        <f>[4]Janeiro!$H$30</f>
        <v>12.24</v>
      </c>
      <c r="AB8" s="112">
        <f>[4]Janeiro!$H$31</f>
        <v>5.4</v>
      </c>
      <c r="AC8" s="112">
        <f>[4]Janeiro!$H$32</f>
        <v>4.6800000000000006</v>
      </c>
      <c r="AD8" s="112">
        <f>[4]Janeiro!$H$33</f>
        <v>13.32</v>
      </c>
      <c r="AE8" s="112">
        <f>[4]Janeiro!$H$34</f>
        <v>12.24</v>
      </c>
      <c r="AF8" s="112">
        <f>[4]Janeiro!$H$35</f>
        <v>13.32</v>
      </c>
      <c r="AG8" s="117">
        <f t="shared" si="3"/>
        <v>30.240000000000002</v>
      </c>
      <c r="AH8" s="116">
        <f t="shared" si="4"/>
        <v>10.730322580645161</v>
      </c>
    </row>
    <row r="9" spans="1:36" x14ac:dyDescent="0.2">
      <c r="A9" s="48" t="s">
        <v>146</v>
      </c>
      <c r="B9" s="112">
        <f>[5]Janeiro!$H$5</f>
        <v>15.840000000000002</v>
      </c>
      <c r="C9" s="112">
        <f>[5]Janeiro!$H$6</f>
        <v>22.68</v>
      </c>
      <c r="D9" s="112">
        <f>[5]Janeiro!$H$7</f>
        <v>11.16</v>
      </c>
      <c r="E9" s="112">
        <f>[5]Janeiro!$H$8</f>
        <v>11.879999999999999</v>
      </c>
      <c r="F9" s="112">
        <f>[5]Janeiro!$H$9</f>
        <v>10.8</v>
      </c>
      <c r="G9" s="112">
        <f>[5]Janeiro!$H$10</f>
        <v>11.16</v>
      </c>
      <c r="H9" s="112">
        <f>[5]Janeiro!$H$11</f>
        <v>13.32</v>
      </c>
      <c r="I9" s="112">
        <f>[5]Janeiro!$H$12</f>
        <v>11.879999999999999</v>
      </c>
      <c r="J9" s="112">
        <f>[5]Janeiro!$H$13</f>
        <v>10.44</v>
      </c>
      <c r="K9" s="112">
        <f>[5]Janeiro!$H$14</f>
        <v>24.48</v>
      </c>
      <c r="L9" s="112">
        <f>[5]Janeiro!$H$15</f>
        <v>16.2</v>
      </c>
      <c r="M9" s="112">
        <f>[5]Janeiro!$H$16</f>
        <v>15.48</v>
      </c>
      <c r="N9" s="112">
        <f>[5]Janeiro!$H$17</f>
        <v>18.36</v>
      </c>
      <c r="O9" s="112">
        <f>[5]Janeiro!$H$18</f>
        <v>17.28</v>
      </c>
      <c r="P9" s="112">
        <f>[5]Janeiro!$H$19</f>
        <v>20.52</v>
      </c>
      <c r="Q9" s="112">
        <f>[5]Janeiro!$H$20</f>
        <v>20.52</v>
      </c>
      <c r="R9" s="112">
        <f>[5]Janeiro!$H$21</f>
        <v>17.28</v>
      </c>
      <c r="S9" s="112">
        <f>[5]Janeiro!$H$22</f>
        <v>19.440000000000001</v>
      </c>
      <c r="T9" s="112">
        <f>[5]Janeiro!$H$23</f>
        <v>18.36</v>
      </c>
      <c r="U9" s="112">
        <f>[5]Janeiro!$H$24</f>
        <v>25.56</v>
      </c>
      <c r="V9" s="112">
        <f>[5]Janeiro!$H$25</f>
        <v>14.76</v>
      </c>
      <c r="W9" s="112">
        <f>[5]Janeiro!$H$26</f>
        <v>13.32</v>
      </c>
      <c r="X9" s="112">
        <f>[5]Janeiro!$H$27</f>
        <v>17.28</v>
      </c>
      <c r="Y9" s="112">
        <f>[5]Janeiro!$H$28</f>
        <v>18</v>
      </c>
      <c r="Z9" s="112">
        <f>[5]Janeiro!$H$29</f>
        <v>15.120000000000001</v>
      </c>
      <c r="AA9" s="112">
        <f>[5]Janeiro!$H$30</f>
        <v>18</v>
      </c>
      <c r="AB9" s="112">
        <f>[5]Janeiro!$H$31</f>
        <v>15.48</v>
      </c>
      <c r="AC9" s="112">
        <f>[5]Janeiro!$H$32</f>
        <v>12.96</v>
      </c>
      <c r="AD9" s="112">
        <f>[5]Janeiro!$H$33</f>
        <v>14.4</v>
      </c>
      <c r="AE9" s="112">
        <f>[5]Janeiro!$H$34</f>
        <v>21.240000000000002</v>
      </c>
      <c r="AF9" s="112">
        <f>[5]Janeiro!$H$35</f>
        <v>26.64</v>
      </c>
      <c r="AG9" s="117">
        <f t="shared" si="3"/>
        <v>26.64</v>
      </c>
      <c r="AH9" s="116">
        <f t="shared" si="4"/>
        <v>16.769032258064517</v>
      </c>
    </row>
    <row r="10" spans="1:36" x14ac:dyDescent="0.2">
      <c r="A10" s="48" t="s">
        <v>91</v>
      </c>
      <c r="B10" s="112">
        <f>[6]Janeiro!$H$5</f>
        <v>13.32</v>
      </c>
      <c r="C10" s="112">
        <f>[6]Janeiro!$H$6</f>
        <v>16.559999999999999</v>
      </c>
      <c r="D10" s="112">
        <f>[6]Janeiro!$H$7</f>
        <v>10.8</v>
      </c>
      <c r="E10" s="112">
        <f>[6]Janeiro!$H$8</f>
        <v>14.76</v>
      </c>
      <c r="F10" s="112">
        <f>[6]Janeiro!$H$9</f>
        <v>11.16</v>
      </c>
      <c r="G10" s="112">
        <f>[6]Janeiro!$H$10</f>
        <v>14.4</v>
      </c>
      <c r="H10" s="112">
        <f>[6]Janeiro!$H$11</f>
        <v>12.24</v>
      </c>
      <c r="I10" s="112">
        <f>[6]Janeiro!$H$12</f>
        <v>19.8</v>
      </c>
      <c r="J10" s="112">
        <f>[6]Janeiro!$H$13</f>
        <v>23.400000000000002</v>
      </c>
      <c r="K10" s="112">
        <f>[6]Janeiro!$H$14</f>
        <v>23.400000000000002</v>
      </c>
      <c r="L10" s="112">
        <f>[6]Janeiro!$H$15</f>
        <v>18.36</v>
      </c>
      <c r="M10" s="112">
        <f>[6]Janeiro!$H$16</f>
        <v>16.2</v>
      </c>
      <c r="N10" s="112">
        <f>[6]Janeiro!$H$17</f>
        <v>15.840000000000002</v>
      </c>
      <c r="O10" s="112">
        <f>[6]Janeiro!$H$18</f>
        <v>17.64</v>
      </c>
      <c r="P10" s="112">
        <f>[6]Janeiro!$H$19</f>
        <v>15.48</v>
      </c>
      <c r="Q10" s="112">
        <f>[6]Janeiro!$H$20</f>
        <v>20.52</v>
      </c>
      <c r="R10" s="112">
        <f>[6]Janeiro!$H$21</f>
        <v>17.28</v>
      </c>
      <c r="S10" s="112">
        <f>[6]Janeiro!$H$22</f>
        <v>15.48</v>
      </c>
      <c r="T10" s="112">
        <f>[6]Janeiro!$H$23</f>
        <v>18.36</v>
      </c>
      <c r="U10" s="112">
        <f>[6]Janeiro!$H$24</f>
        <v>16.559999999999999</v>
      </c>
      <c r="V10" s="112">
        <f>[6]Janeiro!$H$25</f>
        <v>18.36</v>
      </c>
      <c r="W10" s="112">
        <f>[6]Janeiro!$H$26</f>
        <v>17.28</v>
      </c>
      <c r="X10" s="112">
        <f>[6]Janeiro!$H$27</f>
        <v>12.6</v>
      </c>
      <c r="Y10" s="112">
        <f>[6]Janeiro!$H$28</f>
        <v>16.559999999999999</v>
      </c>
      <c r="Z10" s="112">
        <f>[6]Janeiro!$H$29</f>
        <v>15.48</v>
      </c>
      <c r="AA10" s="112">
        <f>[6]Janeiro!$H$30</f>
        <v>20.52</v>
      </c>
      <c r="AB10" s="112">
        <f>[6]Janeiro!$H$31</f>
        <v>15.840000000000002</v>
      </c>
      <c r="AC10" s="112">
        <f>[6]Janeiro!$H$32</f>
        <v>12.96</v>
      </c>
      <c r="AD10" s="112">
        <f>[6]Janeiro!$H$33</f>
        <v>14.04</v>
      </c>
      <c r="AE10" s="112">
        <f>[6]Janeiro!$H$34</f>
        <v>22.68</v>
      </c>
      <c r="AF10" s="112">
        <f>[6]Janeiro!$H$35</f>
        <v>24.12</v>
      </c>
      <c r="AG10" s="117">
        <f t="shared" si="3"/>
        <v>24.12</v>
      </c>
      <c r="AH10" s="116">
        <f t="shared" si="4"/>
        <v>16.838709677419356</v>
      </c>
    </row>
    <row r="11" spans="1:36" x14ac:dyDescent="0.2">
      <c r="A11" s="48" t="s">
        <v>49</v>
      </c>
      <c r="B11" s="112">
        <f>[7]Janeiro!$H$5</f>
        <v>17.28</v>
      </c>
      <c r="C11" s="112">
        <f>[7]Janeiro!$H$6</f>
        <v>21.6</v>
      </c>
      <c r="D11" s="112">
        <f>[7]Janeiro!$H$7</f>
        <v>18</v>
      </c>
      <c r="E11" s="112">
        <f>[7]Janeiro!$H$8</f>
        <v>24.48</v>
      </c>
      <c r="F11" s="112">
        <f>[7]Janeiro!$H$9</f>
        <v>21.96</v>
      </c>
      <c r="G11" s="112">
        <f>[7]Janeiro!$H$10</f>
        <v>14.76</v>
      </c>
      <c r="H11" s="112">
        <f>[7]Janeiro!$H$11</f>
        <v>17.28</v>
      </c>
      <c r="I11" s="112">
        <f>[7]Janeiro!$H$12</f>
        <v>12.96</v>
      </c>
      <c r="J11" s="112">
        <f>[7]Janeiro!$H$13</f>
        <v>14.76</v>
      </c>
      <c r="K11" s="112">
        <f>[7]Janeiro!$H$14</f>
        <v>38.159999999999997</v>
      </c>
      <c r="L11" s="112">
        <f>[7]Janeiro!$H$15</f>
        <v>16.559999999999999</v>
      </c>
      <c r="M11" s="112">
        <f>[7]Janeiro!$H$16</f>
        <v>18</v>
      </c>
      <c r="N11" s="112">
        <f>[7]Janeiro!$H$17</f>
        <v>14.04</v>
      </c>
      <c r="O11" s="112">
        <f>[7]Janeiro!$H$18</f>
        <v>19.8</v>
      </c>
      <c r="P11" s="112">
        <f>[7]Janeiro!$H$19</f>
        <v>14.76</v>
      </c>
      <c r="Q11" s="112">
        <f>[7]Janeiro!$H$20</f>
        <v>14.76</v>
      </c>
      <c r="R11" s="112">
        <f>[7]Janeiro!$H$21</f>
        <v>15.120000000000001</v>
      </c>
      <c r="S11" s="112">
        <f>[7]Janeiro!$H$22</f>
        <v>17.64</v>
      </c>
      <c r="T11" s="112">
        <f>[7]Janeiro!$H$23</f>
        <v>19.440000000000001</v>
      </c>
      <c r="U11" s="112">
        <f>[7]Janeiro!$H$24</f>
        <v>15.840000000000002</v>
      </c>
      <c r="V11" s="112">
        <f>[7]Janeiro!$H$25</f>
        <v>15.120000000000001</v>
      </c>
      <c r="W11" s="112">
        <f>[7]Janeiro!$H$26</f>
        <v>23.759999999999998</v>
      </c>
      <c r="X11" s="112">
        <f>[7]Janeiro!$H$27</f>
        <v>19.440000000000001</v>
      </c>
      <c r="Y11" s="112">
        <f>[7]Janeiro!$H$28</f>
        <v>20.16</v>
      </c>
      <c r="Z11" s="112">
        <f>[7]Janeiro!$H$29</f>
        <v>25.56</v>
      </c>
      <c r="AA11" s="112">
        <f>[7]Janeiro!$H$30</f>
        <v>22.32</v>
      </c>
      <c r="AB11" s="112">
        <f>[7]Janeiro!$H$31</f>
        <v>17.64</v>
      </c>
      <c r="AC11" s="112">
        <f>[7]Janeiro!$H$32</f>
        <v>13.32</v>
      </c>
      <c r="AD11" s="112">
        <f>[7]Janeiro!$H$33</f>
        <v>12.96</v>
      </c>
      <c r="AE11" s="112">
        <f>[7]Janeiro!$H$34</f>
        <v>15.120000000000001</v>
      </c>
      <c r="AF11" s="112">
        <f>[7]Janeiro!$H$35</f>
        <v>24.48</v>
      </c>
      <c r="AG11" s="117">
        <f t="shared" si="3"/>
        <v>38.159999999999997</v>
      </c>
      <c r="AH11" s="116">
        <f t="shared" si="4"/>
        <v>18.615483870967743</v>
      </c>
    </row>
    <row r="12" spans="1:36" x14ac:dyDescent="0.2">
      <c r="A12" s="48" t="s">
        <v>94</v>
      </c>
      <c r="B12" s="112">
        <f>[8]Janeiro!$H$5</f>
        <v>25.92</v>
      </c>
      <c r="C12" s="112">
        <f>[8]Janeiro!$H$6</f>
        <v>23.040000000000003</v>
      </c>
      <c r="D12" s="112">
        <f>[8]Janeiro!$H$7</f>
        <v>22.68</v>
      </c>
      <c r="E12" s="112">
        <f>[8]Janeiro!$H$8</f>
        <v>31.319999999999997</v>
      </c>
      <c r="F12" s="112">
        <f>[8]Janeiro!$H$9</f>
        <v>14.76</v>
      </c>
      <c r="G12" s="112">
        <f>[8]Janeiro!$H$10</f>
        <v>18</v>
      </c>
      <c r="H12" s="112">
        <f>[8]Janeiro!$H$11</f>
        <v>20.52</v>
      </c>
      <c r="I12" s="112">
        <f>[8]Janeiro!$H$12</f>
        <v>22.32</v>
      </c>
      <c r="J12" s="112">
        <f>[8]Janeiro!$H$13</f>
        <v>17.28</v>
      </c>
      <c r="K12" s="112">
        <f>[8]Janeiro!$H$14</f>
        <v>17.28</v>
      </c>
      <c r="L12" s="112">
        <f>[8]Janeiro!$H$15</f>
        <v>43.92</v>
      </c>
      <c r="M12" s="112">
        <f>[8]Janeiro!$H$16</f>
        <v>14.76</v>
      </c>
      <c r="N12" s="112">
        <f>[8]Janeiro!$H$17</f>
        <v>16.2</v>
      </c>
      <c r="O12" s="112">
        <f>[8]Janeiro!$H$18</f>
        <v>23.400000000000002</v>
      </c>
      <c r="P12" s="112">
        <f>[8]Janeiro!$H$19</f>
        <v>26.28</v>
      </c>
      <c r="Q12" s="112">
        <f>[8]Janeiro!$H$20</f>
        <v>30.240000000000002</v>
      </c>
      <c r="R12" s="112">
        <f>[8]Janeiro!$H$21</f>
        <v>22.68</v>
      </c>
      <c r="S12" s="112">
        <f>[8]Janeiro!$H$22</f>
        <v>24.840000000000003</v>
      </c>
      <c r="T12" s="112">
        <f>[8]Janeiro!$H$23</f>
        <v>28.44</v>
      </c>
      <c r="U12" s="112">
        <f>[8]Janeiro!$H$24</f>
        <v>24.12</v>
      </c>
      <c r="V12" s="112">
        <f>[8]Janeiro!$H$25</f>
        <v>23.759999999999998</v>
      </c>
      <c r="W12" s="112">
        <f>[8]Janeiro!$H$26</f>
        <v>26.64</v>
      </c>
      <c r="X12" s="112">
        <f>[8]Janeiro!$H$27</f>
        <v>16.559999999999999</v>
      </c>
      <c r="Y12" s="112">
        <f>[8]Janeiro!$H$28</f>
        <v>16.559999999999999</v>
      </c>
      <c r="Z12" s="112">
        <f>[8]Janeiro!$H$29</f>
        <v>18.36</v>
      </c>
      <c r="AA12" s="112">
        <f>[8]Janeiro!$H$30</f>
        <v>16.559999999999999</v>
      </c>
      <c r="AB12" s="112">
        <f>[8]Janeiro!$H$31</f>
        <v>13.68</v>
      </c>
      <c r="AC12" s="112">
        <f>[8]Janeiro!$H$32</f>
        <v>13.32</v>
      </c>
      <c r="AD12" s="112">
        <f>[8]Janeiro!$H$33</f>
        <v>16.2</v>
      </c>
      <c r="AE12" s="112">
        <f>[8]Janeiro!$H$34</f>
        <v>15.120000000000001</v>
      </c>
      <c r="AF12" s="112">
        <f>[8]Janeiro!$H$35</f>
        <v>25.56</v>
      </c>
      <c r="AG12" s="117">
        <f t="shared" si="3"/>
        <v>43.92</v>
      </c>
      <c r="AH12" s="116">
        <f t="shared" si="4"/>
        <v>21.623225806451607</v>
      </c>
    </row>
    <row r="13" spans="1:36" x14ac:dyDescent="0.2">
      <c r="A13" s="48" t="s">
        <v>101</v>
      </c>
      <c r="B13" s="112">
        <f>[9]Janeiro!$H$5</f>
        <v>17.28</v>
      </c>
      <c r="C13" s="112">
        <f>[9]Janeiro!$H$6</f>
        <v>16.2</v>
      </c>
      <c r="D13" s="112">
        <f>[9]Janeiro!$H$7</f>
        <v>11.16</v>
      </c>
      <c r="E13" s="112">
        <f>[9]Janeiro!$H$8</f>
        <v>14.4</v>
      </c>
      <c r="F13" s="112">
        <f>[9]Janeiro!$H$9</f>
        <v>14.04</v>
      </c>
      <c r="G13" s="112">
        <f>[9]Janeiro!$H$10</f>
        <v>15.840000000000002</v>
      </c>
      <c r="H13" s="112">
        <f>[9]Janeiro!$H$11</f>
        <v>13.68</v>
      </c>
      <c r="I13" s="112">
        <f>[9]Janeiro!$H$12</f>
        <v>12.6</v>
      </c>
      <c r="J13" s="112">
        <f>[9]Janeiro!$H$13</f>
        <v>13.32</v>
      </c>
      <c r="K13" s="112">
        <f>[9]Janeiro!$H$14</f>
        <v>36</v>
      </c>
      <c r="L13" s="112">
        <f>[9]Janeiro!$H$15</f>
        <v>18.720000000000002</v>
      </c>
      <c r="M13" s="112">
        <f>[9]Janeiro!$H$16</f>
        <v>14.76</v>
      </c>
      <c r="N13" s="112">
        <f>[9]Janeiro!$H$17</f>
        <v>16.559999999999999</v>
      </c>
      <c r="O13" s="112">
        <f>[9]Janeiro!$H$18</f>
        <v>19.079999999999998</v>
      </c>
      <c r="P13" s="112">
        <f>[9]Janeiro!$H$19</f>
        <v>19.8</v>
      </c>
      <c r="Q13" s="112">
        <f>[9]Janeiro!$H$20</f>
        <v>20.16</v>
      </c>
      <c r="R13" s="112">
        <f>[9]Janeiro!$H$21</f>
        <v>15.48</v>
      </c>
      <c r="S13" s="112">
        <f>[9]Janeiro!$H$22</f>
        <v>18.720000000000002</v>
      </c>
      <c r="T13" s="112">
        <f>[9]Janeiro!$H$23</f>
        <v>22.68</v>
      </c>
      <c r="U13" s="112">
        <f>[9]Janeiro!$H$24</f>
        <v>14.04</v>
      </c>
      <c r="V13" s="112">
        <f>[9]Janeiro!$H$25</f>
        <v>22.68</v>
      </c>
      <c r="W13" s="112">
        <f>[9]Janeiro!$H$26</f>
        <v>10.8</v>
      </c>
      <c r="X13" s="112">
        <f>[9]Janeiro!$H$27</f>
        <v>15.840000000000002</v>
      </c>
      <c r="Y13" s="112">
        <f>[9]Janeiro!$H$28</f>
        <v>13.32</v>
      </c>
      <c r="Z13" s="112">
        <f>[9]Janeiro!$H$29</f>
        <v>13.32</v>
      </c>
      <c r="AA13" s="112">
        <f>[9]Janeiro!$H$30</f>
        <v>17.64</v>
      </c>
      <c r="AB13" s="112">
        <f>[9]Janeiro!$H$31</f>
        <v>18.36</v>
      </c>
      <c r="AC13" s="112">
        <f>[9]Janeiro!$H$32</f>
        <v>11.879999999999999</v>
      </c>
      <c r="AD13" s="112">
        <f>[9]Janeiro!$H$33</f>
        <v>15.48</v>
      </c>
      <c r="AE13" s="112">
        <f>[9]Janeiro!$H$34</f>
        <v>17.28</v>
      </c>
      <c r="AF13" s="112">
        <f>[9]Janeiro!$H$35</f>
        <v>24.48</v>
      </c>
      <c r="AG13" s="117">
        <f t="shared" si="3"/>
        <v>36</v>
      </c>
      <c r="AH13" s="116">
        <f t="shared" si="4"/>
        <v>16.954838709677425</v>
      </c>
    </row>
    <row r="14" spans="1:36" x14ac:dyDescent="0.2">
      <c r="A14" s="48" t="s">
        <v>147</v>
      </c>
      <c r="B14" s="112">
        <f>[10]Janeiro!$H$5</f>
        <v>19.8</v>
      </c>
      <c r="C14" s="112">
        <f>[10]Janeiro!$H$6</f>
        <v>13.68</v>
      </c>
      <c r="D14" s="112">
        <f>[10]Janeiro!$H$7</f>
        <v>12.96</v>
      </c>
      <c r="E14" s="112">
        <f>[10]Janeiro!$H$8</f>
        <v>16.920000000000002</v>
      </c>
      <c r="F14" s="112">
        <f>[10]Janeiro!$H$9</f>
        <v>28.08</v>
      </c>
      <c r="G14" s="112">
        <f>[10]Janeiro!$H$10</f>
        <v>12.24</v>
      </c>
      <c r="H14" s="112">
        <f>[10]Janeiro!$H$11</f>
        <v>13.32</v>
      </c>
      <c r="I14" s="112">
        <f>[10]Janeiro!$H$12</f>
        <v>29.880000000000003</v>
      </c>
      <c r="J14" s="112">
        <f>[10]Janeiro!$H$13</f>
        <v>14.04</v>
      </c>
      <c r="K14" s="112">
        <f>[10]Janeiro!$H$14</f>
        <v>18.720000000000002</v>
      </c>
      <c r="L14" s="112">
        <f>[10]Janeiro!$H$15</f>
        <v>18</v>
      </c>
      <c r="M14" s="112">
        <f>[10]Janeiro!$H$16</f>
        <v>16.2</v>
      </c>
      <c r="N14" s="112">
        <f>[10]Janeiro!$H$17</f>
        <v>15.120000000000001</v>
      </c>
      <c r="O14" s="112">
        <f>[10]Janeiro!$H$18</f>
        <v>22.68</v>
      </c>
      <c r="P14" s="112">
        <f>[10]Janeiro!$H$19</f>
        <v>19.079999999999998</v>
      </c>
      <c r="Q14" s="112">
        <f>[10]Janeiro!$H$20</f>
        <v>15.840000000000002</v>
      </c>
      <c r="R14" s="112">
        <f>[10]Janeiro!$H$21</f>
        <v>13.32</v>
      </c>
      <c r="S14" s="112">
        <f>[10]Janeiro!$H$22</f>
        <v>16.920000000000002</v>
      </c>
      <c r="T14" s="112">
        <f>[10]Janeiro!$H$23</f>
        <v>20.16</v>
      </c>
      <c r="U14" s="112">
        <f>[10]Janeiro!$H$24</f>
        <v>18.720000000000002</v>
      </c>
      <c r="V14" s="112">
        <f>[10]Janeiro!$H$25</f>
        <v>19.440000000000001</v>
      </c>
      <c r="W14" s="112">
        <f>[10]Janeiro!$H$26</f>
        <v>26.64</v>
      </c>
      <c r="X14" s="112">
        <f>[10]Janeiro!$H$27</f>
        <v>10.8</v>
      </c>
      <c r="Y14" s="112">
        <f>[10]Janeiro!$H$28</f>
        <v>12.6</v>
      </c>
      <c r="Z14" s="112">
        <f>[10]Janeiro!$H$29</f>
        <v>13.32</v>
      </c>
      <c r="AA14" s="112">
        <f>[10]Janeiro!$H$30</f>
        <v>13.68</v>
      </c>
      <c r="AB14" s="112" t="s">
        <v>197</v>
      </c>
      <c r="AC14" s="112" t="s">
        <v>197</v>
      </c>
      <c r="AD14" s="112" t="s">
        <v>197</v>
      </c>
      <c r="AE14" s="112" t="s">
        <v>197</v>
      </c>
      <c r="AF14" s="112" t="s">
        <v>197</v>
      </c>
      <c r="AG14" s="117">
        <f t="shared" si="3"/>
        <v>29.880000000000003</v>
      </c>
      <c r="AH14" s="116">
        <f t="shared" si="4"/>
        <v>17.39076923076923</v>
      </c>
      <c r="AJ14" s="128"/>
    </row>
    <row r="15" spans="1:36" ht="12" customHeight="1" x14ac:dyDescent="0.2">
      <c r="A15" s="48" t="s">
        <v>2</v>
      </c>
      <c r="B15" s="112">
        <f>[11]Janeiro!$H$5</f>
        <v>14.76</v>
      </c>
      <c r="C15" s="112">
        <f>[11]Janeiro!$H$6</f>
        <v>16.559999999999999</v>
      </c>
      <c r="D15" s="112">
        <f>[11]Janeiro!$H$7</f>
        <v>18.720000000000002</v>
      </c>
      <c r="E15" s="112">
        <f>[11]Janeiro!$H$8</f>
        <v>31.680000000000003</v>
      </c>
      <c r="F15" s="112">
        <f>[11]Janeiro!$H$9</f>
        <v>9</v>
      </c>
      <c r="G15" s="112">
        <f>[11]Janeiro!$H$10</f>
        <v>11.520000000000001</v>
      </c>
      <c r="H15" s="112">
        <f>[11]Janeiro!$H$11</f>
        <v>12.24</v>
      </c>
      <c r="I15" s="112">
        <f>[11]Janeiro!$H$12</f>
        <v>15.840000000000002</v>
      </c>
      <c r="J15" s="112">
        <f>[11]Janeiro!$H$13</f>
        <v>18.36</v>
      </c>
      <c r="K15" s="112">
        <f>[11]Janeiro!$H$14</f>
        <v>24.12</v>
      </c>
      <c r="L15" s="112">
        <f>[11]Janeiro!$H$15</f>
        <v>21.6</v>
      </c>
      <c r="M15" s="112">
        <f>[11]Janeiro!$H$16</f>
        <v>10.8</v>
      </c>
      <c r="N15" s="112">
        <f>[11]Janeiro!$H$17</f>
        <v>9</v>
      </c>
      <c r="O15" s="112">
        <f>[11]Janeiro!$H$18</f>
        <v>15.48</v>
      </c>
      <c r="P15" s="112">
        <f>[11]Janeiro!$H$19</f>
        <v>17.64</v>
      </c>
      <c r="Q15" s="112">
        <f>[11]Janeiro!$H$20</f>
        <v>16.559999999999999</v>
      </c>
      <c r="R15" s="112">
        <f>[11]Janeiro!$H$21</f>
        <v>14.04</v>
      </c>
      <c r="S15" s="112">
        <f>[11]Janeiro!$H$22</f>
        <v>15.120000000000001</v>
      </c>
      <c r="T15" s="112">
        <f>[11]Janeiro!$H$23</f>
        <v>22.68</v>
      </c>
      <c r="U15" s="112">
        <f>[11]Janeiro!$H$24</f>
        <v>14.4</v>
      </c>
      <c r="V15" s="112">
        <f>[11]Janeiro!$H$25</f>
        <v>19.8</v>
      </c>
      <c r="W15" s="112">
        <f>[11]Janeiro!$H$26</f>
        <v>12.6</v>
      </c>
      <c r="X15" s="112">
        <f>[11]Janeiro!$H$27</f>
        <v>9</v>
      </c>
      <c r="Y15" s="112">
        <f>[11]Janeiro!$H$28</f>
        <v>12.96</v>
      </c>
      <c r="Z15" s="112">
        <f>[11]Janeiro!$H$29</f>
        <v>15.120000000000001</v>
      </c>
      <c r="AA15" s="112">
        <f>[11]Janeiro!$H$30</f>
        <v>19.8</v>
      </c>
      <c r="AB15" s="112">
        <f>[11]Janeiro!$H$31</f>
        <v>19.440000000000001</v>
      </c>
      <c r="AC15" s="112">
        <f>[11]Janeiro!$H$32</f>
        <v>12.6</v>
      </c>
      <c r="AD15" s="112">
        <f>[11]Janeiro!$H$33</f>
        <v>13.68</v>
      </c>
      <c r="AE15" s="112">
        <f>[11]Janeiro!$H$34</f>
        <v>14.4</v>
      </c>
      <c r="AF15" s="112">
        <f>[11]Janeiro!$H$35</f>
        <v>16.559999999999999</v>
      </c>
      <c r="AG15" s="117">
        <f t="shared" si="3"/>
        <v>31.680000000000003</v>
      </c>
      <c r="AH15" s="116">
        <f t="shared" si="4"/>
        <v>16.002580645161292</v>
      </c>
      <c r="AJ15" s="12" t="s">
        <v>35</v>
      </c>
    </row>
    <row r="16" spans="1:36" ht="12" customHeight="1" x14ac:dyDescent="0.2">
      <c r="A16" s="48" t="s">
        <v>3</v>
      </c>
      <c r="B16" s="112">
        <f>[12]Janeiro!$H$5</f>
        <v>6.12</v>
      </c>
      <c r="C16" s="112">
        <f>[12]Janeiro!$H$6</f>
        <v>10.44</v>
      </c>
      <c r="D16" s="112">
        <f>[12]Janeiro!$H$7</f>
        <v>10.08</v>
      </c>
      <c r="E16" s="112">
        <f>[12]Janeiro!$H$8</f>
        <v>12.24</v>
      </c>
      <c r="F16" s="112">
        <f>[12]Janeiro!$H$9</f>
        <v>11.520000000000001</v>
      </c>
      <c r="G16" s="112">
        <f>[12]Janeiro!$H$10</f>
        <v>9.3600000000000012</v>
      </c>
      <c r="H16" s="112">
        <f>[12]Janeiro!$H$11</f>
        <v>11.879999999999999</v>
      </c>
      <c r="I16" s="112">
        <f>[12]Janeiro!$H$12</f>
        <v>15.120000000000001</v>
      </c>
      <c r="J16" s="112">
        <f>[12]Janeiro!$H$13</f>
        <v>10.8</v>
      </c>
      <c r="K16" s="112">
        <f>[12]Janeiro!$H$14</f>
        <v>16.920000000000002</v>
      </c>
      <c r="L16" s="112">
        <f>[12]Janeiro!$H$15</f>
        <v>21.96</v>
      </c>
      <c r="M16" s="112">
        <f>[12]Janeiro!$H$16</f>
        <v>10.8</v>
      </c>
      <c r="N16" s="112">
        <f>[12]Janeiro!$H$17</f>
        <v>13.32</v>
      </c>
      <c r="O16" s="112">
        <f>[12]Janeiro!$H$18</f>
        <v>26.28</v>
      </c>
      <c r="P16" s="112">
        <f>[12]Janeiro!$H$19</f>
        <v>12.96</v>
      </c>
      <c r="Q16" s="112">
        <f>[12]Janeiro!$H$20</f>
        <v>14.76</v>
      </c>
      <c r="R16" s="112">
        <f>[12]Janeiro!$H$21</f>
        <v>11.16</v>
      </c>
      <c r="S16" s="112">
        <f>[12]Janeiro!$H$22</f>
        <v>15.840000000000002</v>
      </c>
      <c r="T16" s="112">
        <f>[12]Janeiro!$H$23</f>
        <v>21.96</v>
      </c>
      <c r="U16" s="112">
        <f>[12]Janeiro!$H$24</f>
        <v>25.2</v>
      </c>
      <c r="V16" s="112">
        <f>[12]Janeiro!$H$25</f>
        <v>13.32</v>
      </c>
      <c r="W16" s="112">
        <f>[12]Janeiro!$H$26</f>
        <v>29.16</v>
      </c>
      <c r="X16" s="112">
        <f>[12]Janeiro!$H$27</f>
        <v>12.96</v>
      </c>
      <c r="Y16" s="112">
        <f>[12]Janeiro!$H$28</f>
        <v>16.559999999999999</v>
      </c>
      <c r="Z16" s="112">
        <f>[12]Janeiro!$H$29</f>
        <v>9.7200000000000006</v>
      </c>
      <c r="AA16" s="112">
        <f>[12]Janeiro!$H$30</f>
        <v>12.24</v>
      </c>
      <c r="AB16" s="112">
        <f>[12]Janeiro!$H$31</f>
        <v>14.76</v>
      </c>
      <c r="AC16" s="112">
        <f>[12]Janeiro!$H$32</f>
        <v>15.48</v>
      </c>
      <c r="AD16" s="112">
        <f>[12]Janeiro!$H$33</f>
        <v>18</v>
      </c>
      <c r="AE16" s="112">
        <f>[12]Janeiro!$H$34</f>
        <v>18.36</v>
      </c>
      <c r="AF16" s="112">
        <f>[12]Janeiro!$H$35</f>
        <v>12.96</v>
      </c>
      <c r="AG16" s="117">
        <f>MAX(B16:AF16)</f>
        <v>29.16</v>
      </c>
      <c r="AH16" s="116">
        <f>AVERAGE(B16:AF16)</f>
        <v>14.910967741935485</v>
      </c>
      <c r="AJ16" s="12"/>
    </row>
    <row r="17" spans="1:38" x14ac:dyDescent="0.2">
      <c r="A17" s="48" t="s">
        <v>4</v>
      </c>
      <c r="B17" s="112">
        <f>[13]Janeiro!$H$5</f>
        <v>10.08</v>
      </c>
      <c r="C17" s="112">
        <f>[13]Janeiro!$H$6</f>
        <v>18</v>
      </c>
      <c r="D17" s="112">
        <f>[13]Janeiro!$H$7</f>
        <v>10.44</v>
      </c>
      <c r="E17" s="112">
        <f>[13]Janeiro!$H$8</f>
        <v>15.840000000000002</v>
      </c>
      <c r="F17" s="112">
        <f>[13]Janeiro!$H$9</f>
        <v>17.28</v>
      </c>
      <c r="G17" s="112">
        <f>[13]Janeiro!$H$10</f>
        <v>16.2</v>
      </c>
      <c r="H17" s="112">
        <f>[13]Janeiro!$H$11</f>
        <v>16.920000000000002</v>
      </c>
      <c r="I17" s="112">
        <f>[13]Janeiro!$H$12</f>
        <v>14.76</v>
      </c>
      <c r="J17" s="112">
        <f>[13]Janeiro!$H$13</f>
        <v>16.2</v>
      </c>
      <c r="K17" s="112">
        <f>[13]Janeiro!$H$14</f>
        <v>19.079999999999998</v>
      </c>
      <c r="L17" s="112">
        <f>[13]Janeiro!$H$15</f>
        <v>22.68</v>
      </c>
      <c r="M17" s="112">
        <f>[13]Janeiro!$H$16</f>
        <v>15.840000000000002</v>
      </c>
      <c r="N17" s="112">
        <f>[13]Janeiro!$H$17</f>
        <v>8.2799999999999994</v>
      </c>
      <c r="O17" s="112">
        <f>[13]Janeiro!$H$18</f>
        <v>21.240000000000002</v>
      </c>
      <c r="P17" s="112">
        <f>[13]Janeiro!$H$19</f>
        <v>12.6</v>
      </c>
      <c r="Q17" s="112">
        <f>[13]Janeiro!$H$20</f>
        <v>17.28</v>
      </c>
      <c r="R17" s="112">
        <f>[13]Janeiro!$H$21</f>
        <v>20.52</v>
      </c>
      <c r="S17" s="112">
        <f>[13]Janeiro!$H$22</f>
        <v>11.879999999999999</v>
      </c>
      <c r="T17" s="112">
        <f>[13]Janeiro!$H$23</f>
        <v>10.44</v>
      </c>
      <c r="U17" s="112">
        <f>[13]Janeiro!$H$24</f>
        <v>25.92</v>
      </c>
      <c r="V17" s="112">
        <f>[13]Janeiro!$H$25</f>
        <v>17.64</v>
      </c>
      <c r="W17" s="112">
        <f>[13]Janeiro!$H$26</f>
        <v>15.48</v>
      </c>
      <c r="X17" s="112">
        <f>[13]Janeiro!$H$27</f>
        <v>10.08</v>
      </c>
      <c r="Y17" s="112">
        <f>[13]Janeiro!$H$28</f>
        <v>11.879999999999999</v>
      </c>
      <c r="Z17" s="112">
        <f>[13]Janeiro!$H$29</f>
        <v>11.520000000000001</v>
      </c>
      <c r="AA17" s="112">
        <f>[13]Janeiro!$H$30</f>
        <v>12.96</v>
      </c>
      <c r="AB17" s="112">
        <f>[13]Janeiro!$H$31</f>
        <v>11.16</v>
      </c>
      <c r="AC17" s="112">
        <f>[13]Janeiro!$H$32</f>
        <v>20.52</v>
      </c>
      <c r="AD17" s="112">
        <f>[13]Janeiro!$H$33</f>
        <v>15.120000000000001</v>
      </c>
      <c r="AE17" s="112">
        <f>[13]Janeiro!$H$34</f>
        <v>25.92</v>
      </c>
      <c r="AF17" s="112">
        <f>[13]Janeiro!$H$35</f>
        <v>8.2799999999999994</v>
      </c>
      <c r="AG17" s="117">
        <f t="shared" si="3"/>
        <v>25.92</v>
      </c>
      <c r="AH17" s="116">
        <f t="shared" si="4"/>
        <v>15.549677419354838</v>
      </c>
      <c r="AJ17" t="s">
        <v>35</v>
      </c>
    </row>
    <row r="18" spans="1:38" x14ac:dyDescent="0.2">
      <c r="A18" s="48" t="s">
        <v>5</v>
      </c>
      <c r="B18" s="112">
        <f>[14]Janeiro!$H$5</f>
        <v>11.16</v>
      </c>
      <c r="C18" s="112">
        <f>[14]Janeiro!$H$6</f>
        <v>18.36</v>
      </c>
      <c r="D18" s="112">
        <f>[14]Janeiro!$H$7</f>
        <v>8.64</v>
      </c>
      <c r="E18" s="112">
        <f>[14]Janeiro!$H$8</f>
        <v>6.84</v>
      </c>
      <c r="F18" s="112">
        <f>[14]Janeiro!$H$9</f>
        <v>8.2799999999999994</v>
      </c>
      <c r="G18" s="112">
        <f>[14]Janeiro!$H$10</f>
        <v>6.84</v>
      </c>
      <c r="H18" s="112">
        <f>[14]Janeiro!$H$11</f>
        <v>6.12</v>
      </c>
      <c r="I18" s="112">
        <f>[14]Janeiro!$H$12</f>
        <v>7.2</v>
      </c>
      <c r="J18" s="112">
        <f>[14]Janeiro!$H$13</f>
        <v>9.3600000000000012</v>
      </c>
      <c r="K18" s="112">
        <f>[14]Janeiro!$H$14</f>
        <v>10.08</v>
      </c>
      <c r="L18" s="112">
        <f>[14]Janeiro!$H$15</f>
        <v>15.120000000000001</v>
      </c>
      <c r="M18" s="112">
        <f>[14]Janeiro!$H$16</f>
        <v>8.64</v>
      </c>
      <c r="N18" s="112">
        <f>[14]Janeiro!$H$17</f>
        <v>13.32</v>
      </c>
      <c r="O18" s="112">
        <f>[14]Janeiro!$H$18</f>
        <v>10.8</v>
      </c>
      <c r="P18" s="112">
        <f>[14]Janeiro!$H$19</f>
        <v>8.64</v>
      </c>
      <c r="Q18" s="112">
        <f>[14]Janeiro!$H$20</f>
        <v>11.520000000000001</v>
      </c>
      <c r="R18" s="112">
        <f>[14]Janeiro!$H$21</f>
        <v>8.64</v>
      </c>
      <c r="S18" s="112">
        <f>[14]Janeiro!$H$22</f>
        <v>9.3600000000000012</v>
      </c>
      <c r="T18" s="112">
        <f>[14]Janeiro!$H$23</f>
        <v>8.64</v>
      </c>
      <c r="U18" s="112">
        <f>[14]Janeiro!$H$24</f>
        <v>9.7200000000000006</v>
      </c>
      <c r="V18" s="112">
        <f>[14]Janeiro!$H$25</f>
        <v>9.7200000000000006</v>
      </c>
      <c r="W18" s="112">
        <f>[14]Janeiro!$H$26</f>
        <v>21.240000000000002</v>
      </c>
      <c r="X18" s="112">
        <f>[14]Janeiro!$H$27</f>
        <v>15.120000000000001</v>
      </c>
      <c r="Y18" s="112">
        <f>[14]Janeiro!$H$28</f>
        <v>7.9200000000000008</v>
      </c>
      <c r="Z18" s="112">
        <f>[14]Janeiro!$H$29</f>
        <v>12.6</v>
      </c>
      <c r="AA18" s="112">
        <f>[14]Janeiro!$H$30</f>
        <v>10.44</v>
      </c>
      <c r="AB18" s="112">
        <f>[14]Janeiro!$H$31</f>
        <v>10.8</v>
      </c>
      <c r="AC18" s="112">
        <f>[14]Janeiro!$H$32</f>
        <v>10.08</v>
      </c>
      <c r="AD18" s="112">
        <f>[14]Janeiro!$H$33</f>
        <v>19.8</v>
      </c>
      <c r="AE18" s="112">
        <f>[14]Janeiro!$H$34</f>
        <v>15.120000000000001</v>
      </c>
      <c r="AF18" s="112">
        <f>[14]Janeiro!$H$35</f>
        <v>11.879999999999999</v>
      </c>
      <c r="AG18" s="117">
        <f t="shared" si="3"/>
        <v>21.240000000000002</v>
      </c>
      <c r="AH18" s="116">
        <f t="shared" si="4"/>
        <v>11.032258064516132</v>
      </c>
      <c r="AI18" s="12" t="s">
        <v>35</v>
      </c>
      <c r="AK18" t="s">
        <v>35</v>
      </c>
    </row>
    <row r="19" spans="1:38" x14ac:dyDescent="0.2">
      <c r="A19" s="48" t="s">
        <v>33</v>
      </c>
      <c r="B19" s="112">
        <f>[15]Janeiro!$H$5</f>
        <v>23.040000000000003</v>
      </c>
      <c r="C19" s="112">
        <f>[15]Janeiro!$H$6</f>
        <v>21.96</v>
      </c>
      <c r="D19" s="112">
        <f>[15]Janeiro!$H$7</f>
        <v>19.079999999999998</v>
      </c>
      <c r="E19" s="112">
        <f>[15]Janeiro!$H$8</f>
        <v>25.56</v>
      </c>
      <c r="F19" s="112">
        <f>[15]Janeiro!$H$9</f>
        <v>16.559999999999999</v>
      </c>
      <c r="G19" s="112">
        <f>[15]Janeiro!$H$10</f>
        <v>31.680000000000003</v>
      </c>
      <c r="H19" s="112">
        <f>[15]Janeiro!$H$11</f>
        <v>14.4</v>
      </c>
      <c r="I19" s="112">
        <f>[15]Janeiro!$H$12</f>
        <v>16.920000000000002</v>
      </c>
      <c r="J19" s="112">
        <f>[15]Janeiro!$H$13</f>
        <v>18.720000000000002</v>
      </c>
      <c r="K19" s="112">
        <f>[15]Janeiro!$H$14</f>
        <v>23.040000000000003</v>
      </c>
      <c r="L19" s="112">
        <f>[15]Janeiro!$H$15</f>
        <v>21.96</v>
      </c>
      <c r="M19" s="112">
        <f>[15]Janeiro!$H$16</f>
        <v>21.6</v>
      </c>
      <c r="N19" s="112">
        <f>[15]Janeiro!$H$17</f>
        <v>11.16</v>
      </c>
      <c r="O19" s="112">
        <f>[15]Janeiro!$H$18</f>
        <v>21.6</v>
      </c>
      <c r="P19" s="112">
        <f>[15]Janeiro!$H$19</f>
        <v>23.400000000000002</v>
      </c>
      <c r="Q19" s="112">
        <f>[15]Janeiro!$H$20</f>
        <v>17.64</v>
      </c>
      <c r="R19" s="112">
        <f>[15]Janeiro!$H$21</f>
        <v>18.720000000000002</v>
      </c>
      <c r="S19" s="112">
        <f>[15]Janeiro!$H$22</f>
        <v>37.080000000000005</v>
      </c>
      <c r="T19" s="112">
        <f>[15]Janeiro!$H$23</f>
        <v>15.48</v>
      </c>
      <c r="U19" s="112">
        <f>[15]Janeiro!$H$24</f>
        <v>32.76</v>
      </c>
      <c r="V19" s="112">
        <f>[15]Janeiro!$H$25</f>
        <v>18.36</v>
      </c>
      <c r="W19" s="112">
        <f>[15]Janeiro!$H$26</f>
        <v>25.2</v>
      </c>
      <c r="X19" s="112">
        <f>[15]Janeiro!$H$27</f>
        <v>18.36</v>
      </c>
      <c r="Y19" s="112">
        <f>[15]Janeiro!$H$28</f>
        <v>15.48</v>
      </c>
      <c r="Z19" s="112">
        <f>[15]Janeiro!$H$29</f>
        <v>14.04</v>
      </c>
      <c r="AA19" s="112">
        <f>[15]Janeiro!$H$30</f>
        <v>16.559999999999999</v>
      </c>
      <c r="AB19" s="112">
        <f>[15]Janeiro!$H$31</f>
        <v>17.28</v>
      </c>
      <c r="AC19" s="112">
        <f>[15]Janeiro!$H$32</f>
        <v>21.6</v>
      </c>
      <c r="AD19" s="112">
        <f>[15]Janeiro!$H$33</f>
        <v>20.52</v>
      </c>
      <c r="AE19" s="112">
        <f>[15]Janeiro!$H$34</f>
        <v>24.12</v>
      </c>
      <c r="AF19" s="112">
        <f>[15]Janeiro!$H$35</f>
        <v>16.2</v>
      </c>
      <c r="AG19" s="117">
        <f t="shared" si="3"/>
        <v>37.080000000000005</v>
      </c>
      <c r="AH19" s="116">
        <f t="shared" si="4"/>
        <v>20.647741935483872</v>
      </c>
    </row>
    <row r="20" spans="1:38" x14ac:dyDescent="0.2">
      <c r="A20" s="48" t="s">
        <v>6</v>
      </c>
      <c r="B20" s="112">
        <f>[16]Janeiro!$H$5</f>
        <v>11.16</v>
      </c>
      <c r="C20" s="112">
        <f>[16]Janeiro!$H$6</f>
        <v>12.96</v>
      </c>
      <c r="D20" s="112">
        <f>[16]Janeiro!$H$7</f>
        <v>14.76</v>
      </c>
      <c r="E20" s="112">
        <f>[16]Janeiro!$H$8</f>
        <v>10.08</v>
      </c>
      <c r="F20" s="112">
        <f>[16]Janeiro!$H$9</f>
        <v>11.16</v>
      </c>
      <c r="G20" s="112">
        <f>[16]Janeiro!$H$10</f>
        <v>17.28</v>
      </c>
      <c r="H20" s="112">
        <f>[16]Janeiro!$H$11</f>
        <v>10.08</v>
      </c>
      <c r="I20" s="112">
        <f>[16]Janeiro!$H$12</f>
        <v>12.96</v>
      </c>
      <c r="J20" s="112">
        <f>[16]Janeiro!$H$13</f>
        <v>7.5600000000000005</v>
      </c>
      <c r="K20" s="112">
        <f>[16]Janeiro!$H$14</f>
        <v>12.96</v>
      </c>
      <c r="L20" s="112">
        <f>[16]Janeiro!$H$15</f>
        <v>15.48</v>
      </c>
      <c r="M20" s="112">
        <f>[16]Janeiro!$H$16</f>
        <v>14.76</v>
      </c>
      <c r="N20" s="112">
        <f>[16]Janeiro!$H$17</f>
        <v>9.7200000000000006</v>
      </c>
      <c r="O20" s="112">
        <f>[16]Janeiro!$H$18</f>
        <v>14.4</v>
      </c>
      <c r="P20" s="112">
        <f>[16]Janeiro!$H$19</f>
        <v>14.76</v>
      </c>
      <c r="Q20" s="112">
        <f>[16]Janeiro!$H$20</f>
        <v>8.64</v>
      </c>
      <c r="R20" s="112">
        <f>[16]Janeiro!$H$21</f>
        <v>8.2799999999999994</v>
      </c>
      <c r="S20" s="112">
        <f>[16]Janeiro!$H$22</f>
        <v>16.559999999999999</v>
      </c>
      <c r="T20" s="112">
        <f>[16]Janeiro!$H$23</f>
        <v>16.920000000000002</v>
      </c>
      <c r="U20" s="112">
        <f>[16]Janeiro!$H$24</f>
        <v>14.04</v>
      </c>
      <c r="V20" s="112">
        <f>[16]Janeiro!$H$25</f>
        <v>16.2</v>
      </c>
      <c r="W20" s="112">
        <f>[16]Janeiro!$H$26</f>
        <v>17.28</v>
      </c>
      <c r="X20" s="112">
        <f>[16]Janeiro!$H$27</f>
        <v>11.879999999999999</v>
      </c>
      <c r="Y20" s="112">
        <f>[16]Janeiro!$H$28</f>
        <v>11.16</v>
      </c>
      <c r="Z20" s="112">
        <f>[16]Janeiro!$H$29</f>
        <v>9.7200000000000006</v>
      </c>
      <c r="AA20" s="112">
        <f>[16]Janeiro!$H$30</f>
        <v>8.64</v>
      </c>
      <c r="AB20" s="112">
        <f>[16]Janeiro!$H$31</f>
        <v>8.2799999999999994</v>
      </c>
      <c r="AC20" s="112">
        <f>[16]Janeiro!$H$32</f>
        <v>15.48</v>
      </c>
      <c r="AD20" s="112">
        <f>[16]Janeiro!$H$33</f>
        <v>12.6</v>
      </c>
      <c r="AE20" s="112">
        <f>[16]Janeiro!$H$34</f>
        <v>17.64</v>
      </c>
      <c r="AF20" s="112">
        <f>[16]Janeiro!$H$35</f>
        <v>10.08</v>
      </c>
      <c r="AG20" s="117">
        <f t="shared" si="3"/>
        <v>17.64</v>
      </c>
      <c r="AH20" s="116">
        <f t="shared" si="4"/>
        <v>12.692903225806452</v>
      </c>
    </row>
    <row r="21" spans="1:38" x14ac:dyDescent="0.2">
      <c r="A21" s="48" t="s">
        <v>7</v>
      </c>
      <c r="B21" s="112">
        <f>[17]Janeiro!$H$5</f>
        <v>12.24</v>
      </c>
      <c r="C21" s="112">
        <f>[17]Janeiro!$H$6</f>
        <v>19.079999999999998</v>
      </c>
      <c r="D21" s="112">
        <f>[17]Janeiro!$H$7</f>
        <v>6.48</v>
      </c>
      <c r="E21" s="112">
        <f>[17]Janeiro!$H$8</f>
        <v>12.6</v>
      </c>
      <c r="F21" s="112">
        <f>[17]Janeiro!$H$9</f>
        <v>11.16</v>
      </c>
      <c r="G21" s="112">
        <f>[17]Janeiro!$H$10</f>
        <v>11.520000000000001</v>
      </c>
      <c r="H21" s="112">
        <f>[17]Janeiro!$H$11</f>
        <v>12.24</v>
      </c>
      <c r="I21" s="112">
        <f>[17]Janeiro!$H$12</f>
        <v>10.8</v>
      </c>
      <c r="J21" s="112">
        <f>[17]Janeiro!$H$13</f>
        <v>11.879999999999999</v>
      </c>
      <c r="K21" s="112">
        <f>[17]Janeiro!$H$14</f>
        <v>28.08</v>
      </c>
      <c r="L21" s="112">
        <f>[17]Janeiro!$H$15</f>
        <v>17.64</v>
      </c>
      <c r="M21" s="112">
        <f>[17]Janeiro!$H$16</f>
        <v>9</v>
      </c>
      <c r="N21" s="112">
        <f>[17]Janeiro!$H$17</f>
        <v>12.6</v>
      </c>
      <c r="O21" s="112">
        <f>[17]Janeiro!$H$18</f>
        <v>13.68</v>
      </c>
      <c r="P21" s="112">
        <f>[17]Janeiro!$H$19</f>
        <v>18.36</v>
      </c>
      <c r="Q21" s="112">
        <f>[17]Janeiro!$H$20</f>
        <v>16.559999999999999</v>
      </c>
      <c r="R21" s="112">
        <f>[17]Janeiro!$H$21</f>
        <v>18.36</v>
      </c>
      <c r="S21" s="112">
        <f>[17]Janeiro!$H$22</f>
        <v>18.720000000000002</v>
      </c>
      <c r="T21" s="112">
        <f>[17]Janeiro!$H$23</f>
        <v>24.12</v>
      </c>
      <c r="U21" s="112">
        <f>[17]Janeiro!$H$24</f>
        <v>21.6</v>
      </c>
      <c r="V21" s="112">
        <f>[17]Janeiro!$H$25</f>
        <v>23.040000000000003</v>
      </c>
      <c r="W21" s="112">
        <f>[17]Janeiro!$H$26</f>
        <v>23.400000000000002</v>
      </c>
      <c r="X21" s="112">
        <f>[17]Janeiro!$H$27</f>
        <v>15.120000000000001</v>
      </c>
      <c r="Y21" s="112">
        <f>[17]Janeiro!$H$28</f>
        <v>13.68</v>
      </c>
      <c r="Z21" s="112">
        <f>[17]Janeiro!$H$29</f>
        <v>13.32</v>
      </c>
      <c r="AA21" s="112">
        <f>[17]Janeiro!$H$30</f>
        <v>17.28</v>
      </c>
      <c r="AB21" s="112">
        <f>[17]Janeiro!$H$31</f>
        <v>12.6</v>
      </c>
      <c r="AC21" s="112">
        <f>[17]Janeiro!$H$32</f>
        <v>10.8</v>
      </c>
      <c r="AD21" s="112">
        <f>[17]Janeiro!$H$33</f>
        <v>15.48</v>
      </c>
      <c r="AE21" s="112">
        <f>[17]Janeiro!$H$34</f>
        <v>12.6</v>
      </c>
      <c r="AF21" s="112">
        <f>[17]Janeiro!$H$35</f>
        <v>21.6</v>
      </c>
      <c r="AG21" s="117">
        <f t="shared" si="3"/>
        <v>28.08</v>
      </c>
      <c r="AH21" s="116">
        <f t="shared" si="4"/>
        <v>15.665806451612909</v>
      </c>
    </row>
    <row r="22" spans="1:38" x14ac:dyDescent="0.2">
      <c r="A22" s="48" t="s">
        <v>148</v>
      </c>
      <c r="B22" s="112">
        <f>[18]Janeiro!$H$5</f>
        <v>21.240000000000002</v>
      </c>
      <c r="C22" s="112">
        <f>[18]Janeiro!$H$6</f>
        <v>23.040000000000003</v>
      </c>
      <c r="D22" s="112">
        <f>[18]Janeiro!$H$7</f>
        <v>9</v>
      </c>
      <c r="E22" s="112">
        <f>[18]Janeiro!$H$8</f>
        <v>15.840000000000002</v>
      </c>
      <c r="F22" s="112">
        <f>[18]Janeiro!$H$9</f>
        <v>15.120000000000001</v>
      </c>
      <c r="G22" s="112">
        <f>[18]Janeiro!$H$10</f>
        <v>14.04</v>
      </c>
      <c r="H22" s="112">
        <f>[18]Janeiro!$H$11</f>
        <v>29.16</v>
      </c>
      <c r="I22" s="112">
        <f>[18]Janeiro!$H$12</f>
        <v>18.720000000000002</v>
      </c>
      <c r="J22" s="112">
        <f>[18]Janeiro!$H$13</f>
        <v>36.36</v>
      </c>
      <c r="K22" s="112">
        <f>[18]Janeiro!$H$14</f>
        <v>26.64</v>
      </c>
      <c r="L22" s="112">
        <f>[18]Janeiro!$H$15</f>
        <v>19.8</v>
      </c>
      <c r="M22" s="112">
        <f>[18]Janeiro!$H$16</f>
        <v>11.16</v>
      </c>
      <c r="N22" s="112">
        <f>[18]Janeiro!$H$17</f>
        <v>17.28</v>
      </c>
      <c r="O22" s="112">
        <f>[18]Janeiro!$H$18</f>
        <v>23.759999999999998</v>
      </c>
      <c r="P22" s="112">
        <f>[18]Janeiro!$H$19</f>
        <v>26.64</v>
      </c>
      <c r="Q22" s="112">
        <f>[18]Janeiro!$H$20</f>
        <v>29.16</v>
      </c>
      <c r="R22" s="112">
        <f>[18]Janeiro!$H$21</f>
        <v>28.8</v>
      </c>
      <c r="S22" s="112">
        <f>[18]Janeiro!$H$22</f>
        <v>25.92</v>
      </c>
      <c r="T22" s="112">
        <f>[18]Janeiro!$H$23</f>
        <v>27.720000000000002</v>
      </c>
      <c r="U22" s="112">
        <f>[18]Janeiro!$H$24</f>
        <v>18.720000000000002</v>
      </c>
      <c r="V22" s="112">
        <f>[18]Janeiro!$H$25</f>
        <v>19.8</v>
      </c>
      <c r="W22" s="112">
        <f>[18]Janeiro!$H$25</f>
        <v>19.8</v>
      </c>
      <c r="X22" s="112">
        <f>[18]Janeiro!$H$27</f>
        <v>19.079999999999998</v>
      </c>
      <c r="Y22" s="112">
        <f>[18]Janeiro!$H$28</f>
        <v>17.64</v>
      </c>
      <c r="Z22" s="112">
        <f>[18]Janeiro!$H$29</f>
        <v>14.04</v>
      </c>
      <c r="AA22" s="112">
        <f>[18]Janeiro!$H$30</f>
        <v>19.8</v>
      </c>
      <c r="AB22" s="112">
        <f>[18]Janeiro!$H$31</f>
        <v>17.28</v>
      </c>
      <c r="AC22" s="112">
        <f>[18]Janeiro!$H$32</f>
        <v>14.04</v>
      </c>
      <c r="AD22" s="112">
        <f>[18]Janeiro!$H$33</f>
        <v>15.840000000000002</v>
      </c>
      <c r="AE22" s="112">
        <f>[18]Janeiro!$H$34</f>
        <v>11.16</v>
      </c>
      <c r="AF22" s="112">
        <f>[18]Janeiro!$H$35</f>
        <v>23.400000000000002</v>
      </c>
      <c r="AG22" s="117">
        <f t="shared" si="3"/>
        <v>36.36</v>
      </c>
      <c r="AH22" s="116">
        <f t="shared" si="4"/>
        <v>20.322580645161288</v>
      </c>
      <c r="AK22" t="s">
        <v>35</v>
      </c>
      <c r="AL22" t="s">
        <v>35</v>
      </c>
    </row>
    <row r="23" spans="1:38" x14ac:dyDescent="0.2">
      <c r="A23" s="48" t="s">
        <v>149</v>
      </c>
      <c r="B23" s="112">
        <f>[19]Janeiro!$H$5</f>
        <v>19.079999999999998</v>
      </c>
      <c r="C23" s="112">
        <f>[19]Janeiro!$H$6</f>
        <v>21.96</v>
      </c>
      <c r="D23" s="112">
        <f>[19]Janeiro!$H$7</f>
        <v>11.16</v>
      </c>
      <c r="E23" s="112">
        <f>[19]Janeiro!$H$8</f>
        <v>24.840000000000003</v>
      </c>
      <c r="F23" s="112">
        <f>[19]Janeiro!$H$9</f>
        <v>11.16</v>
      </c>
      <c r="G23" s="112">
        <f>[19]Janeiro!$H$10</f>
        <v>16.920000000000002</v>
      </c>
      <c r="H23" s="112">
        <f>[19]Janeiro!$H$11</f>
        <v>14.4</v>
      </c>
      <c r="I23" s="112">
        <f>[19]Janeiro!$H$12</f>
        <v>15.120000000000001</v>
      </c>
      <c r="J23" s="112">
        <f>[19]Janeiro!$H$13</f>
        <v>32.4</v>
      </c>
      <c r="K23" s="112">
        <f>[19]Janeiro!$H$14</f>
        <v>42.480000000000004</v>
      </c>
      <c r="L23" s="112">
        <f>[19]Janeiro!$H$15</f>
        <v>14.04</v>
      </c>
      <c r="M23" s="112">
        <f>[19]Janeiro!$H$16</f>
        <v>18.720000000000002</v>
      </c>
      <c r="N23" s="112">
        <f>[19]Janeiro!$H$17</f>
        <v>25.56</v>
      </c>
      <c r="O23" s="112">
        <f>[19]Janeiro!$H$18</f>
        <v>24.12</v>
      </c>
      <c r="P23" s="112">
        <f>[19]Janeiro!$H$19</f>
        <v>20.16</v>
      </c>
      <c r="Q23" s="112">
        <f>[19]Janeiro!$H$20</f>
        <v>23.040000000000003</v>
      </c>
      <c r="R23" s="112">
        <f>[19]Janeiro!$H$21</f>
        <v>19.079999999999998</v>
      </c>
      <c r="S23" s="112">
        <f>[19]Janeiro!$H$22</f>
        <v>18.36</v>
      </c>
      <c r="T23" s="112">
        <f>[19]Janeiro!$H$23</f>
        <v>12.6</v>
      </c>
      <c r="U23" s="112">
        <f>[19]Janeiro!$H$24</f>
        <v>27.36</v>
      </c>
      <c r="V23" s="112">
        <f>[19]Janeiro!$H$25</f>
        <v>11.16</v>
      </c>
      <c r="W23" s="112">
        <f>[19]Janeiro!$H$26</f>
        <v>24.48</v>
      </c>
      <c r="X23" s="112">
        <f>[19]Janeiro!$H$27</f>
        <v>20.52</v>
      </c>
      <c r="Y23" s="112">
        <f>[19]Janeiro!$H$28</f>
        <v>14.4</v>
      </c>
      <c r="Z23" s="112">
        <f>[19]Janeiro!$H$29</f>
        <v>16.920000000000002</v>
      </c>
      <c r="AA23" s="112">
        <f>[19]Janeiro!$H$30</f>
        <v>13.32</v>
      </c>
      <c r="AB23" s="112">
        <f>[19]Janeiro!$H$31</f>
        <v>25.2</v>
      </c>
      <c r="AC23" s="112">
        <f>[19]Janeiro!$H$32</f>
        <v>10.44</v>
      </c>
      <c r="AD23" s="112">
        <f>[19]Janeiro!$H$33</f>
        <v>10.08</v>
      </c>
      <c r="AE23" s="112">
        <f>[19]Janeiro!$H$34</f>
        <v>13.68</v>
      </c>
      <c r="AF23" s="112">
        <f>[19]Janeiro!$H$35</f>
        <v>22.68</v>
      </c>
      <c r="AG23" s="117">
        <f t="shared" si="3"/>
        <v>42.480000000000004</v>
      </c>
      <c r="AH23" s="116">
        <f t="shared" si="4"/>
        <v>19.207741935483877</v>
      </c>
      <c r="AI23" s="12" t="s">
        <v>35</v>
      </c>
    </row>
    <row r="24" spans="1:38" x14ac:dyDescent="0.2">
      <c r="A24" s="48" t="s">
        <v>150</v>
      </c>
      <c r="B24" s="112">
        <f>[20]Janeiro!$H$5</f>
        <v>16.559999999999999</v>
      </c>
      <c r="C24" s="112">
        <f>[20]Janeiro!$H$6</f>
        <v>16.920000000000002</v>
      </c>
      <c r="D24" s="112">
        <f>[20]Janeiro!$H$7</f>
        <v>7.5600000000000005</v>
      </c>
      <c r="E24" s="112">
        <f>[20]Janeiro!$H$8</f>
        <v>10.08</v>
      </c>
      <c r="F24" s="112">
        <f>[20]Janeiro!$H$9</f>
        <v>13.32</v>
      </c>
      <c r="G24" s="112">
        <f>[20]Janeiro!$H$10</f>
        <v>10.08</v>
      </c>
      <c r="H24" s="112">
        <f>[20]Janeiro!$H$11</f>
        <v>20.16</v>
      </c>
      <c r="I24" s="112">
        <f>[20]Janeiro!$H$12</f>
        <v>16.559999999999999</v>
      </c>
      <c r="J24" s="112">
        <f>[20]Janeiro!$H$13</f>
        <v>17.28</v>
      </c>
      <c r="K24" s="112">
        <f>[20]Janeiro!$H$14</f>
        <v>25.2</v>
      </c>
      <c r="L24" s="112">
        <f>[20]Janeiro!$H$15</f>
        <v>13.68</v>
      </c>
      <c r="M24" s="112">
        <f>[20]Janeiro!$H$16</f>
        <v>14.76</v>
      </c>
      <c r="N24" s="112">
        <f>[20]Janeiro!$H$17</f>
        <v>12.6</v>
      </c>
      <c r="O24" s="112">
        <f>[20]Janeiro!$H$18</f>
        <v>16.559999999999999</v>
      </c>
      <c r="P24" s="112">
        <f>[20]Janeiro!$H$19</f>
        <v>19.079999999999998</v>
      </c>
      <c r="Q24" s="112">
        <f>[20]Janeiro!$H$20</f>
        <v>20.52</v>
      </c>
      <c r="R24" s="112">
        <f>[20]Janeiro!$H$21</f>
        <v>15.840000000000002</v>
      </c>
      <c r="S24" s="112">
        <f>[20]Janeiro!$H$22</f>
        <v>18</v>
      </c>
      <c r="T24" s="112">
        <f>[20]Janeiro!$H$23</f>
        <v>24.48</v>
      </c>
      <c r="U24" s="112">
        <f>[20]Janeiro!$H$24</f>
        <v>20.52</v>
      </c>
      <c r="V24" s="112">
        <f>[20]Janeiro!$H$25</f>
        <v>19.8</v>
      </c>
      <c r="W24" s="112">
        <f>[20]Janeiro!$H$26</f>
        <v>14.4</v>
      </c>
      <c r="X24" s="112">
        <f>[20]Janeiro!$H$27</f>
        <v>13.32</v>
      </c>
      <c r="Y24" s="112">
        <f>[20]Janeiro!$H$28</f>
        <v>14.04</v>
      </c>
      <c r="Z24" s="112">
        <f>[20]Janeiro!$H$29</f>
        <v>10.08</v>
      </c>
      <c r="AA24" s="112">
        <f>[20]Janeiro!$H$30</f>
        <v>11.879999999999999</v>
      </c>
      <c r="AB24" s="112">
        <f>[20]Janeiro!$H$31</f>
        <v>10.8</v>
      </c>
      <c r="AC24" s="112">
        <f>[20]Janeiro!$H$32</f>
        <v>10.44</v>
      </c>
      <c r="AD24" s="112">
        <f>[20]Janeiro!$H$33</f>
        <v>12.96</v>
      </c>
      <c r="AE24" s="112">
        <f>[20]Janeiro!$H$34</f>
        <v>17.28</v>
      </c>
      <c r="AF24" s="112">
        <f>[20]Janeiro!$H$35</f>
        <v>26.28</v>
      </c>
      <c r="AG24" s="117">
        <f t="shared" si="3"/>
        <v>26.28</v>
      </c>
      <c r="AH24" s="116">
        <f t="shared" si="4"/>
        <v>15.839999999999998</v>
      </c>
      <c r="AI24" t="s">
        <v>35</v>
      </c>
      <c r="AJ24" t="s">
        <v>35</v>
      </c>
      <c r="AK24" t="s">
        <v>35</v>
      </c>
      <c r="AL24" t="s">
        <v>35</v>
      </c>
    </row>
    <row r="25" spans="1:38" x14ac:dyDescent="0.2">
      <c r="A25" s="48" t="s">
        <v>8</v>
      </c>
      <c r="B25" s="112">
        <f>[21]Janeiro!$H$5</f>
        <v>11.16</v>
      </c>
      <c r="C25" s="112">
        <f>[21]Janeiro!$H$6</f>
        <v>12.96</v>
      </c>
      <c r="D25" s="112">
        <f>[21]Janeiro!$H$7</f>
        <v>8.2799999999999994</v>
      </c>
      <c r="E25" s="112">
        <f>[21]Janeiro!$H$8</f>
        <v>13.32</v>
      </c>
      <c r="F25" s="112">
        <f>[21]Janeiro!$H$9</f>
        <v>11.16</v>
      </c>
      <c r="G25" s="112">
        <f>[21]Janeiro!$H$10</f>
        <v>13.32</v>
      </c>
      <c r="H25" s="112">
        <f>[21]Janeiro!$H$11</f>
        <v>14.4</v>
      </c>
      <c r="I25" s="112">
        <f>[21]Janeiro!$H$12</f>
        <v>10.08</v>
      </c>
      <c r="J25" s="112">
        <f>[21]Janeiro!$H$13</f>
        <v>10.8</v>
      </c>
      <c r="K25" s="112">
        <f>[21]Janeiro!$H$14</f>
        <v>34.200000000000003</v>
      </c>
      <c r="L25" s="112">
        <f>[21]Janeiro!$H$15</f>
        <v>12.6</v>
      </c>
      <c r="M25" s="112">
        <f>[21]Janeiro!$H$16</f>
        <v>14.04</v>
      </c>
      <c r="N25" s="112">
        <f>[21]Janeiro!$H$17</f>
        <v>18</v>
      </c>
      <c r="O25" s="112">
        <f>[21]Janeiro!$H$18</f>
        <v>15.120000000000001</v>
      </c>
      <c r="P25" s="112">
        <f>[21]Janeiro!$H$19</f>
        <v>17.28</v>
      </c>
      <c r="Q25" s="112">
        <f>[21]Janeiro!$H$20</f>
        <v>13.32</v>
      </c>
      <c r="R25" s="112">
        <f>[21]Janeiro!$H$21</f>
        <v>13.32</v>
      </c>
      <c r="S25" s="112">
        <f>[21]Janeiro!$H$22</f>
        <v>18</v>
      </c>
      <c r="T25" s="112">
        <f>[21]Janeiro!$H$23</f>
        <v>17.28</v>
      </c>
      <c r="U25" s="112">
        <f>[21]Janeiro!$H$24</f>
        <v>20.88</v>
      </c>
      <c r="V25" s="112">
        <f>[21]Janeiro!$H$25</f>
        <v>16.559999999999999</v>
      </c>
      <c r="W25" s="112">
        <f>[21]Janeiro!$H$26</f>
        <v>18</v>
      </c>
      <c r="X25" s="112">
        <f>[21]Janeiro!$H$27</f>
        <v>16.2</v>
      </c>
      <c r="Y25" s="112">
        <f>[21]Janeiro!$H$28</f>
        <v>11.879999999999999</v>
      </c>
      <c r="Z25" s="112">
        <f>[21]Janeiro!$H$29</f>
        <v>20.16</v>
      </c>
      <c r="AA25" s="112">
        <f>[21]Janeiro!$H$30</f>
        <v>14.04</v>
      </c>
      <c r="AB25" s="112">
        <f>[21]Janeiro!$H$31</f>
        <v>20.52</v>
      </c>
      <c r="AC25" s="112">
        <f>[21]Janeiro!$H$32</f>
        <v>10.44</v>
      </c>
      <c r="AD25" s="112">
        <f>[21]Janeiro!$H$33</f>
        <v>8.64</v>
      </c>
      <c r="AE25" s="112">
        <f>[21]Janeiro!$H$34</f>
        <v>12.96</v>
      </c>
      <c r="AF25" s="112">
        <f>[21]Janeiro!$H$35</f>
        <v>20.88</v>
      </c>
      <c r="AG25" s="117">
        <f t="shared" si="3"/>
        <v>34.200000000000003</v>
      </c>
      <c r="AH25" s="116">
        <f t="shared" si="4"/>
        <v>15.154838709677417</v>
      </c>
      <c r="AK25" t="s">
        <v>35</v>
      </c>
    </row>
    <row r="26" spans="1:38" x14ac:dyDescent="0.2">
      <c r="A26" s="48" t="s">
        <v>9</v>
      </c>
      <c r="B26" s="112">
        <f>[22]Janeiro!$H$5</f>
        <v>12.96</v>
      </c>
      <c r="C26" s="112">
        <f>[22]Janeiro!$H$6</f>
        <v>18.720000000000002</v>
      </c>
      <c r="D26" s="112">
        <f>[22]Janeiro!$H$7</f>
        <v>12.24</v>
      </c>
      <c r="E26" s="112">
        <f>[22]Janeiro!$H$8</f>
        <v>14.4</v>
      </c>
      <c r="F26" s="112">
        <f>[22]Janeiro!$H$9</f>
        <v>10.44</v>
      </c>
      <c r="G26" s="112">
        <f>[22]Janeiro!$H$10</f>
        <v>11.16</v>
      </c>
      <c r="H26" s="112">
        <f>[22]Janeiro!$H$11</f>
        <v>12.96</v>
      </c>
      <c r="I26" s="112">
        <f>[22]Janeiro!$H$12</f>
        <v>14.4</v>
      </c>
      <c r="J26" s="112">
        <f>[22]Janeiro!$H$13</f>
        <v>13.68</v>
      </c>
      <c r="K26" s="112">
        <f>[22]Janeiro!$H$14</f>
        <v>33.119999999999997</v>
      </c>
      <c r="L26" s="112">
        <f>[22]Janeiro!$H$15</f>
        <v>21.6</v>
      </c>
      <c r="M26" s="112">
        <f>[22]Janeiro!$H$16</f>
        <v>12.96</v>
      </c>
      <c r="N26" s="112">
        <f>[22]Janeiro!$H$17</f>
        <v>12.24</v>
      </c>
      <c r="O26" s="112">
        <f>[22]Janeiro!$H$18</f>
        <v>15.48</v>
      </c>
      <c r="P26" s="112">
        <f>[22]Janeiro!$H$19</f>
        <v>20.52</v>
      </c>
      <c r="Q26" s="112">
        <f>[22]Janeiro!$H$20</f>
        <v>16.920000000000002</v>
      </c>
      <c r="R26" s="112">
        <f>[22]Janeiro!$H$21</f>
        <v>16.559999999999999</v>
      </c>
      <c r="S26" s="112">
        <f>[22]Janeiro!$H$22</f>
        <v>21.96</v>
      </c>
      <c r="T26" s="112">
        <f>[22]Janeiro!$H$23</f>
        <v>24.12</v>
      </c>
      <c r="U26" s="112">
        <f>[22]Janeiro!$H$24</f>
        <v>19.8</v>
      </c>
      <c r="V26" s="112">
        <f>[22]Janeiro!$H$25</f>
        <v>20.88</v>
      </c>
      <c r="W26" s="112">
        <f>[22]Janeiro!$H$26</f>
        <v>15.840000000000002</v>
      </c>
      <c r="X26" s="112">
        <f>[22]Janeiro!$H$27</f>
        <v>16.920000000000002</v>
      </c>
      <c r="Y26" s="112">
        <f>[22]Janeiro!$H$28</f>
        <v>11.520000000000001</v>
      </c>
      <c r="Z26" s="112">
        <f>[22]Janeiro!$H$29</f>
        <v>14.76</v>
      </c>
      <c r="AA26" s="112">
        <f>[22]Janeiro!$H$30</f>
        <v>14.04</v>
      </c>
      <c r="AB26" s="112">
        <f>[22]Janeiro!$H$31</f>
        <v>12.6</v>
      </c>
      <c r="AC26" s="112">
        <f>[22]Janeiro!$H$32</f>
        <v>13.32</v>
      </c>
      <c r="AD26" s="112">
        <f>[22]Janeiro!$H$33</f>
        <v>16.559999999999999</v>
      </c>
      <c r="AE26" s="112">
        <f>[22]Janeiro!$H$34</f>
        <v>12.96</v>
      </c>
      <c r="AF26" s="112">
        <f>[22]Janeiro!$H$35</f>
        <v>18</v>
      </c>
      <c r="AG26" s="117">
        <f t="shared" si="3"/>
        <v>33.119999999999997</v>
      </c>
      <c r="AH26" s="116">
        <f t="shared" si="4"/>
        <v>16.246451612903225</v>
      </c>
      <c r="AK26" t="s">
        <v>35</v>
      </c>
    </row>
    <row r="27" spans="1:38" x14ac:dyDescent="0.2">
      <c r="A27" s="48" t="s">
        <v>32</v>
      </c>
      <c r="B27" s="112">
        <f>[23]Janeiro!$H$5</f>
        <v>11.879999999999999</v>
      </c>
      <c r="C27" s="112">
        <f>[23]Janeiro!$H$6</f>
        <v>19.440000000000001</v>
      </c>
      <c r="D27" s="112">
        <f>[23]Janeiro!$H$7</f>
        <v>10.08</v>
      </c>
      <c r="E27" s="112">
        <f>[23]Janeiro!$H$8</f>
        <v>19.079999999999998</v>
      </c>
      <c r="F27" s="112">
        <f>[23]Janeiro!$H$9</f>
        <v>11.879999999999999</v>
      </c>
      <c r="G27" s="112">
        <f>[23]Janeiro!$H$10</f>
        <v>10.8</v>
      </c>
      <c r="H27" s="112">
        <f>[23]Janeiro!$H$11</f>
        <v>13.68</v>
      </c>
      <c r="I27" s="112">
        <f>[23]Janeiro!$H$12</f>
        <v>12.24</v>
      </c>
      <c r="J27" s="112">
        <f>[23]Janeiro!$H$13</f>
        <v>13.68</v>
      </c>
      <c r="K27" s="112">
        <f>[23]Janeiro!$H$14</f>
        <v>17.28</v>
      </c>
      <c r="L27" s="112">
        <f>[23]Janeiro!$H$15</f>
        <v>14.04</v>
      </c>
      <c r="M27" s="112">
        <f>[23]Janeiro!$H$16</f>
        <v>10.8</v>
      </c>
      <c r="N27" s="112">
        <f>[23]Janeiro!$H$17</f>
        <v>11.16</v>
      </c>
      <c r="O27" s="112">
        <f>[23]Janeiro!$H$18</f>
        <v>13.32</v>
      </c>
      <c r="P27" s="112">
        <f>[23]Janeiro!$H$19</f>
        <v>16.2</v>
      </c>
      <c r="Q27" s="112">
        <f>[23]Janeiro!$H$20</f>
        <v>17.64</v>
      </c>
      <c r="R27" s="112">
        <f>[23]Janeiro!$H$21</f>
        <v>14.76</v>
      </c>
      <c r="S27" s="112">
        <f>[23]Janeiro!$H$22</f>
        <v>16.2</v>
      </c>
      <c r="T27" s="112">
        <f>[23]Janeiro!$H$23</f>
        <v>14.04</v>
      </c>
      <c r="U27" s="112">
        <f>[23]Janeiro!$H$24</f>
        <v>16.920000000000002</v>
      </c>
      <c r="V27" s="112">
        <f>[23]Janeiro!$H$25</f>
        <v>15.48</v>
      </c>
      <c r="W27" s="112">
        <f>[23]Janeiro!$H$26</f>
        <v>14.4</v>
      </c>
      <c r="X27" s="112">
        <f>[23]Janeiro!$H$27</f>
        <v>10.8</v>
      </c>
      <c r="Y27" s="112">
        <f>[23]Janeiro!$H$28</f>
        <v>10.08</v>
      </c>
      <c r="Z27" s="112">
        <f>[23]Janeiro!$H$29</f>
        <v>8.64</v>
      </c>
      <c r="AA27" s="112">
        <f>[23]Janeiro!$H$30</f>
        <v>6.48</v>
      </c>
      <c r="AB27" s="112">
        <f>[23]Janeiro!$H$31</f>
        <v>10.08</v>
      </c>
      <c r="AC27" s="112">
        <f>[23]Janeiro!$H$32</f>
        <v>11.16</v>
      </c>
      <c r="AD27" s="112">
        <f>[23]Janeiro!$H$33</f>
        <v>11.520000000000001</v>
      </c>
      <c r="AE27" s="112">
        <f>[23]Janeiro!$H$34</f>
        <v>9.7200000000000006</v>
      </c>
      <c r="AF27" s="112">
        <f>[23]Janeiro!$H$35</f>
        <v>17.28</v>
      </c>
      <c r="AG27" s="117">
        <f t="shared" si="3"/>
        <v>19.440000000000001</v>
      </c>
      <c r="AH27" s="116">
        <f t="shared" si="4"/>
        <v>13.250322580645161</v>
      </c>
      <c r="AJ27" t="s">
        <v>35</v>
      </c>
    </row>
    <row r="28" spans="1:38" x14ac:dyDescent="0.2">
      <c r="A28" s="48" t="s">
        <v>10</v>
      </c>
      <c r="B28" s="112">
        <f>[24]Janeiro!$H$5</f>
        <v>11.879999999999999</v>
      </c>
      <c r="C28" s="112">
        <f>[24]Janeiro!$H$6</f>
        <v>13.32</v>
      </c>
      <c r="D28" s="112">
        <f>[24]Janeiro!$H$7</f>
        <v>8.2799999999999994</v>
      </c>
      <c r="E28" s="112">
        <f>[24]Janeiro!$H$8</f>
        <v>10.8</v>
      </c>
      <c r="F28" s="112">
        <f>[24]Janeiro!$H$9</f>
        <v>12.24</v>
      </c>
      <c r="G28" s="112">
        <f>[24]Janeiro!$H$10</f>
        <v>11.520000000000001</v>
      </c>
      <c r="H28" s="112">
        <f>[24]Janeiro!$H$11</f>
        <v>10.08</v>
      </c>
      <c r="I28" s="112">
        <f>[24]Janeiro!$H$12</f>
        <v>13.68</v>
      </c>
      <c r="J28" s="112">
        <f>[24]Janeiro!$H$13</f>
        <v>10.8</v>
      </c>
      <c r="K28" s="112">
        <f>[24]Janeiro!$H$14</f>
        <v>22.68</v>
      </c>
      <c r="L28" s="112">
        <f>[24]Janeiro!$H$15</f>
        <v>11.879999999999999</v>
      </c>
      <c r="M28" s="112">
        <f>[24]Janeiro!$H$16</f>
        <v>12.24</v>
      </c>
      <c r="N28" s="112">
        <f>[24]Janeiro!$H$17</f>
        <v>14.04</v>
      </c>
      <c r="O28" s="112">
        <f>[24]Janeiro!$H$18</f>
        <v>15.840000000000002</v>
      </c>
      <c r="P28" s="112">
        <f>[24]Janeiro!$H$19</f>
        <v>17.28</v>
      </c>
      <c r="Q28" s="112">
        <f>[24]Janeiro!$H$20</f>
        <v>15.120000000000001</v>
      </c>
      <c r="R28" s="112">
        <f>[24]Janeiro!$H$21</f>
        <v>10.8</v>
      </c>
      <c r="S28" s="112">
        <f>[24]Janeiro!$H$22</f>
        <v>14.04</v>
      </c>
      <c r="T28" s="112">
        <f>[24]Janeiro!$H$23</f>
        <v>16.559999999999999</v>
      </c>
      <c r="U28" s="112">
        <f>[24]Janeiro!$H$24</f>
        <v>10.8</v>
      </c>
      <c r="V28" s="112">
        <f>[24]Janeiro!$H$25</f>
        <v>11.879999999999999</v>
      </c>
      <c r="W28" s="112">
        <f>[24]Janeiro!$H$26</f>
        <v>9.7200000000000006</v>
      </c>
      <c r="X28" s="112">
        <f>[24]Janeiro!$H$27</f>
        <v>13.32</v>
      </c>
      <c r="Y28" s="112">
        <f>[24]Janeiro!$H$28</f>
        <v>14.76</v>
      </c>
      <c r="Z28" s="112">
        <f>[24]Janeiro!$H$29</f>
        <v>12.96</v>
      </c>
      <c r="AA28" s="112">
        <f>[24]Janeiro!$H$30</f>
        <v>13.32</v>
      </c>
      <c r="AB28" s="112">
        <f>[24]Janeiro!$H$31</f>
        <v>10.8</v>
      </c>
      <c r="AC28" s="112">
        <f>[24]Janeiro!$H$32</f>
        <v>11.520000000000001</v>
      </c>
      <c r="AD28" s="112">
        <f>[24]Janeiro!$H$33</f>
        <v>10.8</v>
      </c>
      <c r="AE28" s="112">
        <f>[24]Janeiro!$H$34</f>
        <v>12.24</v>
      </c>
      <c r="AF28" s="112">
        <f>[24]Janeiro!$H$35</f>
        <v>23.400000000000002</v>
      </c>
      <c r="AG28" s="117">
        <f t="shared" si="3"/>
        <v>23.400000000000002</v>
      </c>
      <c r="AH28" s="116">
        <f t="shared" si="4"/>
        <v>13.180645161290322</v>
      </c>
      <c r="AL28" t="s">
        <v>35</v>
      </c>
    </row>
    <row r="29" spans="1:38" x14ac:dyDescent="0.2">
      <c r="A29" s="48" t="s">
        <v>151</v>
      </c>
      <c r="B29" s="112">
        <f>[25]Janeiro!$H$5</f>
        <v>25.2</v>
      </c>
      <c r="C29" s="112">
        <f>[25]Janeiro!$H$6</f>
        <v>23.040000000000003</v>
      </c>
      <c r="D29" s="112">
        <f>[25]Janeiro!$H$7</f>
        <v>11.520000000000001</v>
      </c>
      <c r="E29" s="112">
        <f>[25]Janeiro!$H$8</f>
        <v>13.68</v>
      </c>
      <c r="F29" s="112">
        <f>[25]Janeiro!$H$9</f>
        <v>13.68</v>
      </c>
      <c r="G29" s="112">
        <f>[25]Janeiro!$H$10</f>
        <v>13.32</v>
      </c>
      <c r="H29" s="112">
        <f>[25]Janeiro!$H$11</f>
        <v>17.64</v>
      </c>
      <c r="I29" s="112">
        <f>[25]Janeiro!$H$12</f>
        <v>14.04</v>
      </c>
      <c r="J29" s="112">
        <f>[25]Janeiro!$H$13</f>
        <v>17.28</v>
      </c>
      <c r="K29" s="112">
        <f>[25]Janeiro!$H$14</f>
        <v>34.92</v>
      </c>
      <c r="L29" s="112">
        <f>[25]Janeiro!$H$15</f>
        <v>24.48</v>
      </c>
      <c r="M29" s="112">
        <f>[25]Janeiro!$H$16</f>
        <v>14.4</v>
      </c>
      <c r="N29" s="112">
        <f>[25]Janeiro!$H$17</f>
        <v>20.52</v>
      </c>
      <c r="O29" s="112">
        <f>[25]Janeiro!$H$18</f>
        <v>21.240000000000002</v>
      </c>
      <c r="P29" s="112">
        <f>[25]Janeiro!$H$19</f>
        <v>26.64</v>
      </c>
      <c r="Q29" s="112">
        <f>[25]Janeiro!$H$20</f>
        <v>28.08</v>
      </c>
      <c r="R29" s="112">
        <f>[25]Janeiro!$H$21</f>
        <v>22.32</v>
      </c>
      <c r="S29" s="112">
        <f>[25]Janeiro!$H$22</f>
        <v>25.2</v>
      </c>
      <c r="T29" s="112">
        <f>[25]Janeiro!$H$23</f>
        <v>27.720000000000002</v>
      </c>
      <c r="U29" s="112">
        <f>[25]Janeiro!$H$24</f>
        <v>28.44</v>
      </c>
      <c r="V29" s="112">
        <f>[25]Janeiro!$H$25</f>
        <v>20.88</v>
      </c>
      <c r="W29" s="112">
        <f>[25]Janeiro!$H$26</f>
        <v>22.68</v>
      </c>
      <c r="X29" s="112">
        <f>[25]Janeiro!$H$27</f>
        <v>20.52</v>
      </c>
      <c r="Y29" s="112">
        <f>[25]Janeiro!$H$28</f>
        <v>18.36</v>
      </c>
      <c r="Z29" s="112">
        <f>[25]Janeiro!$H$29</f>
        <v>16.559999999999999</v>
      </c>
      <c r="AA29" s="112">
        <f>[25]Janeiro!$H$30</f>
        <v>20.16</v>
      </c>
      <c r="AB29" s="112">
        <f>[25]Janeiro!$H$31</f>
        <v>20.16</v>
      </c>
      <c r="AC29" s="112">
        <f>[25]Janeiro!$H$32</f>
        <v>16.2</v>
      </c>
      <c r="AD29" s="112">
        <f>[25]Janeiro!$H$33</f>
        <v>20.52</v>
      </c>
      <c r="AE29" s="112">
        <f>[25]Janeiro!$H$34</f>
        <v>18.720000000000002</v>
      </c>
      <c r="AF29" s="112">
        <f>[25]Janeiro!$H$35</f>
        <v>26.28</v>
      </c>
      <c r="AG29" s="117">
        <f t="shared" si="3"/>
        <v>34.92</v>
      </c>
      <c r="AH29" s="116">
        <f t="shared" si="4"/>
        <v>20.787096774193543</v>
      </c>
      <c r="AI29" s="12" t="s">
        <v>35</v>
      </c>
      <c r="AK29" t="s">
        <v>35</v>
      </c>
    </row>
    <row r="30" spans="1:38" x14ac:dyDescent="0.2">
      <c r="A30" s="48" t="s">
        <v>11</v>
      </c>
      <c r="B30" s="112" t="str">
        <f>[26]Janeiro!$H$5</f>
        <v>*</v>
      </c>
      <c r="C30" s="112" t="str">
        <f>[26]Janeiro!$H$6</f>
        <v>*</v>
      </c>
      <c r="D30" s="112" t="str">
        <f>[26]Janeiro!$H$7</f>
        <v>*</v>
      </c>
      <c r="E30" s="112" t="str">
        <f>[26]Janeiro!$H$8</f>
        <v>*</v>
      </c>
      <c r="F30" s="112" t="str">
        <f>[26]Janeiro!$H$9</f>
        <v>*</v>
      </c>
      <c r="G30" s="112" t="str">
        <f>[26]Janeiro!$H$10</f>
        <v>*</v>
      </c>
      <c r="H30" s="112" t="str">
        <f>[26]Janeiro!$H$11</f>
        <v>*</v>
      </c>
      <c r="I30" s="112" t="str">
        <f>[26]Janeiro!$H$12</f>
        <v>*</v>
      </c>
      <c r="J30" s="112" t="str">
        <f>[26]Janeiro!$H$13</f>
        <v>*</v>
      </c>
      <c r="K30" s="112" t="str">
        <f>[26]Janeiro!$H$14</f>
        <v>*</v>
      </c>
      <c r="L30" s="112" t="str">
        <f>[26]Janeiro!$H$15</f>
        <v>*</v>
      </c>
      <c r="M30" s="112" t="str">
        <f>[26]Janeiro!$H$16</f>
        <v>*</v>
      </c>
      <c r="N30" s="112" t="str">
        <f>[26]Janeiro!$H$17</f>
        <v>*</v>
      </c>
      <c r="O30" s="112" t="str">
        <f>[26]Janeiro!$H$18</f>
        <v>*</v>
      </c>
      <c r="P30" s="112" t="str">
        <f>[26]Janeiro!$H$19</f>
        <v>*</v>
      </c>
      <c r="Q30" s="112" t="str">
        <f>[26]Janeiro!$H$20</f>
        <v>*</v>
      </c>
      <c r="R30" s="112" t="str">
        <f>[26]Janeiro!$H$21</f>
        <v>*</v>
      </c>
      <c r="S30" s="112" t="str">
        <f>[26]Janeiro!$H$22</f>
        <v>*</v>
      </c>
      <c r="T30" s="112" t="str">
        <f>[26]Janeiro!$H$23</f>
        <v>*</v>
      </c>
      <c r="U30" s="112" t="str">
        <f>[26]Janeiro!$H$24</f>
        <v>*</v>
      </c>
      <c r="V30" s="112" t="str">
        <f>[26]Janeiro!$H$25</f>
        <v>*</v>
      </c>
      <c r="W30" s="112" t="str">
        <f>[26]Janeiro!$H$26</f>
        <v>*</v>
      </c>
      <c r="X30" s="112" t="str">
        <f>[26]Janeiro!$H$27</f>
        <v>*</v>
      </c>
      <c r="Y30" s="112" t="str">
        <f>[26]Janeiro!$H$28</f>
        <v>*</v>
      </c>
      <c r="Z30" s="112" t="str">
        <f>[26]Janeiro!$H$29</f>
        <v>*</v>
      </c>
      <c r="AA30" s="112" t="str">
        <f>[26]Janeiro!$H$30</f>
        <v>*</v>
      </c>
      <c r="AB30" s="112" t="str">
        <f>[26]Janeiro!$H$31</f>
        <v>*</v>
      </c>
      <c r="AC30" s="112" t="str">
        <f>[26]Janeiro!$H$32</f>
        <v>*</v>
      </c>
      <c r="AD30" s="112" t="str">
        <f>[26]Janeiro!$H$33</f>
        <v>*</v>
      </c>
      <c r="AE30" s="112" t="str">
        <f>[26]Janeiro!$H$34</f>
        <v>*</v>
      </c>
      <c r="AF30" s="112" t="str">
        <f>[26]Janeiro!$H$35</f>
        <v>*</v>
      </c>
      <c r="AG30" s="117" t="s">
        <v>197</v>
      </c>
      <c r="AH30" s="116" t="s">
        <v>197</v>
      </c>
      <c r="AK30" t="s">
        <v>35</v>
      </c>
      <c r="AL30" t="s">
        <v>35</v>
      </c>
    </row>
    <row r="31" spans="1:38" s="5" customFormat="1" x14ac:dyDescent="0.2">
      <c r="A31" s="48" t="s">
        <v>12</v>
      </c>
      <c r="B31" s="112">
        <f>[27]Janeiro!$H$5</f>
        <v>11.16</v>
      </c>
      <c r="C31" s="112">
        <f>[27]Janeiro!$H$6</f>
        <v>16.920000000000002</v>
      </c>
      <c r="D31" s="112">
        <f>[27]Janeiro!$H$7</f>
        <v>12.96</v>
      </c>
      <c r="E31" s="112">
        <f>[27]Janeiro!$H$8</f>
        <v>4.6800000000000006</v>
      </c>
      <c r="F31" s="112">
        <f>[27]Janeiro!$H$9</f>
        <v>6.12</v>
      </c>
      <c r="G31" s="112">
        <f>[27]Janeiro!$H$10</f>
        <v>9</v>
      </c>
      <c r="H31" s="112">
        <f>[27]Janeiro!$H$11</f>
        <v>11.520000000000001</v>
      </c>
      <c r="I31" s="112">
        <f>[27]Janeiro!$H$12</f>
        <v>10.44</v>
      </c>
      <c r="J31" s="112">
        <f>[27]Janeiro!$H$13</f>
        <v>10.44</v>
      </c>
      <c r="K31" s="112">
        <f>[27]Janeiro!$H$14</f>
        <v>15.840000000000002</v>
      </c>
      <c r="L31" s="112">
        <f>[27]Janeiro!$H$15</f>
        <v>9.7200000000000006</v>
      </c>
      <c r="M31" s="112">
        <f>[27]Janeiro!$H$16</f>
        <v>9</v>
      </c>
      <c r="N31" s="112">
        <f>[27]Janeiro!$H$17</f>
        <v>9</v>
      </c>
      <c r="O31" s="112">
        <f>[27]Janeiro!$H$18</f>
        <v>11.16</v>
      </c>
      <c r="P31" s="112">
        <f>[27]Janeiro!$H$19</f>
        <v>14.04</v>
      </c>
      <c r="Q31" s="112">
        <f>[27]Janeiro!$H$20</f>
        <v>12.24</v>
      </c>
      <c r="R31" s="112">
        <f>[27]Janeiro!$H$21</f>
        <v>13.32</v>
      </c>
      <c r="S31" s="112">
        <f>[27]Janeiro!$H$22</f>
        <v>11.16</v>
      </c>
      <c r="T31" s="112">
        <f>[27]Janeiro!$H$23</f>
        <v>10.44</v>
      </c>
      <c r="U31" s="112">
        <f>[27]Janeiro!$H$24</f>
        <v>10.08</v>
      </c>
      <c r="V31" s="112">
        <f>[27]Janeiro!$H$25</f>
        <v>7.9200000000000008</v>
      </c>
      <c r="W31" s="112">
        <f>[27]Janeiro!$H$26</f>
        <v>21.6</v>
      </c>
      <c r="X31" s="112">
        <f>[27]Janeiro!$H$27</f>
        <v>8.64</v>
      </c>
      <c r="Y31" s="112">
        <f>[27]Janeiro!$H$28</f>
        <v>8.2799999999999994</v>
      </c>
      <c r="Z31" s="112">
        <f>[27]Janeiro!$H$29</f>
        <v>6.12</v>
      </c>
      <c r="AA31" s="112">
        <f>[27]Janeiro!$H$30</f>
        <v>10.08</v>
      </c>
      <c r="AB31" s="112">
        <f>[27]Janeiro!$H$31</f>
        <v>5.04</v>
      </c>
      <c r="AC31" s="112">
        <f>[27]Janeiro!$H$32</f>
        <v>7.9200000000000008</v>
      </c>
      <c r="AD31" s="112">
        <f>[27]Janeiro!$H$33</f>
        <v>12.6</v>
      </c>
      <c r="AE31" s="112">
        <f>[27]Janeiro!$H$34</f>
        <v>11.520000000000001</v>
      </c>
      <c r="AF31" s="112">
        <f>[27]Janeiro!$H$35</f>
        <v>10.8</v>
      </c>
      <c r="AG31" s="117">
        <f t="shared" si="3"/>
        <v>21.6</v>
      </c>
      <c r="AH31" s="116">
        <f t="shared" si="4"/>
        <v>10.637419354838709</v>
      </c>
      <c r="AK31" s="5" t="s">
        <v>35</v>
      </c>
      <c r="AL31" s="5" t="s">
        <v>35</v>
      </c>
    </row>
    <row r="32" spans="1:38" x14ac:dyDescent="0.2">
      <c r="A32" s="48" t="s">
        <v>13</v>
      </c>
      <c r="B32" s="112">
        <f>[28]Janeiro!$H$5</f>
        <v>18.720000000000002</v>
      </c>
      <c r="C32" s="112">
        <f>[28]Janeiro!$H$6</f>
        <v>13.32</v>
      </c>
      <c r="D32" s="112">
        <f>[28]Janeiro!$H$7</f>
        <v>13.68</v>
      </c>
      <c r="E32" s="112">
        <f>[28]Janeiro!$H$8</f>
        <v>18.36</v>
      </c>
      <c r="F32" s="112">
        <f>[28]Janeiro!$H$9</f>
        <v>12.6</v>
      </c>
      <c r="G32" s="112">
        <f>[28]Janeiro!$H$10</f>
        <v>12.96</v>
      </c>
      <c r="H32" s="112">
        <f>[28]Janeiro!$H$11</f>
        <v>15.840000000000002</v>
      </c>
      <c r="I32" s="112">
        <f>[28]Janeiro!$H$12</f>
        <v>15.120000000000001</v>
      </c>
      <c r="J32" s="112">
        <f>[28]Janeiro!$H$13</f>
        <v>13.32</v>
      </c>
      <c r="K32" s="112">
        <f>[28]Janeiro!$H$14</f>
        <v>21.240000000000002</v>
      </c>
      <c r="L32" s="112">
        <f>[28]Janeiro!$H$15</f>
        <v>15.120000000000001</v>
      </c>
      <c r="M32" s="112">
        <f>[28]Janeiro!$H$16</f>
        <v>35.28</v>
      </c>
      <c r="N32" s="112">
        <f>[28]Janeiro!$H$17</f>
        <v>12.6</v>
      </c>
      <c r="O32" s="112">
        <f>[28]Janeiro!$H$18</f>
        <v>20.88</v>
      </c>
      <c r="P32" s="112">
        <f>[28]Janeiro!$H$19</f>
        <v>16.920000000000002</v>
      </c>
      <c r="Q32" s="112">
        <f>[28]Janeiro!$H$20</f>
        <v>18</v>
      </c>
      <c r="R32" s="112">
        <f>[28]Janeiro!$H$21</f>
        <v>15.48</v>
      </c>
      <c r="S32" s="112">
        <f>[28]Janeiro!$H$22</f>
        <v>22.32</v>
      </c>
      <c r="T32" s="112">
        <f>[28]Janeiro!$H$23</f>
        <v>32.04</v>
      </c>
      <c r="U32" s="112">
        <f>[28]Janeiro!$H$24</f>
        <v>14.04</v>
      </c>
      <c r="V32" s="112">
        <f>[28]Janeiro!$H$25</f>
        <v>12.6</v>
      </c>
      <c r="W32" s="112">
        <f>[28]Janeiro!$H$26</f>
        <v>20.52</v>
      </c>
      <c r="X32" s="112">
        <f>[28]Janeiro!$H$27</f>
        <v>10.08</v>
      </c>
      <c r="Y32" s="112">
        <f>[28]Janeiro!$H$28</f>
        <v>12.96</v>
      </c>
      <c r="Z32" s="112">
        <f>[28]Janeiro!$H$29</f>
        <v>19.440000000000001</v>
      </c>
      <c r="AA32" s="112">
        <f>[28]Janeiro!$H$30</f>
        <v>17.28</v>
      </c>
      <c r="AB32" s="112">
        <f>[28]Janeiro!$H$31</f>
        <v>13.32</v>
      </c>
      <c r="AC32" s="112">
        <f>[28]Janeiro!$H$32</f>
        <v>15.840000000000002</v>
      </c>
      <c r="AD32" s="112">
        <f>[28]Janeiro!$H$33</f>
        <v>15.48</v>
      </c>
      <c r="AE32" s="112">
        <f>[28]Janeiro!$H$34</f>
        <v>33.480000000000004</v>
      </c>
      <c r="AF32" s="112">
        <f>[28]Janeiro!$H$35</f>
        <v>22.68</v>
      </c>
      <c r="AG32" s="117">
        <f t="shared" si="3"/>
        <v>35.28</v>
      </c>
      <c r="AH32" s="116">
        <f t="shared" si="4"/>
        <v>17.790967741935482</v>
      </c>
      <c r="AK32" t="s">
        <v>35</v>
      </c>
    </row>
    <row r="33" spans="1:38" x14ac:dyDescent="0.2">
      <c r="A33" s="48" t="s">
        <v>152</v>
      </c>
      <c r="B33" s="112">
        <f>[29]Janeiro!$H$5</f>
        <v>11.16</v>
      </c>
      <c r="C33" s="112">
        <f>[29]Janeiro!$H$6</f>
        <v>11.520000000000001</v>
      </c>
      <c r="D33" s="112">
        <f>[29]Janeiro!$H$7</f>
        <v>7.5600000000000005</v>
      </c>
      <c r="E33" s="112">
        <f>[29]Janeiro!$H$8</f>
        <v>18.36</v>
      </c>
      <c r="F33" s="112">
        <f>[29]Janeiro!$H$9</f>
        <v>10.08</v>
      </c>
      <c r="G33" s="112">
        <f>[29]Janeiro!$H$10</f>
        <v>9</v>
      </c>
      <c r="H33" s="112">
        <f>[29]Janeiro!$H$11</f>
        <v>12.24</v>
      </c>
      <c r="I33" s="112">
        <f>[29]Janeiro!$H$12</f>
        <v>13.68</v>
      </c>
      <c r="J33" s="112">
        <f>[29]Janeiro!$H$13</f>
        <v>25.92</v>
      </c>
      <c r="K33" s="112">
        <f>[29]Janeiro!$H$14</f>
        <v>17.28</v>
      </c>
      <c r="L33" s="112">
        <f>[29]Janeiro!$H$15</f>
        <v>18.36</v>
      </c>
      <c r="M33" s="112">
        <f>[29]Janeiro!$H$16</f>
        <v>15.120000000000001</v>
      </c>
      <c r="N33" s="112">
        <f>[29]Janeiro!$H$17</f>
        <v>12.96</v>
      </c>
      <c r="O33" s="112">
        <f>[29]Janeiro!$H$18</f>
        <v>14.04</v>
      </c>
      <c r="P33" s="112">
        <f>[29]Janeiro!$H$19</f>
        <v>21.6</v>
      </c>
      <c r="Q33" s="112">
        <f>[29]Janeiro!$H$20</f>
        <v>13.32</v>
      </c>
      <c r="R33" s="112">
        <f>[29]Janeiro!$H$21</f>
        <v>15.48</v>
      </c>
      <c r="S33" s="112">
        <f>[29]Janeiro!$H$22</f>
        <v>17.64</v>
      </c>
      <c r="T33" s="112">
        <f>[29]Janeiro!$H$23</f>
        <v>9.3600000000000012</v>
      </c>
      <c r="U33" s="112">
        <f>[29]Janeiro!$H$24</f>
        <v>14.76</v>
      </c>
      <c r="V33" s="112">
        <f>[29]Janeiro!$H$25</f>
        <v>10.44</v>
      </c>
      <c r="W33" s="112">
        <f>[29]Janeiro!$H$26</f>
        <v>14.4</v>
      </c>
      <c r="X33" s="112">
        <f>[29]Janeiro!$H$27</f>
        <v>10.08</v>
      </c>
      <c r="Y33" s="112">
        <f>[29]Janeiro!$H$28</f>
        <v>12.96</v>
      </c>
      <c r="Z33" s="112">
        <f>[29]Janeiro!$H$29</f>
        <v>11.16</v>
      </c>
      <c r="AA33" s="112">
        <f>[29]Janeiro!$H$30</f>
        <v>14.4</v>
      </c>
      <c r="AB33" s="112">
        <f>[29]Janeiro!$H$31</f>
        <v>12.6</v>
      </c>
      <c r="AC33" s="112">
        <f>[29]Janeiro!$H$32</f>
        <v>9.3600000000000012</v>
      </c>
      <c r="AD33" s="112">
        <f>[29]Janeiro!$H$33</f>
        <v>10.44</v>
      </c>
      <c r="AE33" s="112">
        <f>[29]Janeiro!$H$34</f>
        <v>6.48</v>
      </c>
      <c r="AF33" s="112">
        <f>[29]Janeiro!$H$35</f>
        <v>15.48</v>
      </c>
      <c r="AG33" s="117">
        <f t="shared" si="3"/>
        <v>25.92</v>
      </c>
      <c r="AH33" s="116">
        <f t="shared" si="4"/>
        <v>13.459354838709677</v>
      </c>
      <c r="AK33" t="s">
        <v>35</v>
      </c>
    </row>
    <row r="34" spans="1:38" x14ac:dyDescent="0.2">
      <c r="A34" s="48" t="s">
        <v>123</v>
      </c>
      <c r="B34" s="112">
        <f>[30]Janeiro!$H$5</f>
        <v>13.68</v>
      </c>
      <c r="C34" s="112">
        <f>[30]Janeiro!$H$6</f>
        <v>11.520000000000001</v>
      </c>
      <c r="D34" s="112">
        <f>[30]Janeiro!$H$7</f>
        <v>12.24</v>
      </c>
      <c r="E34" s="112">
        <f>[30]Janeiro!$H$8</f>
        <v>18</v>
      </c>
      <c r="F34" s="112">
        <f>[30]Janeiro!$H$9</f>
        <v>14.04</v>
      </c>
      <c r="G34" s="112">
        <f>[30]Janeiro!$H$10</f>
        <v>12.24</v>
      </c>
      <c r="H34" s="112">
        <f>[30]Janeiro!$H$11</f>
        <v>34.56</v>
      </c>
      <c r="I34" s="112">
        <f>[30]Janeiro!$H$12</f>
        <v>18</v>
      </c>
      <c r="J34" s="112">
        <f>[30]Janeiro!$H$13</f>
        <v>17.28</v>
      </c>
      <c r="K34" s="112">
        <f>[30]Janeiro!$H$14</f>
        <v>21.6</v>
      </c>
      <c r="L34" s="112">
        <f>[30]Janeiro!$H$15</f>
        <v>21.96</v>
      </c>
      <c r="M34" s="112">
        <f>[30]Janeiro!$H$16</f>
        <v>12.96</v>
      </c>
      <c r="N34" s="112">
        <f>[30]Janeiro!$H$17</f>
        <v>13.32</v>
      </c>
      <c r="O34" s="112">
        <f>[30]Janeiro!$H$18</f>
        <v>19.079999999999998</v>
      </c>
      <c r="P34" s="112">
        <f>[30]Janeiro!$H$19</f>
        <v>21.96</v>
      </c>
      <c r="Q34" s="112">
        <f>[30]Janeiro!$H$20</f>
        <v>16.559999999999999</v>
      </c>
      <c r="R34" s="112">
        <f>[30]Janeiro!$H$21</f>
        <v>19.8</v>
      </c>
      <c r="S34" s="112">
        <f>[30]Janeiro!$H$22</f>
        <v>32.4</v>
      </c>
      <c r="T34" s="112">
        <f>[30]Janeiro!$H$23</f>
        <v>22.32</v>
      </c>
      <c r="U34" s="112">
        <f>[30]Janeiro!$H$24</f>
        <v>23.759999999999998</v>
      </c>
      <c r="V34" s="112">
        <f>[30]Janeiro!$H$25</f>
        <v>18.36</v>
      </c>
      <c r="W34" s="112">
        <f>[30]Janeiro!$H$26</f>
        <v>20.88</v>
      </c>
      <c r="X34" s="112">
        <f>[30]Janeiro!$H$27</f>
        <v>16.920000000000002</v>
      </c>
      <c r="Y34" s="112">
        <f>[30]Janeiro!$H$28</f>
        <v>9.7200000000000006</v>
      </c>
      <c r="Z34" s="112">
        <f>[30]Janeiro!$H$29</f>
        <v>12.6</v>
      </c>
      <c r="AA34" s="112">
        <f>[30]Janeiro!$H$30</f>
        <v>15.48</v>
      </c>
      <c r="AB34" s="112">
        <f>[30]Janeiro!$H$31</f>
        <v>18.36</v>
      </c>
      <c r="AC34" s="112">
        <f>[30]Janeiro!$H$32</f>
        <v>11.879999999999999</v>
      </c>
      <c r="AD34" s="112">
        <f>[30]Janeiro!$H$33</f>
        <v>18</v>
      </c>
      <c r="AE34" s="112">
        <f>[30]Janeiro!$H$34</f>
        <v>15.840000000000002</v>
      </c>
      <c r="AF34" s="112">
        <f>[30]Janeiro!$H$35</f>
        <v>20.52</v>
      </c>
      <c r="AG34" s="117">
        <f t="shared" si="3"/>
        <v>34.56</v>
      </c>
      <c r="AH34" s="116">
        <f t="shared" si="4"/>
        <v>17.930322580645161</v>
      </c>
      <c r="AK34" t="s">
        <v>35</v>
      </c>
    </row>
    <row r="35" spans="1:38" x14ac:dyDescent="0.2">
      <c r="A35" s="48" t="s">
        <v>14</v>
      </c>
      <c r="B35" s="112">
        <f>[31]Janeiro!$H$5</f>
        <v>14.4</v>
      </c>
      <c r="C35" s="112">
        <f>[31]Janeiro!$H$6</f>
        <v>11.520000000000001</v>
      </c>
      <c r="D35" s="112">
        <f>[31]Janeiro!$H$7</f>
        <v>16.559999999999999</v>
      </c>
      <c r="E35" s="112">
        <f>[31]Janeiro!$H$8</f>
        <v>17.28</v>
      </c>
      <c r="F35" s="112">
        <f>[31]Janeiro!$H$9</f>
        <v>22.32</v>
      </c>
      <c r="G35" s="112">
        <f>[31]Janeiro!$H$10</f>
        <v>13.68</v>
      </c>
      <c r="H35" s="112">
        <f>[31]Janeiro!$H$11</f>
        <v>16.559999999999999</v>
      </c>
      <c r="I35" s="112">
        <f>[31]Janeiro!$H$12</f>
        <v>14.4</v>
      </c>
      <c r="J35" s="112">
        <f>[31]Janeiro!$H$13</f>
        <v>15.840000000000002</v>
      </c>
      <c r="K35" s="112">
        <f>[31]Janeiro!$H$14</f>
        <v>22.32</v>
      </c>
      <c r="L35" s="112">
        <f>[31]Janeiro!$H$15</f>
        <v>16.920000000000002</v>
      </c>
      <c r="M35" s="112">
        <f>[31]Janeiro!$H$16</f>
        <v>11.16</v>
      </c>
      <c r="N35" s="112">
        <f>[31]Janeiro!$H$17</f>
        <v>16.559999999999999</v>
      </c>
      <c r="O35" s="112">
        <f>[31]Janeiro!$H$18</f>
        <v>18.36</v>
      </c>
      <c r="P35" s="112">
        <f>[31]Janeiro!$H$19</f>
        <v>9.7200000000000006</v>
      </c>
      <c r="Q35" s="112">
        <f>[31]Janeiro!$H$20</f>
        <v>22.32</v>
      </c>
      <c r="R35" s="112">
        <f>[31]Janeiro!$H$21</f>
        <v>15.840000000000002</v>
      </c>
      <c r="S35" s="112">
        <f>[31]Janeiro!$H$22</f>
        <v>10.08</v>
      </c>
      <c r="T35" s="112">
        <f>[31]Janeiro!$H$23</f>
        <v>18</v>
      </c>
      <c r="U35" s="112">
        <f>[31]Janeiro!$H$24</f>
        <v>19.079999999999998</v>
      </c>
      <c r="V35" s="112">
        <f>[31]Janeiro!$H$25</f>
        <v>19.440000000000001</v>
      </c>
      <c r="W35" s="112">
        <f>[31]Janeiro!$H$26</f>
        <v>21.240000000000002</v>
      </c>
      <c r="X35" s="112">
        <f>[31]Janeiro!$H$27</f>
        <v>13.68</v>
      </c>
      <c r="Y35" s="112">
        <f>[31]Janeiro!$H$28</f>
        <v>18</v>
      </c>
      <c r="Z35" s="112">
        <f>[31]Janeiro!$H$29</f>
        <v>14.76</v>
      </c>
      <c r="AA35" s="112">
        <f>[31]Janeiro!$H$30</f>
        <v>12.96</v>
      </c>
      <c r="AB35" s="112">
        <f>[31]Janeiro!$H$31</f>
        <v>17.28</v>
      </c>
      <c r="AC35" s="112">
        <f>[31]Janeiro!$H$32</f>
        <v>10.44</v>
      </c>
      <c r="AD35" s="112">
        <f>[31]Janeiro!$H$33</f>
        <v>18.720000000000002</v>
      </c>
      <c r="AE35" s="112">
        <f>[31]Janeiro!$H$34</f>
        <v>9.7200000000000006</v>
      </c>
      <c r="AF35" s="112">
        <f>[31]Janeiro!$H$35</f>
        <v>12.24</v>
      </c>
      <c r="AG35" s="117">
        <f t="shared" si="3"/>
        <v>22.32</v>
      </c>
      <c r="AH35" s="116">
        <f t="shared" si="4"/>
        <v>15.851612903225808</v>
      </c>
      <c r="AK35" t="s">
        <v>35</v>
      </c>
    </row>
    <row r="36" spans="1:38" x14ac:dyDescent="0.2">
      <c r="A36" s="48" t="s">
        <v>153</v>
      </c>
      <c r="B36" s="112">
        <f>[32]Janeiro!$H$5</f>
        <v>18.720000000000002</v>
      </c>
      <c r="C36" s="112">
        <f>[32]Janeiro!$H$6</f>
        <v>19.079999999999998</v>
      </c>
      <c r="D36" s="112">
        <f>[32]Janeiro!$H$7</f>
        <v>9</v>
      </c>
      <c r="E36" s="112">
        <f>[32]Janeiro!$H$8</f>
        <v>21.6</v>
      </c>
      <c r="F36" s="112">
        <f>[32]Janeiro!$H$9</f>
        <v>17.28</v>
      </c>
      <c r="G36" s="112">
        <f>[32]Janeiro!$H$10</f>
        <v>20.16</v>
      </c>
      <c r="H36" s="112">
        <f>[32]Janeiro!$H$11</f>
        <v>10.44</v>
      </c>
      <c r="I36" s="112">
        <f>[32]Janeiro!$H$12</f>
        <v>14.4</v>
      </c>
      <c r="J36" s="112">
        <f>[32]Janeiro!$H$13</f>
        <v>11.879999999999999</v>
      </c>
      <c r="K36" s="112">
        <f>[32]Janeiro!$H$14</f>
        <v>18.720000000000002</v>
      </c>
      <c r="L36" s="112">
        <f>[32]Janeiro!$H$15</f>
        <v>15.840000000000002</v>
      </c>
      <c r="M36" s="112">
        <f>[32]Janeiro!$H$16</f>
        <v>17.64</v>
      </c>
      <c r="N36" s="112">
        <f>[32]Janeiro!$H$17</f>
        <v>7.2</v>
      </c>
      <c r="O36" s="112">
        <f>[32]Janeiro!$H$18</f>
        <v>17.28</v>
      </c>
      <c r="P36" s="112">
        <f>[32]Janeiro!$H$19</f>
        <v>25.56</v>
      </c>
      <c r="Q36" s="112">
        <f>[32]Janeiro!$H$20</f>
        <v>11.879999999999999</v>
      </c>
      <c r="R36" s="112">
        <f>[32]Janeiro!$H$21</f>
        <v>22.68</v>
      </c>
      <c r="S36" s="112">
        <f>[32]Janeiro!$H$22</f>
        <v>18.36</v>
      </c>
      <c r="T36" s="112">
        <f>[32]Janeiro!$H$23</f>
        <v>13.32</v>
      </c>
      <c r="U36" s="112">
        <f>[32]Janeiro!$H$24</f>
        <v>11.879999999999999</v>
      </c>
      <c r="V36" s="112">
        <f>[32]Janeiro!$H$25</f>
        <v>14.76</v>
      </c>
      <c r="W36" s="112">
        <f>[32]Janeiro!$H$26</f>
        <v>17.64</v>
      </c>
      <c r="X36" s="112">
        <f>[32]Janeiro!$H$27</f>
        <v>13.32</v>
      </c>
      <c r="Y36" s="112">
        <f>[32]Janeiro!$H$28</f>
        <v>13.68</v>
      </c>
      <c r="Z36" s="112">
        <f>[32]Janeiro!$H$29</f>
        <v>13.68</v>
      </c>
      <c r="AA36" s="112">
        <f>[32]Janeiro!$H$30</f>
        <v>9</v>
      </c>
      <c r="AB36" s="112">
        <f>[32]Janeiro!$H$31</f>
        <v>9</v>
      </c>
      <c r="AC36" s="112">
        <f>[32]Janeiro!$H$32</f>
        <v>15.840000000000002</v>
      </c>
      <c r="AD36" s="112">
        <f>[32]Janeiro!$H$33</f>
        <v>18.36</v>
      </c>
      <c r="AE36" s="112">
        <f>[32]Janeiro!$H$34</f>
        <v>21.6</v>
      </c>
      <c r="AF36" s="112">
        <f>[32]Janeiro!$H$35</f>
        <v>7.9200000000000008</v>
      </c>
      <c r="AG36" s="117">
        <f t="shared" si="3"/>
        <v>25.56</v>
      </c>
      <c r="AH36" s="116">
        <f t="shared" si="4"/>
        <v>15.410322580645163</v>
      </c>
    </row>
    <row r="37" spans="1:38" x14ac:dyDescent="0.2">
      <c r="A37" s="48" t="s">
        <v>15</v>
      </c>
      <c r="B37" s="112">
        <f>[33]Janeiro!$H$5</f>
        <v>15.48</v>
      </c>
      <c r="C37" s="112">
        <f>[33]Janeiro!$H$6</f>
        <v>25.2</v>
      </c>
      <c r="D37" s="112">
        <f>[33]Janeiro!$H$7</f>
        <v>10.8</v>
      </c>
      <c r="E37" s="112">
        <f>[33]Janeiro!$H$8</f>
        <v>14.04</v>
      </c>
      <c r="F37" s="112">
        <f>[33]Janeiro!$H$9</f>
        <v>11.16</v>
      </c>
      <c r="G37" s="112">
        <f>[33]Janeiro!$H$10</f>
        <v>12.6</v>
      </c>
      <c r="H37" s="112">
        <f>[33]Janeiro!$H$11</f>
        <v>14.4</v>
      </c>
      <c r="I37" s="112">
        <f>[33]Janeiro!$H$12</f>
        <v>12.24</v>
      </c>
      <c r="J37" s="112">
        <f>[33]Janeiro!$H$13</f>
        <v>11.16</v>
      </c>
      <c r="K37" s="112">
        <f>[33]Janeiro!$H$14</f>
        <v>20.16</v>
      </c>
      <c r="L37" s="112">
        <f>[33]Janeiro!$H$15</f>
        <v>16.920000000000002</v>
      </c>
      <c r="M37" s="112">
        <f>[33]Janeiro!$H$16</f>
        <v>13.68</v>
      </c>
      <c r="N37" s="112">
        <f>[33]Janeiro!$H$17</f>
        <v>20.88</v>
      </c>
      <c r="O37" s="112">
        <f>[33]Janeiro!$H$18</f>
        <v>15.120000000000001</v>
      </c>
      <c r="P37" s="112">
        <f>[33]Janeiro!$H$19</f>
        <v>16.2</v>
      </c>
      <c r="Q37" s="112">
        <f>[33]Janeiro!$H$20</f>
        <v>14.4</v>
      </c>
      <c r="R37" s="112">
        <f>[33]Janeiro!$H$21</f>
        <v>14.76</v>
      </c>
      <c r="S37" s="112">
        <f>[33]Janeiro!$H$22</f>
        <v>16.2</v>
      </c>
      <c r="T37" s="112">
        <f>[33]Janeiro!$H$23</f>
        <v>17.28</v>
      </c>
      <c r="U37" s="112">
        <f>[33]Janeiro!$H$24</f>
        <v>17.28</v>
      </c>
      <c r="V37" s="112">
        <f>[33]Janeiro!$H$25</f>
        <v>14.4</v>
      </c>
      <c r="W37" s="112">
        <f>[33]Janeiro!$H$26</f>
        <v>16.559999999999999</v>
      </c>
      <c r="X37" s="112">
        <f>[33]Janeiro!$H$27</f>
        <v>11.520000000000001</v>
      </c>
      <c r="Y37" s="112">
        <f>[33]Janeiro!$H$28</f>
        <v>14.04</v>
      </c>
      <c r="Z37" s="112">
        <f>[33]Janeiro!$H$29</f>
        <v>10.8</v>
      </c>
      <c r="AA37" s="112">
        <f>[33]Janeiro!$H$30</f>
        <v>17.64</v>
      </c>
      <c r="AB37" s="112">
        <f>[33]Janeiro!$H$31</f>
        <v>15.840000000000002</v>
      </c>
      <c r="AC37" s="112">
        <f>[33]Janeiro!$H$32</f>
        <v>12.6</v>
      </c>
      <c r="AD37" s="112">
        <f>[33]Janeiro!$H$33</f>
        <v>14.4</v>
      </c>
      <c r="AE37" s="112">
        <f>[33]Janeiro!$H$34</f>
        <v>15.48</v>
      </c>
      <c r="AF37" s="112">
        <f>[33]Janeiro!$H$35</f>
        <v>23.400000000000002</v>
      </c>
      <c r="AG37" s="117">
        <f t="shared" si="3"/>
        <v>25.2</v>
      </c>
      <c r="AH37" s="116">
        <f t="shared" si="4"/>
        <v>15.375483870967741</v>
      </c>
      <c r="AI37" s="12" t="s">
        <v>35</v>
      </c>
      <c r="AK37" t="s">
        <v>35</v>
      </c>
    </row>
    <row r="38" spans="1:38" x14ac:dyDescent="0.2">
      <c r="A38" s="48" t="s">
        <v>16</v>
      </c>
      <c r="B38" s="112">
        <f>[34]Janeiro!$H$5</f>
        <v>6.12</v>
      </c>
      <c r="C38" s="112">
        <f>[34]Janeiro!$H$6</f>
        <v>9.3600000000000012</v>
      </c>
      <c r="D38" s="112">
        <f>[34]Janeiro!$H$7</f>
        <v>9</v>
      </c>
      <c r="E38" s="112">
        <f>[34]Janeiro!$H$8</f>
        <v>11.879999999999999</v>
      </c>
      <c r="F38" s="112">
        <f>[34]Janeiro!$H$9</f>
        <v>13.32</v>
      </c>
      <c r="G38" s="112">
        <f>[34]Janeiro!$H$10</f>
        <v>9.3600000000000012</v>
      </c>
      <c r="H38" s="112">
        <f>[34]Janeiro!$H$11</f>
        <v>11.879999999999999</v>
      </c>
      <c r="I38" s="112">
        <f>[34]Janeiro!$H$12</f>
        <v>11.879999999999999</v>
      </c>
      <c r="J38" s="112">
        <f>[34]Janeiro!$H$13</f>
        <v>10.08</v>
      </c>
      <c r="K38" s="112">
        <f>[34]Janeiro!$H$14</f>
        <v>12.6</v>
      </c>
      <c r="L38" s="112">
        <f>[34]Janeiro!$H$15</f>
        <v>24.12</v>
      </c>
      <c r="M38" s="112">
        <f>[34]Janeiro!$H$16</f>
        <v>14.4</v>
      </c>
      <c r="N38" s="112">
        <f>[34]Janeiro!$H$17</f>
        <v>12.96</v>
      </c>
      <c r="O38" s="112">
        <f>[34]Janeiro!$H$18</f>
        <v>12.6</v>
      </c>
      <c r="P38" s="112">
        <f>[34]Janeiro!$H$19</f>
        <v>13.68</v>
      </c>
      <c r="Q38" s="112" t="str">
        <f>[34]Janeiro!$H$20</f>
        <v>*</v>
      </c>
      <c r="R38" s="112" t="str">
        <f>[34]Janeiro!$H$21</f>
        <v>*</v>
      </c>
      <c r="S38" s="112" t="str">
        <f>[34]Janeiro!$H$22</f>
        <v>*</v>
      </c>
      <c r="T38" s="112" t="str">
        <f>[34]Janeiro!$H$23</f>
        <v>*</v>
      </c>
      <c r="U38" s="112" t="str">
        <f>[34]Janeiro!$H$24</f>
        <v>*</v>
      </c>
      <c r="V38" s="112" t="str">
        <f>[34]Janeiro!$H$25</f>
        <v>*</v>
      </c>
      <c r="W38" s="112" t="str">
        <f>[34]Janeiro!$H$26</f>
        <v>*</v>
      </c>
      <c r="X38" s="112" t="str">
        <f>[34]Janeiro!$H$27</f>
        <v>*</v>
      </c>
      <c r="Y38" s="112" t="str">
        <f>[34]Janeiro!$H$28</f>
        <v>*</v>
      </c>
      <c r="Z38" s="112" t="str">
        <f>[34]Janeiro!$H$29</f>
        <v>*</v>
      </c>
      <c r="AA38" s="112" t="str">
        <f>[34]Janeiro!$H$30</f>
        <v>*</v>
      </c>
      <c r="AB38" s="112" t="str">
        <f>[34]Janeiro!$H$31</f>
        <v>*</v>
      </c>
      <c r="AC38" s="112" t="str">
        <f>[34]Janeiro!$H$32</f>
        <v>*</v>
      </c>
      <c r="AD38" s="112" t="str">
        <f>[34]Janeiro!$H$33</f>
        <v>*</v>
      </c>
      <c r="AE38" s="112" t="str">
        <f>[34]Janeiro!$H$34</f>
        <v>*</v>
      </c>
      <c r="AF38" s="112" t="str">
        <f>[34]Janeiro!$H$35</f>
        <v>*</v>
      </c>
      <c r="AG38" s="117" t="s">
        <v>197</v>
      </c>
      <c r="AH38" s="116" t="s">
        <v>197</v>
      </c>
      <c r="AK38" t="s">
        <v>35</v>
      </c>
    </row>
    <row r="39" spans="1:38" x14ac:dyDescent="0.2">
      <c r="A39" s="48" t="s">
        <v>154</v>
      </c>
      <c r="B39" s="112">
        <f>[35]Janeiro!$H$5</f>
        <v>14.4</v>
      </c>
      <c r="C39" s="112">
        <f>[35]Janeiro!$H$6</f>
        <v>13.68</v>
      </c>
      <c r="D39" s="112">
        <f>[35]Janeiro!$H$7</f>
        <v>12.24</v>
      </c>
      <c r="E39" s="112">
        <f>[35]Janeiro!$H$8</f>
        <v>21.6</v>
      </c>
      <c r="F39" s="112">
        <f>[35]Janeiro!$H$9</f>
        <v>16.559999999999999</v>
      </c>
      <c r="G39" s="112">
        <f>[35]Janeiro!$H$10</f>
        <v>12.96</v>
      </c>
      <c r="H39" s="112">
        <f>[35]Janeiro!$H$11</f>
        <v>19.8</v>
      </c>
      <c r="I39" s="112">
        <f>[35]Janeiro!$H$12</f>
        <v>15.840000000000002</v>
      </c>
      <c r="J39" s="112">
        <f>[35]Janeiro!$H$13</f>
        <v>14.76</v>
      </c>
      <c r="K39" s="112">
        <f>[35]Janeiro!$H$14</f>
        <v>27.720000000000002</v>
      </c>
      <c r="L39" s="112">
        <f>[35]Janeiro!$H$15</f>
        <v>17.64</v>
      </c>
      <c r="M39" s="112">
        <f>[35]Janeiro!$H$16</f>
        <v>11.879999999999999</v>
      </c>
      <c r="N39" s="112">
        <f>[35]Janeiro!$H$17</f>
        <v>18.36</v>
      </c>
      <c r="O39" s="112">
        <f>[35]Janeiro!$H$18</f>
        <v>20.16</v>
      </c>
      <c r="P39" s="112">
        <f>[35]Janeiro!$H$19</f>
        <v>14.76</v>
      </c>
      <c r="Q39" s="112">
        <f>[35]Janeiro!$H$20</f>
        <v>14.04</v>
      </c>
      <c r="R39" s="112">
        <f>[35]Janeiro!$H$21</f>
        <v>14.76</v>
      </c>
      <c r="S39" s="112">
        <f>[35]Janeiro!$H$22</f>
        <v>18</v>
      </c>
      <c r="T39" s="112">
        <f>[35]Janeiro!$H$23</f>
        <v>21.96</v>
      </c>
      <c r="U39" s="112">
        <f>[35]Janeiro!$H$24</f>
        <v>19.440000000000001</v>
      </c>
      <c r="V39" s="112">
        <f>[35]Janeiro!$H$25</f>
        <v>18</v>
      </c>
      <c r="W39" s="112">
        <f>[35]Janeiro!$H$26</f>
        <v>16.920000000000002</v>
      </c>
      <c r="X39" s="112">
        <f>[35]Janeiro!$H$27</f>
        <v>11.520000000000001</v>
      </c>
      <c r="Y39" s="112">
        <f>[35]Janeiro!$H$28</f>
        <v>16.920000000000002</v>
      </c>
      <c r="Z39" s="112">
        <f>[35]Janeiro!$H$29</f>
        <v>14.04</v>
      </c>
      <c r="AA39" s="112">
        <f>[35]Janeiro!$H$30</f>
        <v>12.6</v>
      </c>
      <c r="AB39" s="112">
        <f>[35]Janeiro!$H$31</f>
        <v>12.24</v>
      </c>
      <c r="AC39" s="112">
        <f>[35]Janeiro!$H$32</f>
        <v>16.920000000000002</v>
      </c>
      <c r="AD39" s="112">
        <f>[35]Janeiro!$H$33</f>
        <v>12.96</v>
      </c>
      <c r="AE39" s="112">
        <f>[35]Janeiro!$H$34</f>
        <v>21.240000000000002</v>
      </c>
      <c r="AF39" s="112">
        <f>[35]Janeiro!$H$35</f>
        <v>37.800000000000004</v>
      </c>
      <c r="AG39" s="117">
        <f t="shared" si="3"/>
        <v>37.800000000000004</v>
      </c>
      <c r="AH39" s="116">
        <f t="shared" si="4"/>
        <v>17.152258064516129</v>
      </c>
      <c r="AK39" t="s">
        <v>35</v>
      </c>
    </row>
    <row r="40" spans="1:38" x14ac:dyDescent="0.2">
      <c r="A40" s="48" t="s">
        <v>17</v>
      </c>
      <c r="B40" s="112">
        <f>[36]Janeiro!$H$5</f>
        <v>13.68</v>
      </c>
      <c r="C40" s="112">
        <f>[36]Janeiro!$H$6</f>
        <v>13.68</v>
      </c>
      <c r="D40" s="112">
        <f>[36]Janeiro!$H$7</f>
        <v>9</v>
      </c>
      <c r="E40" s="112">
        <f>[36]Janeiro!$H$8</f>
        <v>10.44</v>
      </c>
      <c r="F40" s="112">
        <f>[36]Janeiro!$H$9</f>
        <v>13.32</v>
      </c>
      <c r="G40" s="112">
        <f>[36]Janeiro!$H$10</f>
        <v>9.7200000000000006</v>
      </c>
      <c r="H40" s="112">
        <f>[36]Janeiro!$H$11</f>
        <v>13.32</v>
      </c>
      <c r="I40" s="112">
        <f>[36]Janeiro!$H$12</f>
        <v>22.32</v>
      </c>
      <c r="J40" s="112">
        <f>[36]Janeiro!$H$13</f>
        <v>23.759999999999998</v>
      </c>
      <c r="K40" s="112">
        <f>[36]Janeiro!$H$14</f>
        <v>24.840000000000003</v>
      </c>
      <c r="L40" s="112">
        <f>[36]Janeiro!$H$15</f>
        <v>19.440000000000001</v>
      </c>
      <c r="M40" s="112">
        <f>[36]Janeiro!$H$16</f>
        <v>8.64</v>
      </c>
      <c r="N40" s="112">
        <f>[36]Janeiro!$H$17</f>
        <v>11.879999999999999</v>
      </c>
      <c r="O40" s="112">
        <f>[36]Janeiro!$H$18</f>
        <v>13.68</v>
      </c>
      <c r="P40" s="112">
        <f>[36]Janeiro!$H$19</f>
        <v>18</v>
      </c>
      <c r="Q40" s="112">
        <f>[36]Janeiro!$H$20</f>
        <v>15.840000000000002</v>
      </c>
      <c r="R40" s="112">
        <f>[36]Janeiro!$H$21</f>
        <v>12.96</v>
      </c>
      <c r="S40" s="112">
        <f>[36]Janeiro!$H$22</f>
        <v>17.64</v>
      </c>
      <c r="T40" s="112">
        <f>[36]Janeiro!$H$23</f>
        <v>21.96</v>
      </c>
      <c r="U40" s="112">
        <f>[36]Janeiro!$H$24</f>
        <v>16.920000000000002</v>
      </c>
      <c r="V40" s="112">
        <f>[36]Janeiro!$H$25</f>
        <v>22.68</v>
      </c>
      <c r="W40" s="112">
        <f>[36]Janeiro!$H$26</f>
        <v>7.9200000000000008</v>
      </c>
      <c r="X40" s="112">
        <f>[36]Janeiro!$H$27</f>
        <v>12.6</v>
      </c>
      <c r="Y40" s="112">
        <f>[36]Janeiro!$H$28</f>
        <v>10.08</v>
      </c>
      <c r="Z40" s="112">
        <f>[36]Janeiro!$H$29</f>
        <v>9.3600000000000012</v>
      </c>
      <c r="AA40" s="112">
        <f>[36]Janeiro!$H$30</f>
        <v>10.44</v>
      </c>
      <c r="AB40" s="112">
        <f>[36]Janeiro!$H$31</f>
        <v>15.840000000000002</v>
      </c>
      <c r="AC40" s="112">
        <f>[36]Janeiro!$H$32</f>
        <v>9.7200000000000006</v>
      </c>
      <c r="AD40" s="112">
        <f>[36]Janeiro!$H$33</f>
        <v>11.879999999999999</v>
      </c>
      <c r="AE40" s="112">
        <f>[36]Janeiro!$H$34</f>
        <v>12.96</v>
      </c>
      <c r="AF40" s="112">
        <f>[36]Janeiro!$H$35</f>
        <v>28.44</v>
      </c>
      <c r="AG40" s="117">
        <f t="shared" si="3"/>
        <v>28.44</v>
      </c>
      <c r="AH40" s="116">
        <f t="shared" si="4"/>
        <v>14.934193548387096</v>
      </c>
      <c r="AK40" t="s">
        <v>35</v>
      </c>
      <c r="AL40" t="s">
        <v>35</v>
      </c>
    </row>
    <row r="41" spans="1:38" x14ac:dyDescent="0.2">
      <c r="A41" s="48" t="s">
        <v>136</v>
      </c>
      <c r="B41" s="112">
        <f>[37]Janeiro!$H$5</f>
        <v>14.4</v>
      </c>
      <c r="C41" s="112">
        <f>[37]Janeiro!$H$6</f>
        <v>24.12</v>
      </c>
      <c r="D41" s="112">
        <f>[37]Janeiro!$H$7</f>
        <v>14.4</v>
      </c>
      <c r="E41" s="112">
        <f>[37]Janeiro!$H$8</f>
        <v>24.12</v>
      </c>
      <c r="F41" s="112">
        <f>[37]Janeiro!$H$9</f>
        <v>14.76</v>
      </c>
      <c r="G41" s="112">
        <f>[37]Janeiro!$H$10</f>
        <v>20.88</v>
      </c>
      <c r="H41" s="112">
        <f>[37]Janeiro!$H$11</f>
        <v>31.319999999999997</v>
      </c>
      <c r="I41" s="112">
        <f>[37]Janeiro!$H$12</f>
        <v>15.840000000000002</v>
      </c>
      <c r="J41" s="112">
        <f>[37]Janeiro!$H$13</f>
        <v>17.64</v>
      </c>
      <c r="K41" s="112">
        <f>[37]Janeiro!$H$14</f>
        <v>32.76</v>
      </c>
      <c r="L41" s="112">
        <f>[37]Janeiro!$H$15</f>
        <v>24.48</v>
      </c>
      <c r="M41" s="112">
        <f>[37]Janeiro!$H$16</f>
        <v>19.079999999999998</v>
      </c>
      <c r="N41" s="112">
        <f>[37]Janeiro!$H$17</f>
        <v>15.840000000000002</v>
      </c>
      <c r="O41" s="112">
        <f>[37]Janeiro!$H$18</f>
        <v>25.2</v>
      </c>
      <c r="P41" s="112">
        <f>[37]Janeiro!$H$19</f>
        <v>21.240000000000002</v>
      </c>
      <c r="Q41" s="112">
        <f>[37]Janeiro!$H$20</f>
        <v>10.8</v>
      </c>
      <c r="R41" s="112">
        <f>[37]Janeiro!$H$21</f>
        <v>13.68</v>
      </c>
      <c r="S41" s="112">
        <f>[37]Janeiro!$H$22</f>
        <v>19.8</v>
      </c>
      <c r="T41" s="112">
        <f>[37]Janeiro!$H$23</f>
        <v>19.079999999999998</v>
      </c>
      <c r="U41" s="112">
        <f>[37]Janeiro!$H$24</f>
        <v>17.28</v>
      </c>
      <c r="V41" s="112">
        <f>[37]Janeiro!$H$25</f>
        <v>15.840000000000002</v>
      </c>
      <c r="W41" s="112">
        <f>[37]Janeiro!$H$26</f>
        <v>21.6</v>
      </c>
      <c r="X41" s="112">
        <f>[37]Janeiro!$H$27</f>
        <v>13.32</v>
      </c>
      <c r="Y41" s="112">
        <f>[37]Janeiro!$H$28</f>
        <v>15.120000000000001</v>
      </c>
      <c r="Z41" s="112">
        <f>[37]Janeiro!$H$29</f>
        <v>16.559999999999999</v>
      </c>
      <c r="AA41" s="112">
        <f>[37]Janeiro!$H$30</f>
        <v>27</v>
      </c>
      <c r="AB41" s="112">
        <f>[37]Janeiro!$H$31</f>
        <v>17.64</v>
      </c>
      <c r="AC41" s="112">
        <f>[37]Janeiro!$H$32</f>
        <v>11.520000000000001</v>
      </c>
      <c r="AD41" s="112">
        <f>[37]Janeiro!$H$33</f>
        <v>15.48</v>
      </c>
      <c r="AE41" s="112">
        <f>[37]Janeiro!$H$34</f>
        <v>15.840000000000002</v>
      </c>
      <c r="AF41" s="112">
        <f>[37]Janeiro!$H$35</f>
        <v>9</v>
      </c>
      <c r="AG41" s="117">
        <f t="shared" si="3"/>
        <v>32.76</v>
      </c>
      <c r="AH41" s="116">
        <f t="shared" si="4"/>
        <v>18.569032258064521</v>
      </c>
      <c r="AL41" t="s">
        <v>35</v>
      </c>
    </row>
    <row r="42" spans="1:38" x14ac:dyDescent="0.2">
      <c r="A42" s="48" t="s">
        <v>18</v>
      </c>
      <c r="B42" s="112">
        <f>[38]Janeiro!$H$5</f>
        <v>11.520000000000001</v>
      </c>
      <c r="C42" s="112">
        <f>[38]Janeiro!$H$6</f>
        <v>15.48</v>
      </c>
      <c r="D42" s="112">
        <f>[38]Janeiro!$H$7</f>
        <v>15.120000000000001</v>
      </c>
      <c r="E42" s="112">
        <f>[38]Janeiro!$H$8</f>
        <v>19.079999999999998</v>
      </c>
      <c r="F42" s="112">
        <f>[38]Janeiro!$H$9</f>
        <v>15.48</v>
      </c>
      <c r="G42" s="112">
        <f>[38]Janeiro!$H$10</f>
        <v>11.16</v>
      </c>
      <c r="H42" s="112">
        <f>[38]Janeiro!$H$11</f>
        <v>14.76</v>
      </c>
      <c r="I42" s="112">
        <f>[38]Janeiro!$H$12</f>
        <v>19.440000000000001</v>
      </c>
      <c r="J42" s="112">
        <f>[38]Janeiro!$H$13</f>
        <v>11.16</v>
      </c>
      <c r="K42" s="112">
        <f>[38]Janeiro!$H$14</f>
        <v>17.64</v>
      </c>
      <c r="L42" s="112">
        <f>[38]Janeiro!$H$15</f>
        <v>16.2</v>
      </c>
      <c r="M42" s="112">
        <f>[38]Janeiro!$H$16</f>
        <v>16.2</v>
      </c>
      <c r="N42" s="112">
        <f>[38]Janeiro!$H$17</f>
        <v>13.32</v>
      </c>
      <c r="O42" s="112">
        <f>[38]Janeiro!$H$18</f>
        <v>18.36</v>
      </c>
      <c r="P42" s="112">
        <f>[38]Janeiro!$H$19</f>
        <v>14.4</v>
      </c>
      <c r="Q42" s="112">
        <f>[38]Janeiro!$H$20</f>
        <v>18</v>
      </c>
      <c r="R42" s="112">
        <f>[38]Janeiro!$H$21</f>
        <v>15.48</v>
      </c>
      <c r="S42" s="112">
        <f>[38]Janeiro!$H$22</f>
        <v>18</v>
      </c>
      <c r="T42" s="112">
        <f>[38]Janeiro!$H$23</f>
        <v>29.16</v>
      </c>
      <c r="U42" s="112">
        <f>[38]Janeiro!$H$24</f>
        <v>23.400000000000002</v>
      </c>
      <c r="V42" s="112">
        <f>[38]Janeiro!$H$25</f>
        <v>16.559999999999999</v>
      </c>
      <c r="W42" s="112">
        <f>[38]Janeiro!$H$26</f>
        <v>22.32</v>
      </c>
      <c r="X42" s="112">
        <f>[38]Janeiro!$H$27</f>
        <v>12.96</v>
      </c>
      <c r="Y42" s="112">
        <f>[38]Janeiro!$H$28</f>
        <v>14.4</v>
      </c>
      <c r="Z42" s="112">
        <f>[38]Janeiro!$H$29</f>
        <v>15.120000000000001</v>
      </c>
      <c r="AA42" s="112">
        <f>[38]Janeiro!$H$30</f>
        <v>11.520000000000001</v>
      </c>
      <c r="AB42" s="112">
        <f>[38]Janeiro!$H$31</f>
        <v>9.7200000000000006</v>
      </c>
      <c r="AC42" s="112">
        <f>[38]Janeiro!$H$32</f>
        <v>19.079999999999998</v>
      </c>
      <c r="AD42" s="112">
        <f>[38]Janeiro!$H$33</f>
        <v>18.36</v>
      </c>
      <c r="AE42" s="112">
        <f>[38]Janeiro!$H$34</f>
        <v>14.76</v>
      </c>
      <c r="AF42" s="112">
        <f>[38]Janeiro!$H$35</f>
        <v>12.96</v>
      </c>
      <c r="AG42" s="117">
        <f t="shared" ref="AG42" si="5">MAX(B42:AF42)</f>
        <v>29.16</v>
      </c>
      <c r="AH42" s="116">
        <f t="shared" ref="AH42" si="6">AVERAGE(B42:AF42)</f>
        <v>16.16516129032258</v>
      </c>
      <c r="AJ42" t="s">
        <v>35</v>
      </c>
      <c r="AK42" t="s">
        <v>35</v>
      </c>
      <c r="AL42" t="s">
        <v>35</v>
      </c>
    </row>
    <row r="43" spans="1:38" hidden="1" x14ac:dyDescent="0.2">
      <c r="A43" s="48" t="s">
        <v>141</v>
      </c>
      <c r="B43" s="112" t="s">
        <v>197</v>
      </c>
      <c r="C43" s="112" t="s">
        <v>197</v>
      </c>
      <c r="D43" s="112" t="s">
        <v>197</v>
      </c>
      <c r="E43" s="112" t="s">
        <v>197</v>
      </c>
      <c r="F43" s="112" t="s">
        <v>197</v>
      </c>
      <c r="G43" s="112" t="s">
        <v>197</v>
      </c>
      <c r="H43" s="112" t="s">
        <v>197</v>
      </c>
      <c r="I43" s="112" t="s">
        <v>197</v>
      </c>
      <c r="J43" s="112" t="s">
        <v>197</v>
      </c>
      <c r="K43" s="112" t="s">
        <v>197</v>
      </c>
      <c r="L43" s="112" t="s">
        <v>197</v>
      </c>
      <c r="M43" s="112" t="s">
        <v>197</v>
      </c>
      <c r="N43" s="112" t="s">
        <v>197</v>
      </c>
      <c r="O43" s="112" t="s">
        <v>197</v>
      </c>
      <c r="P43" s="112" t="s">
        <v>197</v>
      </c>
      <c r="Q43" s="112" t="s">
        <v>197</v>
      </c>
      <c r="R43" s="112" t="s">
        <v>197</v>
      </c>
      <c r="S43" s="112" t="s">
        <v>197</v>
      </c>
      <c r="T43" s="112" t="s">
        <v>197</v>
      </c>
      <c r="U43" s="112" t="s">
        <v>197</v>
      </c>
      <c r="V43" s="112" t="s">
        <v>197</v>
      </c>
      <c r="W43" s="112" t="s">
        <v>197</v>
      </c>
      <c r="X43" s="112" t="s">
        <v>197</v>
      </c>
      <c r="Y43" s="112" t="s">
        <v>197</v>
      </c>
      <c r="Z43" s="112" t="s">
        <v>197</v>
      </c>
      <c r="AA43" s="112" t="s">
        <v>197</v>
      </c>
      <c r="AB43" s="112" t="s">
        <v>197</v>
      </c>
      <c r="AC43" s="112" t="s">
        <v>197</v>
      </c>
      <c r="AD43" s="112" t="s">
        <v>197</v>
      </c>
      <c r="AE43" s="112" t="s">
        <v>197</v>
      </c>
      <c r="AF43" s="112" t="s">
        <v>197</v>
      </c>
      <c r="AG43" s="117" t="s">
        <v>197</v>
      </c>
      <c r="AH43" s="116" t="s">
        <v>197</v>
      </c>
    </row>
    <row r="44" spans="1:38" x14ac:dyDescent="0.2">
      <c r="A44" s="48" t="s">
        <v>19</v>
      </c>
      <c r="B44" s="112" t="str">
        <f>[26]Janeiro!$H$5</f>
        <v>*</v>
      </c>
      <c r="C44" s="112" t="str">
        <f>[26]Janeiro!$H$6</f>
        <v>*</v>
      </c>
      <c r="D44" s="112" t="str">
        <f>[26]Janeiro!$H$7</f>
        <v>*</v>
      </c>
      <c r="E44" s="112" t="str">
        <f>[26]Janeiro!$H$8</f>
        <v>*</v>
      </c>
      <c r="F44" s="112" t="str">
        <f>[26]Janeiro!$H$9</f>
        <v>*</v>
      </c>
      <c r="G44" s="112" t="str">
        <f>[26]Janeiro!$H$10</f>
        <v>*</v>
      </c>
      <c r="H44" s="112" t="str">
        <f>[26]Janeiro!$H$11</f>
        <v>*</v>
      </c>
      <c r="I44" s="112" t="str">
        <f>[26]Janeiro!$H$12</f>
        <v>*</v>
      </c>
      <c r="J44" s="112" t="str">
        <f>[26]Janeiro!$H$13</f>
        <v>*</v>
      </c>
      <c r="K44" s="112" t="str">
        <f>[26]Janeiro!$H$14</f>
        <v>*</v>
      </c>
      <c r="L44" s="112" t="str">
        <f>[26]Janeiro!$H$15</f>
        <v>*</v>
      </c>
      <c r="M44" s="112" t="str">
        <f>[26]Janeiro!$H$16</f>
        <v>*</v>
      </c>
      <c r="N44" s="112" t="s">
        <v>197</v>
      </c>
      <c r="O44" s="112" t="s">
        <v>197</v>
      </c>
      <c r="P44" s="112" t="s">
        <v>197</v>
      </c>
      <c r="Q44" s="112" t="s">
        <v>197</v>
      </c>
      <c r="R44" s="112" t="s">
        <v>197</v>
      </c>
      <c r="S44" s="112" t="s">
        <v>197</v>
      </c>
      <c r="T44" s="112" t="s">
        <v>197</v>
      </c>
      <c r="U44" s="112" t="s">
        <v>197</v>
      </c>
      <c r="V44" s="112" t="s">
        <v>197</v>
      </c>
      <c r="W44" s="112" t="s">
        <v>197</v>
      </c>
      <c r="X44" s="112" t="s">
        <v>197</v>
      </c>
      <c r="Y44" s="112" t="s">
        <v>197</v>
      </c>
      <c r="Z44" s="112" t="s">
        <v>197</v>
      </c>
      <c r="AA44" s="112" t="s">
        <v>197</v>
      </c>
      <c r="AB44" s="112" t="s">
        <v>197</v>
      </c>
      <c r="AC44" s="112" t="s">
        <v>197</v>
      </c>
      <c r="AD44" s="112" t="s">
        <v>197</v>
      </c>
      <c r="AE44" s="112" t="s">
        <v>197</v>
      </c>
      <c r="AF44" s="112" t="s">
        <v>197</v>
      </c>
      <c r="AG44" s="117" t="s">
        <v>197</v>
      </c>
      <c r="AH44" s="116" t="s">
        <v>197</v>
      </c>
      <c r="AI44" s="12" t="s">
        <v>35</v>
      </c>
      <c r="AL44" t="s">
        <v>35</v>
      </c>
    </row>
    <row r="45" spans="1:38" x14ac:dyDescent="0.2">
      <c r="A45" s="48" t="s">
        <v>23</v>
      </c>
      <c r="B45" s="112">
        <f>[40]Janeiro!$H$5</f>
        <v>10.8</v>
      </c>
      <c r="C45" s="112">
        <f>[40]Janeiro!$H$6</f>
        <v>11.16</v>
      </c>
      <c r="D45" s="112">
        <f>[40]Janeiro!$H$7</f>
        <v>7.5600000000000005</v>
      </c>
      <c r="E45" s="112">
        <f>[40]Janeiro!$H$8</f>
        <v>8.2799999999999994</v>
      </c>
      <c r="F45" s="112">
        <f>[40]Janeiro!$H$9</f>
        <v>9.3600000000000012</v>
      </c>
      <c r="G45" s="112">
        <f>[40]Janeiro!$H$10</f>
        <v>10.08</v>
      </c>
      <c r="H45" s="112">
        <f>[40]Janeiro!$H$11</f>
        <v>10.8</v>
      </c>
      <c r="I45" s="112">
        <f>[40]Janeiro!$H$12</f>
        <v>11.16</v>
      </c>
      <c r="J45" s="112">
        <f>[40]Janeiro!$H$13</f>
        <v>10.44</v>
      </c>
      <c r="K45" s="112">
        <f>[40]Janeiro!$H$14</f>
        <v>20.52</v>
      </c>
      <c r="L45" s="112">
        <f>[40]Janeiro!$H$15</f>
        <v>12.6</v>
      </c>
      <c r="M45" s="112">
        <f>[40]Janeiro!$H$16</f>
        <v>7.2</v>
      </c>
      <c r="N45" s="112">
        <f>[40]Janeiro!$H$17</f>
        <v>13.68</v>
      </c>
      <c r="O45" s="112">
        <f>[40]Janeiro!$H$18</f>
        <v>14.4</v>
      </c>
      <c r="P45" s="112">
        <f>[40]Janeiro!$H$19</f>
        <v>14.76</v>
      </c>
      <c r="Q45" s="112">
        <f>[40]Janeiro!$H$20</f>
        <v>12.6</v>
      </c>
      <c r="R45" s="112">
        <f>[40]Janeiro!$H$21</f>
        <v>12.24</v>
      </c>
      <c r="S45" s="112">
        <f>[40]Janeiro!$H$22</f>
        <v>11.520000000000001</v>
      </c>
      <c r="T45" s="112">
        <f>[40]Janeiro!$H$23</f>
        <v>12.6</v>
      </c>
      <c r="U45" s="112">
        <f>[40]Janeiro!$H$24</f>
        <v>18.720000000000002</v>
      </c>
      <c r="V45" s="112">
        <f>[40]Janeiro!$H$25</f>
        <v>11.520000000000001</v>
      </c>
      <c r="W45" s="112">
        <f>[40]Janeiro!$H$26</f>
        <v>6.84</v>
      </c>
      <c r="X45" s="112">
        <f>[40]Janeiro!$H$27</f>
        <v>9</v>
      </c>
      <c r="Y45" s="112">
        <f>[40]Janeiro!$H$28</f>
        <v>15.840000000000002</v>
      </c>
      <c r="Z45" s="112">
        <f>[40]Janeiro!$H$29</f>
        <v>13.32</v>
      </c>
      <c r="AA45" s="112">
        <f>[40]Janeiro!$H$30</f>
        <v>13.32</v>
      </c>
      <c r="AB45" s="112">
        <f>[40]Janeiro!$H$31</f>
        <v>12.96</v>
      </c>
      <c r="AC45" s="112">
        <f>[40]Janeiro!$H$32</f>
        <v>7.5600000000000005</v>
      </c>
      <c r="AD45" s="112">
        <f>[40]Janeiro!$H$33</f>
        <v>9.7200000000000006</v>
      </c>
      <c r="AE45" s="112">
        <f>[40]Janeiro!$H$34</f>
        <v>13.68</v>
      </c>
      <c r="AF45" s="112">
        <f>[40]Janeiro!$H$35</f>
        <v>12.96</v>
      </c>
      <c r="AG45" s="117">
        <f t="shared" si="3"/>
        <v>20.52</v>
      </c>
      <c r="AH45" s="116">
        <f t="shared" si="4"/>
        <v>11.845161290322578</v>
      </c>
    </row>
    <row r="46" spans="1:38" x14ac:dyDescent="0.2">
      <c r="A46" s="48" t="s">
        <v>34</v>
      </c>
      <c r="B46" s="112">
        <f>[41]Janeiro!$H$5</f>
        <v>23.400000000000002</v>
      </c>
      <c r="C46" s="112">
        <f>[41]Janeiro!$H$6</f>
        <v>20.16</v>
      </c>
      <c r="D46" s="112">
        <f>[41]Janeiro!$H$7</f>
        <v>16.2</v>
      </c>
      <c r="E46" s="112">
        <f>[41]Janeiro!$H$8</f>
        <v>14.04</v>
      </c>
      <c r="F46" s="112">
        <f>[41]Janeiro!$H$9</f>
        <v>27.36</v>
      </c>
      <c r="G46" s="112">
        <f>[41]Janeiro!$H$10</f>
        <v>23.759999999999998</v>
      </c>
      <c r="H46" s="112">
        <f>[41]Janeiro!$H$11</f>
        <v>14.04</v>
      </c>
      <c r="I46" s="112">
        <f>[41]Janeiro!$H$12</f>
        <v>30.6</v>
      </c>
      <c r="J46" s="112">
        <f>[41]Janeiro!$H$13</f>
        <v>21.240000000000002</v>
      </c>
      <c r="K46" s="112">
        <f>[41]Janeiro!$H$14</f>
        <v>28.8</v>
      </c>
      <c r="L46" s="112">
        <f>[41]Janeiro!$H$15</f>
        <v>21.96</v>
      </c>
      <c r="M46" s="112">
        <f>[41]Janeiro!$H$16</f>
        <v>12.24</v>
      </c>
      <c r="N46" s="112">
        <f>[41]Janeiro!$H$17</f>
        <v>16.559999999999999</v>
      </c>
      <c r="O46" s="112">
        <f>[41]Janeiro!$H$18</f>
        <v>38.159999999999997</v>
      </c>
      <c r="P46" s="112">
        <f>[41]Janeiro!$H$19</f>
        <v>21.96</v>
      </c>
      <c r="Q46" s="112">
        <f>[41]Janeiro!$H$20</f>
        <v>19.8</v>
      </c>
      <c r="R46" s="112">
        <f>[41]Janeiro!$H$21</f>
        <v>17.64</v>
      </c>
      <c r="S46" s="112">
        <f>[41]Janeiro!$H$22</f>
        <v>14.76</v>
      </c>
      <c r="T46" s="112">
        <f>[41]Janeiro!$H$23</f>
        <v>20.52</v>
      </c>
      <c r="U46" s="112">
        <f>[41]Janeiro!$H$24</f>
        <v>18.720000000000002</v>
      </c>
      <c r="V46" s="112">
        <f>[41]Janeiro!$H$25</f>
        <v>26.28</v>
      </c>
      <c r="W46" s="112">
        <f>[41]Janeiro!$H$26</f>
        <v>23.759999999999998</v>
      </c>
      <c r="X46" s="112">
        <f>[41]Janeiro!$H$27</f>
        <v>15.48</v>
      </c>
      <c r="Y46" s="112">
        <f>[41]Janeiro!$H$28</f>
        <v>15.840000000000002</v>
      </c>
      <c r="Z46" s="112">
        <f>[41]Janeiro!$H$29</f>
        <v>16.559999999999999</v>
      </c>
      <c r="AA46" s="112">
        <f>[41]Janeiro!$H$30</f>
        <v>17.64</v>
      </c>
      <c r="AB46" s="112">
        <f>[41]Janeiro!$H$31</f>
        <v>19.8</v>
      </c>
      <c r="AC46" s="112">
        <f>[41]Janeiro!$H$32</f>
        <v>18.720000000000002</v>
      </c>
      <c r="AD46" s="112">
        <f>[41]Janeiro!$H$33</f>
        <v>19.8</v>
      </c>
      <c r="AE46" s="112">
        <f>[41]Janeiro!$H$34</f>
        <v>32.76</v>
      </c>
      <c r="AF46" s="112">
        <f>[41]Janeiro!$H$35</f>
        <v>27.36</v>
      </c>
      <c r="AG46" s="117">
        <f t="shared" si="3"/>
        <v>38.159999999999997</v>
      </c>
      <c r="AH46" s="116">
        <f t="shared" si="4"/>
        <v>21.158709677419349</v>
      </c>
      <c r="AI46" s="12" t="s">
        <v>35</v>
      </c>
    </row>
    <row r="47" spans="1:38" x14ac:dyDescent="0.2">
      <c r="A47" s="48" t="s">
        <v>20</v>
      </c>
      <c r="B47" s="112">
        <f>[42]Janeiro!$H$5</f>
        <v>8.2799999999999994</v>
      </c>
      <c r="C47" s="112">
        <f>[42]Janeiro!$H$6</f>
        <v>8.64</v>
      </c>
      <c r="D47" s="112">
        <f>[42]Janeiro!$H$7</f>
        <v>8.64</v>
      </c>
      <c r="E47" s="112">
        <f>[42]Janeiro!$H$8</f>
        <v>7.5600000000000005</v>
      </c>
      <c r="F47" s="112">
        <f>[42]Janeiro!$H$9</f>
        <v>11.879999999999999</v>
      </c>
      <c r="G47" s="112">
        <f>[42]Janeiro!$H$10</f>
        <v>9.7200000000000006</v>
      </c>
      <c r="H47" s="112">
        <f>[42]Janeiro!$H$11</f>
        <v>12.96</v>
      </c>
      <c r="I47" s="112">
        <f>[42]Janeiro!$H$12</f>
        <v>7.5600000000000005</v>
      </c>
      <c r="J47" s="112">
        <f>[42]Janeiro!$H$13</f>
        <v>8.2799999999999994</v>
      </c>
      <c r="K47" s="112">
        <f>[42]Janeiro!$H$14</f>
        <v>9.7200000000000006</v>
      </c>
      <c r="L47" s="112">
        <f>[42]Janeiro!$H$15</f>
        <v>13.68</v>
      </c>
      <c r="M47" s="112">
        <f>[42]Janeiro!$H$16</f>
        <v>9</v>
      </c>
      <c r="N47" s="112">
        <f>[42]Janeiro!$H$17</f>
        <v>7.9200000000000008</v>
      </c>
      <c r="O47" s="112">
        <f>[42]Janeiro!$H$18</f>
        <v>15.840000000000002</v>
      </c>
      <c r="P47" s="112">
        <f>[42]Janeiro!$H$19</f>
        <v>13.68</v>
      </c>
      <c r="Q47" s="112">
        <f>[42]Janeiro!$H$20</f>
        <v>10.44</v>
      </c>
      <c r="R47" s="112">
        <f>[42]Janeiro!$H$21</f>
        <v>11.879999999999999</v>
      </c>
      <c r="S47" s="112">
        <f>[42]Janeiro!$H$22</f>
        <v>9.7200000000000006</v>
      </c>
      <c r="T47" s="112">
        <f>[42]Janeiro!$H$23</f>
        <v>24.12</v>
      </c>
      <c r="U47" s="112">
        <f>[42]Janeiro!$H$24</f>
        <v>13.68</v>
      </c>
      <c r="V47" s="112">
        <f>[42]Janeiro!$H$25</f>
        <v>11.16</v>
      </c>
      <c r="W47" s="112">
        <f>[42]Janeiro!$H$26</f>
        <v>9</v>
      </c>
      <c r="X47" s="112">
        <f>[42]Janeiro!$H$27</f>
        <v>6.12</v>
      </c>
      <c r="Y47" s="112">
        <f>[42]Janeiro!$H$28</f>
        <v>10.44</v>
      </c>
      <c r="Z47" s="112">
        <f>[42]Janeiro!$H$29</f>
        <v>8.2799999999999994</v>
      </c>
      <c r="AA47" s="112">
        <f>[42]Janeiro!$H$30</f>
        <v>7.9200000000000008</v>
      </c>
      <c r="AB47" s="112">
        <f>[42]Janeiro!$H$31</f>
        <v>6.48</v>
      </c>
      <c r="AC47" s="112">
        <f>[42]Janeiro!$H$32</f>
        <v>9</v>
      </c>
      <c r="AD47" s="112">
        <f>[42]Janeiro!$H$33</f>
        <v>10.8</v>
      </c>
      <c r="AE47" s="112">
        <f>[42]Janeiro!$H$34</f>
        <v>12.6</v>
      </c>
      <c r="AF47" s="112">
        <f>[42]Janeiro!$H$35</f>
        <v>12.96</v>
      </c>
      <c r="AG47" s="117">
        <f t="shared" si="3"/>
        <v>24.12</v>
      </c>
      <c r="AH47" s="116">
        <f t="shared" si="4"/>
        <v>10.579354838709678</v>
      </c>
    </row>
    <row r="48" spans="1:38" s="5" customFormat="1" ht="17.100000000000001" customHeight="1" x14ac:dyDescent="0.2">
      <c r="A48" s="49" t="s">
        <v>24</v>
      </c>
      <c r="B48" s="113">
        <f t="shared" ref="B48:AE48" si="7">MAX(B5:B47)</f>
        <v>25.92</v>
      </c>
      <c r="C48" s="113">
        <f t="shared" si="7"/>
        <v>25.2</v>
      </c>
      <c r="D48" s="113">
        <f t="shared" si="7"/>
        <v>22.68</v>
      </c>
      <c r="E48" s="113">
        <f t="shared" si="7"/>
        <v>31.680000000000003</v>
      </c>
      <c r="F48" s="113">
        <f t="shared" si="7"/>
        <v>28.08</v>
      </c>
      <c r="G48" s="113">
        <f t="shared" si="7"/>
        <v>31.680000000000003</v>
      </c>
      <c r="H48" s="113">
        <f t="shared" si="7"/>
        <v>34.56</v>
      </c>
      <c r="I48" s="113">
        <f t="shared" si="7"/>
        <v>30.6</v>
      </c>
      <c r="J48" s="113">
        <f t="shared" si="7"/>
        <v>36.36</v>
      </c>
      <c r="K48" s="113">
        <f t="shared" si="7"/>
        <v>42.480000000000004</v>
      </c>
      <c r="L48" s="113">
        <f t="shared" si="7"/>
        <v>43.92</v>
      </c>
      <c r="M48" s="113">
        <f t="shared" si="7"/>
        <v>35.28</v>
      </c>
      <c r="N48" s="113">
        <f t="shared" si="7"/>
        <v>25.56</v>
      </c>
      <c r="O48" s="113">
        <f t="shared" si="7"/>
        <v>38.159999999999997</v>
      </c>
      <c r="P48" s="113">
        <f t="shared" si="7"/>
        <v>26.64</v>
      </c>
      <c r="Q48" s="113">
        <f t="shared" si="7"/>
        <v>30.240000000000002</v>
      </c>
      <c r="R48" s="113">
        <f t="shared" si="7"/>
        <v>28.8</v>
      </c>
      <c r="S48" s="113">
        <f t="shared" si="7"/>
        <v>37.080000000000005</v>
      </c>
      <c r="T48" s="113">
        <f t="shared" si="7"/>
        <v>32.04</v>
      </c>
      <c r="U48" s="113">
        <f t="shared" si="7"/>
        <v>32.76</v>
      </c>
      <c r="V48" s="113">
        <f t="shared" si="7"/>
        <v>26.28</v>
      </c>
      <c r="W48" s="113">
        <f t="shared" si="7"/>
        <v>29.16</v>
      </c>
      <c r="X48" s="113">
        <f t="shared" si="7"/>
        <v>20.52</v>
      </c>
      <c r="Y48" s="113">
        <f t="shared" si="7"/>
        <v>20.16</v>
      </c>
      <c r="Z48" s="113">
        <f t="shared" si="7"/>
        <v>25.56</v>
      </c>
      <c r="AA48" s="113">
        <f t="shared" si="7"/>
        <v>27</v>
      </c>
      <c r="AB48" s="113">
        <f t="shared" si="7"/>
        <v>25.2</v>
      </c>
      <c r="AC48" s="113">
        <f t="shared" si="7"/>
        <v>21.6</v>
      </c>
      <c r="AD48" s="113">
        <f t="shared" si="7"/>
        <v>20.52</v>
      </c>
      <c r="AE48" s="113">
        <f t="shared" si="7"/>
        <v>33.480000000000004</v>
      </c>
      <c r="AF48" s="113">
        <f t="shared" ref="AF48" si="8">MAX(AF5:AF47)</f>
        <v>37.800000000000004</v>
      </c>
      <c r="AG48" s="117">
        <f>MAX(AG5:AG47)</f>
        <v>43.92</v>
      </c>
      <c r="AH48" s="116">
        <f>AVERAGE(AH5:AH47)</f>
        <v>15.957210395716336</v>
      </c>
      <c r="AK48" s="5" t="s">
        <v>35</v>
      </c>
      <c r="AL48" s="5" t="s">
        <v>35</v>
      </c>
    </row>
    <row r="49" spans="1:38" x14ac:dyDescent="0.2">
      <c r="A49" s="106" t="s">
        <v>227</v>
      </c>
      <c r="B49" s="39"/>
      <c r="C49" s="39"/>
      <c r="D49" s="39"/>
      <c r="E49" s="39"/>
      <c r="F49" s="39"/>
      <c r="G49" s="39"/>
      <c r="H49" s="97"/>
      <c r="I49" s="97"/>
      <c r="J49" s="97"/>
      <c r="K49" s="97"/>
      <c r="L49" s="97"/>
      <c r="M49" s="97"/>
      <c r="N49" s="97"/>
      <c r="O49" s="97"/>
      <c r="P49" s="97"/>
      <c r="Q49" s="97"/>
      <c r="R49" s="97"/>
      <c r="S49" s="97"/>
      <c r="T49" s="97"/>
      <c r="U49" s="97"/>
      <c r="V49" s="97"/>
      <c r="W49" s="97"/>
      <c r="X49" s="97"/>
      <c r="Y49" s="97"/>
      <c r="Z49" s="97"/>
      <c r="AA49" s="97"/>
      <c r="AB49" s="97"/>
      <c r="AC49" s="97"/>
      <c r="AD49" s="45"/>
      <c r="AE49" s="50"/>
      <c r="AF49" s="50"/>
      <c r="AG49" s="43"/>
      <c r="AH49" s="44"/>
      <c r="AK49" t="s">
        <v>35</v>
      </c>
    </row>
    <row r="50" spans="1:38" x14ac:dyDescent="0.2">
      <c r="A50" s="106" t="s">
        <v>249</v>
      </c>
      <c r="B50" s="40"/>
      <c r="C50" s="40"/>
      <c r="D50" s="40"/>
      <c r="E50" s="40"/>
      <c r="F50" s="40"/>
      <c r="G50" s="40"/>
      <c r="H50" s="40"/>
      <c r="I50" s="40"/>
      <c r="J50" s="97"/>
      <c r="K50" s="97"/>
      <c r="L50" s="97"/>
      <c r="M50" s="97"/>
      <c r="N50" s="97"/>
      <c r="O50" s="97"/>
      <c r="P50" s="97"/>
      <c r="Q50" s="97"/>
      <c r="R50" s="97"/>
      <c r="S50" s="97"/>
      <c r="T50" s="99"/>
      <c r="U50" s="99"/>
      <c r="V50" s="99"/>
      <c r="W50" s="99"/>
      <c r="X50" s="99"/>
      <c r="Y50" s="97"/>
      <c r="Z50" s="97"/>
      <c r="AA50" s="97"/>
      <c r="AB50" s="97"/>
      <c r="AC50" s="97"/>
      <c r="AD50" s="97"/>
      <c r="AE50" s="97"/>
      <c r="AF50" s="97"/>
      <c r="AG50" s="43"/>
      <c r="AH50" s="42"/>
      <c r="AJ50" t="s">
        <v>35</v>
      </c>
      <c r="AK50" t="s">
        <v>35</v>
      </c>
      <c r="AL50" t="s">
        <v>35</v>
      </c>
    </row>
    <row r="51" spans="1:38" x14ac:dyDescent="0.2">
      <c r="A51" s="41"/>
      <c r="B51" s="97"/>
      <c r="C51" s="97"/>
      <c r="D51" s="97"/>
      <c r="E51" s="97"/>
      <c r="F51" s="97"/>
      <c r="G51" s="97"/>
      <c r="H51" s="97"/>
      <c r="I51" s="97"/>
      <c r="J51" s="98"/>
      <c r="K51" s="98"/>
      <c r="L51" s="98"/>
      <c r="M51" s="98"/>
      <c r="N51" s="98"/>
      <c r="O51" s="98"/>
      <c r="P51" s="98"/>
      <c r="Q51" s="97"/>
      <c r="R51" s="97"/>
      <c r="S51" s="97"/>
      <c r="T51" s="100"/>
      <c r="U51" s="100"/>
      <c r="V51" s="100"/>
      <c r="W51" s="100"/>
      <c r="X51" s="100"/>
      <c r="Y51" s="97"/>
      <c r="Z51" s="97"/>
      <c r="AA51" s="97"/>
      <c r="AB51" s="97"/>
      <c r="AC51" s="97"/>
      <c r="AD51" s="45"/>
      <c r="AE51" s="45"/>
      <c r="AF51" s="45"/>
      <c r="AG51" s="43"/>
      <c r="AH51" s="42"/>
    </row>
    <row r="52" spans="1:38" x14ac:dyDescent="0.2">
      <c r="A52" s="142" t="s">
        <v>251</v>
      </c>
      <c r="B52" s="142"/>
      <c r="C52" s="142"/>
      <c r="D52" s="142"/>
      <c r="E52" s="142"/>
      <c r="F52" s="142"/>
      <c r="G52" s="142"/>
      <c r="H52" s="39"/>
      <c r="I52" s="39"/>
      <c r="J52" s="39"/>
      <c r="K52" s="97"/>
      <c r="L52" s="97"/>
      <c r="M52" s="97"/>
      <c r="N52" s="97"/>
      <c r="O52" s="97"/>
      <c r="P52" s="97"/>
      <c r="Q52" s="97"/>
      <c r="R52" s="97"/>
      <c r="S52" s="97"/>
      <c r="T52" s="97"/>
      <c r="U52" s="97"/>
      <c r="V52" s="97"/>
      <c r="W52" s="97"/>
      <c r="X52" s="97"/>
      <c r="Y52" s="97"/>
      <c r="Z52" s="97"/>
      <c r="AA52" s="97"/>
      <c r="AB52" s="97"/>
      <c r="AC52" s="97"/>
      <c r="AD52" s="45"/>
      <c r="AE52" s="45"/>
      <c r="AF52" s="45"/>
      <c r="AG52" s="43"/>
      <c r="AH52" s="75"/>
      <c r="AL52" t="s">
        <v>35</v>
      </c>
    </row>
    <row r="53" spans="1:38" x14ac:dyDescent="0.2">
      <c r="A53" s="142" t="s">
        <v>252</v>
      </c>
      <c r="B53" s="142"/>
      <c r="C53" s="142"/>
      <c r="D53" s="142"/>
      <c r="E53" s="142"/>
      <c r="F53" s="142"/>
      <c r="G53" s="142"/>
      <c r="H53" s="97"/>
      <c r="I53" s="97"/>
      <c r="J53" s="97"/>
      <c r="K53" s="97"/>
      <c r="L53" s="97"/>
      <c r="M53" s="97"/>
      <c r="N53" s="97"/>
      <c r="O53" s="97"/>
      <c r="P53" s="97"/>
      <c r="Q53" s="97"/>
      <c r="R53" s="97"/>
      <c r="S53" s="97"/>
      <c r="T53" s="97"/>
      <c r="U53" s="97"/>
      <c r="V53" s="97"/>
      <c r="W53" s="97"/>
      <c r="X53" s="97"/>
      <c r="Y53" s="97"/>
      <c r="Z53" s="97"/>
      <c r="AA53" s="97"/>
      <c r="AB53" s="97"/>
      <c r="AC53" s="97"/>
      <c r="AD53" s="97"/>
      <c r="AE53" s="45"/>
      <c r="AF53" s="45"/>
      <c r="AG53" s="43"/>
      <c r="AH53" s="44"/>
    </row>
    <row r="54" spans="1:38" x14ac:dyDescent="0.2">
      <c r="A54" s="41"/>
      <c r="B54" s="97"/>
      <c r="C54" s="97"/>
      <c r="D54" s="97"/>
      <c r="E54" s="97"/>
      <c r="F54" s="97"/>
      <c r="G54" s="97"/>
      <c r="H54" s="97"/>
      <c r="I54" s="97"/>
      <c r="J54" s="97"/>
      <c r="K54" s="97"/>
      <c r="L54" s="97"/>
      <c r="M54" s="97"/>
      <c r="N54" s="97"/>
      <c r="O54" s="97"/>
      <c r="P54" s="97"/>
      <c r="Q54" s="97"/>
      <c r="R54" s="97"/>
      <c r="S54" s="97"/>
      <c r="T54" s="97"/>
      <c r="U54" s="97"/>
      <c r="V54" s="97"/>
      <c r="W54" s="97"/>
      <c r="X54" s="97"/>
      <c r="Y54" s="97"/>
      <c r="Z54" s="97"/>
      <c r="AA54" s="97"/>
      <c r="AB54" s="97"/>
      <c r="AC54" s="97"/>
      <c r="AD54" s="97"/>
      <c r="AE54" s="46"/>
      <c r="AF54" s="46"/>
      <c r="AG54" s="43"/>
      <c r="AH54" s="44"/>
      <c r="AK54" t="s">
        <v>35</v>
      </c>
    </row>
    <row r="55" spans="1:38" ht="13.5" thickBot="1" x14ac:dyDescent="0.25">
      <c r="A55" s="51"/>
      <c r="B55" s="52"/>
      <c r="C55" s="52"/>
      <c r="D55" s="52"/>
      <c r="E55" s="52"/>
      <c r="F55" s="52"/>
      <c r="G55" s="52"/>
      <c r="H55" s="52"/>
      <c r="I55" s="52"/>
      <c r="J55" s="52"/>
      <c r="K55" s="52"/>
      <c r="L55" s="52"/>
      <c r="M55" s="52"/>
      <c r="N55" s="52"/>
      <c r="O55" s="52"/>
      <c r="P55" s="52"/>
      <c r="Q55" s="52"/>
      <c r="R55" s="52"/>
      <c r="S55" s="52"/>
      <c r="T55" s="52"/>
      <c r="U55" s="52"/>
      <c r="V55" s="52"/>
      <c r="W55" s="52"/>
      <c r="X55" s="52"/>
      <c r="Y55" s="52"/>
      <c r="Z55" s="52"/>
      <c r="AA55" s="52"/>
      <c r="AB55" s="52"/>
      <c r="AC55" s="52"/>
      <c r="AD55" s="52"/>
      <c r="AE55" s="52"/>
      <c r="AF55" s="52"/>
      <c r="AG55" s="53"/>
      <c r="AH55" s="76"/>
    </row>
    <row r="56" spans="1:38" x14ac:dyDescent="0.2"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H56" s="1"/>
      <c r="AK56" t="s">
        <v>35</v>
      </c>
      <c r="AL56" s="12" t="s">
        <v>35</v>
      </c>
    </row>
    <row r="57" spans="1:38" x14ac:dyDescent="0.2">
      <c r="AL57" s="12" t="s">
        <v>35</v>
      </c>
    </row>
    <row r="58" spans="1:38" x14ac:dyDescent="0.2">
      <c r="AA58" s="3" t="s">
        <v>35</v>
      </c>
      <c r="AH58" t="s">
        <v>35</v>
      </c>
      <c r="AK58" t="s">
        <v>35</v>
      </c>
    </row>
    <row r="59" spans="1:38" x14ac:dyDescent="0.2">
      <c r="U59" s="3" t="s">
        <v>35</v>
      </c>
    </row>
    <row r="60" spans="1:38" x14ac:dyDescent="0.2">
      <c r="J60" s="3" t="s">
        <v>35</v>
      </c>
      <c r="N60" s="3" t="s">
        <v>35</v>
      </c>
      <c r="S60" s="3" t="s">
        <v>35</v>
      </c>
      <c r="V60" s="3" t="s">
        <v>35</v>
      </c>
    </row>
    <row r="61" spans="1:38" x14ac:dyDescent="0.2">
      <c r="G61" s="3" t="s">
        <v>35</v>
      </c>
      <c r="H61" s="3" t="s">
        <v>200</v>
      </c>
      <c r="P61" s="3" t="s">
        <v>35</v>
      </c>
      <c r="S61" s="3" t="s">
        <v>35</v>
      </c>
      <c r="U61" s="3" t="s">
        <v>35</v>
      </c>
      <c r="V61" s="3" t="s">
        <v>35</v>
      </c>
      <c r="AC61" s="3" t="s">
        <v>35</v>
      </c>
    </row>
    <row r="62" spans="1:38" x14ac:dyDescent="0.2">
      <c r="T62" s="3" t="s">
        <v>35</v>
      </c>
      <c r="W62" s="3" t="s">
        <v>35</v>
      </c>
      <c r="AA62" s="3" t="s">
        <v>35</v>
      </c>
      <c r="AE62" s="3" t="s">
        <v>35</v>
      </c>
    </row>
    <row r="63" spans="1:38" x14ac:dyDescent="0.2">
      <c r="W63" s="3" t="s">
        <v>35</v>
      </c>
      <c r="Z63" s="3" t="s">
        <v>35</v>
      </c>
    </row>
    <row r="64" spans="1:38" x14ac:dyDescent="0.2">
      <c r="P64" s="3" t="s">
        <v>35</v>
      </c>
      <c r="Q64" s="3" t="s">
        <v>35</v>
      </c>
      <c r="AA64" s="3" t="s">
        <v>35</v>
      </c>
      <c r="AE64" s="3" t="s">
        <v>35</v>
      </c>
    </row>
    <row r="66" spans="7:18" x14ac:dyDescent="0.2">
      <c r="K66" s="3" t="s">
        <v>35</v>
      </c>
      <c r="M66" s="3" t="s">
        <v>35</v>
      </c>
    </row>
    <row r="67" spans="7:18" x14ac:dyDescent="0.2">
      <c r="G67" s="3" t="s">
        <v>35</v>
      </c>
    </row>
    <row r="68" spans="7:18" x14ac:dyDescent="0.2">
      <c r="M68" s="3" t="s">
        <v>35</v>
      </c>
    </row>
    <row r="70" spans="7:18" x14ac:dyDescent="0.2">
      <c r="R70" s="3" t="s">
        <v>35</v>
      </c>
    </row>
  </sheetData>
  <mergeCells count="36">
    <mergeCell ref="V3:V4"/>
    <mergeCell ref="U3:U4"/>
    <mergeCell ref="Q3:Q4"/>
    <mergeCell ref="K3:K4"/>
    <mergeCell ref="W3:W4"/>
    <mergeCell ref="L3:L4"/>
    <mergeCell ref="O3:O4"/>
    <mergeCell ref="T3:T4"/>
    <mergeCell ref="AC3:AC4"/>
    <mergeCell ref="AD3:AD4"/>
    <mergeCell ref="Y3:Y4"/>
    <mergeCell ref="Z3:Z4"/>
    <mergeCell ref="AA3:AA4"/>
    <mergeCell ref="A52:G52"/>
    <mergeCell ref="S3:S4"/>
    <mergeCell ref="A53:G53"/>
    <mergeCell ref="P3:P4"/>
    <mergeCell ref="M3:M4"/>
    <mergeCell ref="N3:N4"/>
    <mergeCell ref="R3:R4"/>
    <mergeCell ref="A1:AH1"/>
    <mergeCell ref="AF3:AF4"/>
    <mergeCell ref="B2:AH2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H3:H4"/>
    <mergeCell ref="AE3:AE4"/>
    <mergeCell ref="X3:X4"/>
    <mergeCell ref="AB3:AB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2"/>
  <sheetViews>
    <sheetView workbookViewId="0">
      <selection activeCell="B3" sqref="B3:B4"/>
    </sheetView>
  </sheetViews>
  <sheetFormatPr defaultRowHeight="12.75" x14ac:dyDescent="0.2"/>
  <cols>
    <col min="1" max="1" width="23.7109375" style="2" customWidth="1"/>
    <col min="2" max="4" width="3.5703125" style="2" bestFit="1" customWidth="1"/>
    <col min="5" max="5" width="3.42578125" style="2" bestFit="1" customWidth="1"/>
    <col min="6" max="10" width="3.5703125" style="2" bestFit="1" customWidth="1"/>
    <col min="11" max="11" width="3.42578125" style="2" bestFit="1" customWidth="1"/>
    <col min="12" max="20" width="3.5703125" style="2" bestFit="1" customWidth="1"/>
    <col min="21" max="25" width="3.42578125" style="2" bestFit="1" customWidth="1"/>
    <col min="26" max="30" width="3.5703125" style="2" bestFit="1" customWidth="1"/>
    <col min="31" max="32" width="3.5703125" style="2" customWidth="1"/>
    <col min="33" max="33" width="18.140625" style="6" bestFit="1" customWidth="1"/>
  </cols>
  <sheetData>
    <row r="1" spans="1:38" ht="20.100000000000001" customHeight="1" thickBot="1" x14ac:dyDescent="0.25">
      <c r="A1" s="156" t="s">
        <v>22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  <c r="R1" s="157"/>
      <c r="S1" s="157"/>
      <c r="T1" s="157"/>
      <c r="U1" s="157"/>
      <c r="V1" s="157"/>
      <c r="W1" s="157"/>
      <c r="X1" s="157"/>
      <c r="Y1" s="157"/>
      <c r="Z1" s="157"/>
      <c r="AA1" s="157"/>
      <c r="AB1" s="157"/>
      <c r="AC1" s="157"/>
      <c r="AD1" s="157"/>
      <c r="AE1" s="157"/>
      <c r="AF1" s="157"/>
      <c r="AG1" s="158"/>
    </row>
    <row r="2" spans="1:38" s="4" customFormat="1" ht="16.5" customHeight="1" x14ac:dyDescent="0.2">
      <c r="A2" s="159" t="s">
        <v>21</v>
      </c>
      <c r="B2" s="163" t="s">
        <v>202</v>
      </c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4"/>
      <c r="Q2" s="164"/>
      <c r="R2" s="164"/>
      <c r="S2" s="164"/>
      <c r="T2" s="164"/>
      <c r="U2" s="164"/>
      <c r="V2" s="164"/>
      <c r="W2" s="164"/>
      <c r="X2" s="164"/>
      <c r="Y2" s="164"/>
      <c r="Z2" s="164"/>
      <c r="AA2" s="164"/>
      <c r="AB2" s="164"/>
      <c r="AC2" s="164"/>
      <c r="AD2" s="164"/>
      <c r="AE2" s="164"/>
      <c r="AF2" s="164"/>
      <c r="AG2" s="165"/>
    </row>
    <row r="3" spans="1:38" s="5" customFormat="1" ht="12" customHeight="1" x14ac:dyDescent="0.2">
      <c r="A3" s="160"/>
      <c r="B3" s="161">
        <v>1</v>
      </c>
      <c r="C3" s="149">
        <f>SUM(B3+1)</f>
        <v>2</v>
      </c>
      <c r="D3" s="149">
        <f t="shared" ref="D3:AD3" si="0">SUM(C3+1)</f>
        <v>3</v>
      </c>
      <c r="E3" s="149">
        <f t="shared" si="0"/>
        <v>4</v>
      </c>
      <c r="F3" s="149">
        <f t="shared" si="0"/>
        <v>5</v>
      </c>
      <c r="G3" s="149">
        <f t="shared" si="0"/>
        <v>6</v>
      </c>
      <c r="H3" s="149">
        <f t="shared" si="0"/>
        <v>7</v>
      </c>
      <c r="I3" s="149">
        <f t="shared" si="0"/>
        <v>8</v>
      </c>
      <c r="J3" s="149">
        <f t="shared" si="0"/>
        <v>9</v>
      </c>
      <c r="K3" s="149">
        <f t="shared" si="0"/>
        <v>10</v>
      </c>
      <c r="L3" s="149">
        <f t="shared" si="0"/>
        <v>11</v>
      </c>
      <c r="M3" s="149">
        <f t="shared" si="0"/>
        <v>12</v>
      </c>
      <c r="N3" s="149">
        <f t="shared" si="0"/>
        <v>13</v>
      </c>
      <c r="O3" s="149">
        <f t="shared" si="0"/>
        <v>14</v>
      </c>
      <c r="P3" s="149">
        <f t="shared" si="0"/>
        <v>15</v>
      </c>
      <c r="Q3" s="149">
        <f t="shared" si="0"/>
        <v>16</v>
      </c>
      <c r="R3" s="149">
        <f t="shared" si="0"/>
        <v>17</v>
      </c>
      <c r="S3" s="149">
        <f t="shared" si="0"/>
        <v>18</v>
      </c>
      <c r="T3" s="149">
        <f t="shared" si="0"/>
        <v>19</v>
      </c>
      <c r="U3" s="149">
        <f t="shared" si="0"/>
        <v>20</v>
      </c>
      <c r="V3" s="149">
        <f t="shared" si="0"/>
        <v>21</v>
      </c>
      <c r="W3" s="149">
        <f t="shared" si="0"/>
        <v>22</v>
      </c>
      <c r="X3" s="149">
        <f t="shared" si="0"/>
        <v>23</v>
      </c>
      <c r="Y3" s="149">
        <f t="shared" si="0"/>
        <v>24</v>
      </c>
      <c r="Z3" s="149">
        <f t="shared" si="0"/>
        <v>25</v>
      </c>
      <c r="AA3" s="149">
        <f t="shared" si="0"/>
        <v>26</v>
      </c>
      <c r="AB3" s="149">
        <f t="shared" si="0"/>
        <v>27</v>
      </c>
      <c r="AC3" s="149">
        <f t="shared" si="0"/>
        <v>28</v>
      </c>
      <c r="AD3" s="149">
        <f t="shared" si="0"/>
        <v>29</v>
      </c>
      <c r="AE3" s="151">
        <v>30</v>
      </c>
      <c r="AF3" s="147">
        <v>31</v>
      </c>
      <c r="AG3" s="84" t="s">
        <v>193</v>
      </c>
    </row>
    <row r="4" spans="1:38" s="5" customFormat="1" ht="13.5" customHeight="1" x14ac:dyDescent="0.2">
      <c r="A4" s="160"/>
      <c r="B4" s="162"/>
      <c r="C4" s="150"/>
      <c r="D4" s="150"/>
      <c r="E4" s="150"/>
      <c r="F4" s="150"/>
      <c r="G4" s="150"/>
      <c r="H4" s="150"/>
      <c r="I4" s="150"/>
      <c r="J4" s="150"/>
      <c r="K4" s="150"/>
      <c r="L4" s="150"/>
      <c r="M4" s="150"/>
      <c r="N4" s="150"/>
      <c r="O4" s="150"/>
      <c r="P4" s="150"/>
      <c r="Q4" s="150"/>
      <c r="R4" s="150"/>
      <c r="S4" s="150"/>
      <c r="T4" s="150"/>
      <c r="U4" s="150"/>
      <c r="V4" s="150"/>
      <c r="W4" s="150"/>
      <c r="X4" s="150"/>
      <c r="Y4" s="150"/>
      <c r="Z4" s="150"/>
      <c r="AA4" s="150"/>
      <c r="AB4" s="150"/>
      <c r="AC4" s="150"/>
      <c r="AD4" s="150"/>
      <c r="AE4" s="152"/>
      <c r="AF4" s="148"/>
      <c r="AG4" s="85" t="s">
        <v>25</v>
      </c>
    </row>
    <row r="5" spans="1:38" s="5" customFormat="1" x14ac:dyDescent="0.2">
      <c r="A5" s="77" t="s">
        <v>30</v>
      </c>
      <c r="B5" s="91" t="str">
        <f>[1]Outubro!$I$5</f>
        <v>*</v>
      </c>
      <c r="C5" s="91" t="str">
        <f>[1]Outubro!$I$6</f>
        <v>*</v>
      </c>
      <c r="D5" s="91" t="str">
        <f>[1]Outubro!$I$7</f>
        <v>*</v>
      </c>
      <c r="E5" s="91" t="str">
        <f>[1]Outubro!$I$8</f>
        <v>*</v>
      </c>
      <c r="F5" s="91" t="str">
        <f>[1]Outubro!$I$9</f>
        <v>*</v>
      </c>
      <c r="G5" s="91" t="str">
        <f>[1]Outubro!$I$10</f>
        <v>*</v>
      </c>
      <c r="H5" s="91" t="str">
        <f>[1]Outubro!$I$11</f>
        <v>*</v>
      </c>
      <c r="I5" s="91" t="str">
        <f>[1]Outubro!$I$12</f>
        <v>*</v>
      </c>
      <c r="J5" s="91" t="str">
        <f>[1]Outubro!$I$13</f>
        <v>*</v>
      </c>
      <c r="K5" s="91" t="str">
        <f>[1]Outubro!$I$14</f>
        <v>*</v>
      </c>
      <c r="L5" s="91" t="str">
        <f>[1]Outubro!$I$15</f>
        <v>*</v>
      </c>
      <c r="M5" s="91" t="str">
        <f>[1]Outubro!$I$16</f>
        <v>*</v>
      </c>
      <c r="N5" s="91" t="str">
        <f>[1]Outubro!$I$17</f>
        <v>*</v>
      </c>
      <c r="O5" s="91" t="str">
        <f>[1]Outubro!$I$18</f>
        <v>*</v>
      </c>
      <c r="P5" s="91" t="str">
        <f>[1]Outubro!$I$19</f>
        <v>*</v>
      </c>
      <c r="Q5" s="91" t="str">
        <f>[1]Outubro!$I$20</f>
        <v>*</v>
      </c>
      <c r="R5" s="91" t="str">
        <f>[1]Outubro!$I$21</f>
        <v>*</v>
      </c>
      <c r="S5" s="91" t="str">
        <f>[1]Outubro!$I$22</f>
        <v>*</v>
      </c>
      <c r="T5" s="91" t="str">
        <f>[1]Outubro!$I$23</f>
        <v>*</v>
      </c>
      <c r="U5" s="91" t="str">
        <f>[1]Outubro!$I$24</f>
        <v>*</v>
      </c>
      <c r="V5" s="91" t="str">
        <f>[1]Outubro!$I$25</f>
        <v>*</v>
      </c>
      <c r="W5" s="91" t="str">
        <f>[1]Outubro!$I$26</f>
        <v>*</v>
      </c>
      <c r="X5" s="91" t="str">
        <f>[1]Outubro!$I$27</f>
        <v>*</v>
      </c>
      <c r="Y5" s="91" t="str">
        <f>[1]Outubro!$I$28</f>
        <v>*</v>
      </c>
      <c r="Z5" s="91" t="str">
        <f>[1]Outubro!$I$29</f>
        <v>*</v>
      </c>
      <c r="AA5" s="91" t="str">
        <f>[1]Outubro!$I$30</f>
        <v>*</v>
      </c>
      <c r="AB5" s="91" t="str">
        <f>[1]Outubro!$I$31</f>
        <v>*</v>
      </c>
      <c r="AC5" s="91" t="str">
        <f>[1]Outubro!$I$32</f>
        <v>*</v>
      </c>
      <c r="AD5" s="91" t="str">
        <f>[1]Outubro!$I$33</f>
        <v>*</v>
      </c>
      <c r="AE5" s="91" t="str">
        <f>[1]Outubro!$I$34</f>
        <v>*</v>
      </c>
      <c r="AF5" s="91" t="str">
        <f>[1]Outubro!$I$35</f>
        <v>*</v>
      </c>
      <c r="AG5" s="92" t="str">
        <f>[1]Outubro!$I$36</f>
        <v>*</v>
      </c>
    </row>
    <row r="6" spans="1:38" x14ac:dyDescent="0.2">
      <c r="A6" s="77" t="s">
        <v>0</v>
      </c>
      <c r="B6" s="11">
        <f>[2]Outubro!$I$5</f>
        <v>0</v>
      </c>
      <c r="C6" s="11">
        <f>[2]Outubro!$I$6</f>
        <v>0</v>
      </c>
      <c r="D6" s="11">
        <f>[2]Outubro!$I$7</f>
        <v>0</v>
      </c>
      <c r="E6" s="11">
        <f>[2]Outubro!$I$8</f>
        <v>0</v>
      </c>
      <c r="F6" s="11">
        <f>[2]Outubro!$I$9</f>
        <v>0</v>
      </c>
      <c r="G6" s="11">
        <f>[2]Outubro!$I$10</f>
        <v>0</v>
      </c>
      <c r="H6" s="11">
        <f>[2]Outubro!$I$11</f>
        <v>0</v>
      </c>
      <c r="I6" s="11">
        <f>[2]Outubro!$I$12</f>
        <v>0</v>
      </c>
      <c r="J6" s="11">
        <f>[2]Outubro!$I$13</f>
        <v>0</v>
      </c>
      <c r="K6" s="11">
        <f>[2]Outubro!$I$14</f>
        <v>0</v>
      </c>
      <c r="L6" s="11">
        <f>[2]Outubro!$I$15</f>
        <v>0</v>
      </c>
      <c r="M6" s="11">
        <f>[2]Outubro!$I$16</f>
        <v>0</v>
      </c>
      <c r="N6" s="11">
        <f>[2]Outubro!$I$17</f>
        <v>0</v>
      </c>
      <c r="O6" s="11">
        <f>[2]Outubro!$I$18</f>
        <v>0</v>
      </c>
      <c r="P6" s="11">
        <f>[2]Outubro!$I$19</f>
        <v>0</v>
      </c>
      <c r="Q6" s="11">
        <f>[2]Outubro!$I$20</f>
        <v>0</v>
      </c>
      <c r="R6" s="11">
        <f>[2]Outubro!$I$21</f>
        <v>0</v>
      </c>
      <c r="S6" s="11">
        <f>[2]Outubro!$I$22</f>
        <v>0</v>
      </c>
      <c r="T6" s="90">
        <f>[2]Outubro!$I$23</f>
        <v>0</v>
      </c>
      <c r="U6" s="90">
        <f>[2]Outubro!$I$24</f>
        <v>0</v>
      </c>
      <c r="V6" s="90">
        <f>[2]Outubro!$I$25</f>
        <v>0</v>
      </c>
      <c r="W6" s="90">
        <f>[2]Outubro!$I$26</f>
        <v>0</v>
      </c>
      <c r="X6" s="90">
        <f>[2]Outubro!$I$27</f>
        <v>0</v>
      </c>
      <c r="Y6" s="90">
        <f>[2]Outubro!$I$28</f>
        <v>0</v>
      </c>
      <c r="Z6" s="90">
        <f>[2]Outubro!$I$29</f>
        <v>0</v>
      </c>
      <c r="AA6" s="90">
        <f>[2]Outubro!$I$30</f>
        <v>0</v>
      </c>
      <c r="AB6" s="90">
        <f>[2]Outubro!$I$31</f>
        <v>0</v>
      </c>
      <c r="AC6" s="90">
        <f>[2]Outubro!$I$32</f>
        <v>0</v>
      </c>
      <c r="AD6" s="90">
        <f>[2]Outubro!$I$33</f>
        <v>0</v>
      </c>
      <c r="AE6" s="90">
        <f>[2]Outubro!$I$34</f>
        <v>0</v>
      </c>
      <c r="AF6" s="90">
        <f>[2]Outubro!$I$35</f>
        <v>0</v>
      </c>
      <c r="AG6" s="87" t="str">
        <f>[2]Outubro!$I$36</f>
        <v>*</v>
      </c>
    </row>
    <row r="7" spans="1:38" x14ac:dyDescent="0.2">
      <c r="A7" s="77" t="s">
        <v>85</v>
      </c>
      <c r="B7" s="90">
        <f>[3]Outubro!$I$5</f>
        <v>0</v>
      </c>
      <c r="C7" s="90">
        <f>[3]Outubro!$I$6</f>
        <v>0</v>
      </c>
      <c r="D7" s="90">
        <f>[3]Outubro!$I$7</f>
        <v>0</v>
      </c>
      <c r="E7" s="90">
        <f>[3]Outubro!$I$8</f>
        <v>0</v>
      </c>
      <c r="F7" s="90">
        <f>[3]Outubro!$I$9</f>
        <v>0</v>
      </c>
      <c r="G7" s="90">
        <f>[3]Outubro!$I$10</f>
        <v>0</v>
      </c>
      <c r="H7" s="90">
        <f>[3]Outubro!$I$11</f>
        <v>0</v>
      </c>
      <c r="I7" s="90">
        <f>[3]Outubro!$I$12</f>
        <v>0</v>
      </c>
      <c r="J7" s="90">
        <f>[3]Outubro!$I$13</f>
        <v>0</v>
      </c>
      <c r="K7" s="90">
        <f>[3]Outubro!$I$14</f>
        <v>0</v>
      </c>
      <c r="L7" s="90">
        <f>[3]Outubro!$I$15</f>
        <v>0</v>
      </c>
      <c r="M7" s="90">
        <f>[3]Outubro!$I$16</f>
        <v>0</v>
      </c>
      <c r="N7" s="90">
        <f>[3]Outubro!$I$17</f>
        <v>0</v>
      </c>
      <c r="O7" s="90">
        <f>[3]Outubro!$I$18</f>
        <v>0</v>
      </c>
      <c r="P7" s="90">
        <f>[3]Outubro!$I$19</f>
        <v>0</v>
      </c>
      <c r="Q7" s="90">
        <f>[3]Outubro!$I$20</f>
        <v>0</v>
      </c>
      <c r="R7" s="90">
        <f>[3]Outubro!$I$21</f>
        <v>0</v>
      </c>
      <c r="S7" s="90">
        <f>[3]Outubro!$I$22</f>
        <v>0</v>
      </c>
      <c r="T7" s="90">
        <f>[3]Outubro!$I$23</f>
        <v>0</v>
      </c>
      <c r="U7" s="90">
        <f>[3]Outubro!$I$24</f>
        <v>0</v>
      </c>
      <c r="V7" s="90">
        <f>[3]Outubro!$I$25</f>
        <v>0</v>
      </c>
      <c r="W7" s="90">
        <f>[3]Outubro!$I$26</f>
        <v>0</v>
      </c>
      <c r="X7" s="90">
        <f>[3]Outubro!$I$27</f>
        <v>0</v>
      </c>
      <c r="Y7" s="90">
        <f>[3]Outubro!$I$28</f>
        <v>0</v>
      </c>
      <c r="Z7" s="90">
        <f>[3]Outubro!$I$29</f>
        <v>0</v>
      </c>
      <c r="AA7" s="90">
        <f>[3]Outubro!$I$30</f>
        <v>0</v>
      </c>
      <c r="AB7" s="90">
        <f>[3]Outubro!$I$31</f>
        <v>0</v>
      </c>
      <c r="AC7" s="90">
        <f>[3]Outubro!$I$32</f>
        <v>0</v>
      </c>
      <c r="AD7" s="90">
        <f>[3]Outubro!$I$33</f>
        <v>0</v>
      </c>
      <c r="AE7" s="90">
        <f>[3]Outubro!$I$34</f>
        <v>0</v>
      </c>
      <c r="AF7" s="90">
        <f>[3]Outubro!$I$35</f>
        <v>0</v>
      </c>
      <c r="AG7" s="87" t="str">
        <f>[3]Outubro!$I$36</f>
        <v>*</v>
      </c>
    </row>
    <row r="8" spans="1:38" x14ac:dyDescent="0.2">
      <c r="A8" s="77" t="s">
        <v>1</v>
      </c>
      <c r="B8" s="11">
        <f>[4]Outubro!$I$5</f>
        <v>0</v>
      </c>
      <c r="C8" s="11">
        <f>[4]Outubro!$I$6</f>
        <v>0</v>
      </c>
      <c r="D8" s="11">
        <f>[4]Outubro!$I$7</f>
        <v>0</v>
      </c>
      <c r="E8" s="11">
        <f>[4]Outubro!$I$8</f>
        <v>0</v>
      </c>
      <c r="F8" s="11">
        <f>[4]Outubro!$I$9</f>
        <v>0</v>
      </c>
      <c r="G8" s="11">
        <f>[4]Outubro!$I$10</f>
        <v>0</v>
      </c>
      <c r="H8" s="11">
        <f>[4]Outubro!$I$11</f>
        <v>0</v>
      </c>
      <c r="I8" s="11">
        <f>[4]Outubro!$I$12</f>
        <v>0</v>
      </c>
      <c r="J8" s="11">
        <f>[4]Outubro!$I$13</f>
        <v>0</v>
      </c>
      <c r="K8" s="11">
        <f>[4]Outubro!$I$14</f>
        <v>0</v>
      </c>
      <c r="L8" s="11">
        <f>[4]Outubro!$I$15</f>
        <v>0</v>
      </c>
      <c r="M8" s="11">
        <f>[4]Outubro!$I$16</f>
        <v>0</v>
      </c>
      <c r="N8" s="11">
        <f>[4]Outubro!$I$17</f>
        <v>0</v>
      </c>
      <c r="O8" s="11">
        <f>[4]Outubro!$I$18</f>
        <v>0</v>
      </c>
      <c r="P8" s="11">
        <f>[4]Outubro!$I$19</f>
        <v>0</v>
      </c>
      <c r="Q8" s="11">
        <f>[4]Outubro!$I$20</f>
        <v>0</v>
      </c>
      <c r="R8" s="11">
        <f>[4]Outubro!$I$21</f>
        <v>0</v>
      </c>
      <c r="S8" s="11">
        <f>[4]Outubro!$I$22</f>
        <v>0</v>
      </c>
      <c r="T8" s="90">
        <f>[4]Outubro!$I$23</f>
        <v>0</v>
      </c>
      <c r="U8" s="90">
        <f>[4]Outubro!$I$24</f>
        <v>0</v>
      </c>
      <c r="V8" s="90">
        <f>[4]Outubro!$I$25</f>
        <v>0</v>
      </c>
      <c r="W8" s="90">
        <f>[4]Outubro!$I$26</f>
        <v>0</v>
      </c>
      <c r="X8" s="90">
        <f>[4]Outubro!$I$27</f>
        <v>0</v>
      </c>
      <c r="Y8" s="90">
        <f>[4]Outubro!$I$28</f>
        <v>0</v>
      </c>
      <c r="Z8" s="90">
        <f>[4]Outubro!$I$29</f>
        <v>0</v>
      </c>
      <c r="AA8" s="90">
        <f>[4]Outubro!$I$30</f>
        <v>0</v>
      </c>
      <c r="AB8" s="90">
        <f>[4]Outubro!$I$31</f>
        <v>0</v>
      </c>
      <c r="AC8" s="90">
        <f>[4]Outubro!$I$32</f>
        <v>0</v>
      </c>
      <c r="AD8" s="90">
        <f>[4]Outubro!$I$33</f>
        <v>0</v>
      </c>
      <c r="AE8" s="90">
        <f>[4]Outubro!$I$34</f>
        <v>0</v>
      </c>
      <c r="AF8" s="90">
        <f>[4]Outubro!$I$35</f>
        <v>0</v>
      </c>
      <c r="AG8" s="87" t="str">
        <f>[4]Outubro!$I$36</f>
        <v>*</v>
      </c>
    </row>
    <row r="9" spans="1:38" x14ac:dyDescent="0.2">
      <c r="A9" s="77" t="s">
        <v>146</v>
      </c>
      <c r="B9" s="11">
        <f>[5]Outubro!$I$5</f>
        <v>0</v>
      </c>
      <c r="C9" s="11">
        <f>[5]Outubro!$I$6</f>
        <v>0</v>
      </c>
      <c r="D9" s="11">
        <f>[5]Outubro!$I$7</f>
        <v>0</v>
      </c>
      <c r="E9" s="11">
        <f>[5]Outubro!$I$8</f>
        <v>0</v>
      </c>
      <c r="F9" s="11">
        <f>[5]Outubro!$I$9</f>
        <v>0</v>
      </c>
      <c r="G9" s="11">
        <f>[5]Outubro!$I$10</f>
        <v>0</v>
      </c>
      <c r="H9" s="11">
        <f>[5]Outubro!$I$11</f>
        <v>0</v>
      </c>
      <c r="I9" s="11">
        <f>[5]Outubro!$I$12</f>
        <v>0</v>
      </c>
      <c r="J9" s="11">
        <f>[5]Outubro!$I$13</f>
        <v>0</v>
      </c>
      <c r="K9" s="11">
        <f>[5]Outubro!$I$14</f>
        <v>0</v>
      </c>
      <c r="L9" s="11">
        <f>[5]Outubro!$I$15</f>
        <v>0</v>
      </c>
      <c r="M9" s="11">
        <f>[5]Outubro!$I$16</f>
        <v>0</v>
      </c>
      <c r="N9" s="11">
        <f>[5]Outubro!$I$17</f>
        <v>0</v>
      </c>
      <c r="O9" s="11">
        <f>[5]Outubro!$I$18</f>
        <v>0</v>
      </c>
      <c r="P9" s="11">
        <f>[5]Outubro!$I$19</f>
        <v>0</v>
      </c>
      <c r="Q9" s="11">
        <f>[5]Outubro!$I$20</f>
        <v>0</v>
      </c>
      <c r="R9" s="11">
        <f>[5]Outubro!$I$21</f>
        <v>0</v>
      </c>
      <c r="S9" s="11">
        <f>[5]Outubro!$I$22</f>
        <v>0</v>
      </c>
      <c r="T9" s="90">
        <f>[5]Outubro!$I$23</f>
        <v>0</v>
      </c>
      <c r="U9" s="90">
        <f>[5]Outubro!$I$24</f>
        <v>0</v>
      </c>
      <c r="V9" s="90">
        <f>[5]Outubro!$I$25</f>
        <v>0</v>
      </c>
      <c r="W9" s="90">
        <f>[5]Outubro!$I$26</f>
        <v>0</v>
      </c>
      <c r="X9" s="90">
        <f>[5]Outubro!$I$27</f>
        <v>0</v>
      </c>
      <c r="Y9" s="90">
        <f>[5]Outubro!$I$28</f>
        <v>0</v>
      </c>
      <c r="Z9" s="90">
        <f>[5]Outubro!$I$29</f>
        <v>0</v>
      </c>
      <c r="AA9" s="90">
        <f>[5]Outubro!$I$30</f>
        <v>0</v>
      </c>
      <c r="AB9" s="90">
        <f>[5]Outubro!$I$31</f>
        <v>0</v>
      </c>
      <c r="AC9" s="90">
        <f>[5]Outubro!$I$32</f>
        <v>0</v>
      </c>
      <c r="AD9" s="90">
        <f>[5]Outubro!$I$33</f>
        <v>0</v>
      </c>
      <c r="AE9" s="90">
        <f>[5]Outubro!$I$34</f>
        <v>0</v>
      </c>
      <c r="AF9" s="90">
        <f>[5]Outubro!$I$35</f>
        <v>0</v>
      </c>
      <c r="AG9" s="95" t="str">
        <f>[5]Outubro!$I$36</f>
        <v>*</v>
      </c>
    </row>
    <row r="10" spans="1:38" x14ac:dyDescent="0.2">
      <c r="A10" s="77" t="s">
        <v>91</v>
      </c>
      <c r="B10" s="11">
        <f>[6]Outubro!$I$5</f>
        <v>0</v>
      </c>
      <c r="C10" s="11">
        <f>[6]Outubro!$I$6</f>
        <v>0</v>
      </c>
      <c r="D10" s="11">
        <f>[6]Outubro!$I$7</f>
        <v>0</v>
      </c>
      <c r="E10" s="11">
        <f>[6]Outubro!$I$8</f>
        <v>0</v>
      </c>
      <c r="F10" s="11">
        <f>[6]Outubro!$I$9</f>
        <v>0</v>
      </c>
      <c r="G10" s="11">
        <f>[6]Outubro!$I$10</f>
        <v>0</v>
      </c>
      <c r="H10" s="11">
        <f>[6]Outubro!$I$11</f>
        <v>0</v>
      </c>
      <c r="I10" s="11">
        <f>[6]Outubro!$I$12</f>
        <v>0</v>
      </c>
      <c r="J10" s="11">
        <f>[6]Outubro!$I$13</f>
        <v>0</v>
      </c>
      <c r="K10" s="11">
        <f>[6]Outubro!$I$14</f>
        <v>0</v>
      </c>
      <c r="L10" s="11">
        <f>[6]Outubro!$I$15</f>
        <v>0</v>
      </c>
      <c r="M10" s="11">
        <f>[6]Outubro!$I$16</f>
        <v>0</v>
      </c>
      <c r="N10" s="11">
        <f>[6]Outubro!$I$17</f>
        <v>0</v>
      </c>
      <c r="O10" s="11">
        <f>[6]Outubro!$I$18</f>
        <v>0</v>
      </c>
      <c r="P10" s="11">
        <f>[6]Outubro!$I$19</f>
        <v>0</v>
      </c>
      <c r="Q10" s="11">
        <f>[6]Outubro!$I$20</f>
        <v>0</v>
      </c>
      <c r="R10" s="11">
        <f>[6]Outubro!$I$21</f>
        <v>0</v>
      </c>
      <c r="S10" s="11">
        <f>[6]Outubro!$I$22</f>
        <v>0</v>
      </c>
      <c r="T10" s="90">
        <f>[6]Outubro!$I$23</f>
        <v>0</v>
      </c>
      <c r="U10" s="90">
        <f>[6]Outubro!$I$24</f>
        <v>0</v>
      </c>
      <c r="V10" s="90">
        <f>[6]Outubro!$I$25</f>
        <v>0</v>
      </c>
      <c r="W10" s="90">
        <f>[6]Outubro!$I$26</f>
        <v>0</v>
      </c>
      <c r="X10" s="90">
        <f>[6]Outubro!$I$27</f>
        <v>0</v>
      </c>
      <c r="Y10" s="90">
        <f>[6]Outubro!$I$28</f>
        <v>0</v>
      </c>
      <c r="Z10" s="90">
        <f>[6]Outubro!$I$29</f>
        <v>0</v>
      </c>
      <c r="AA10" s="90">
        <f>[6]Outubro!$I$30</f>
        <v>0</v>
      </c>
      <c r="AB10" s="90">
        <f>[6]Outubro!$I$31</f>
        <v>0</v>
      </c>
      <c r="AC10" s="90">
        <f>[6]Outubro!$I$32</f>
        <v>0</v>
      </c>
      <c r="AD10" s="90">
        <f>[6]Outubro!$I$33</f>
        <v>0</v>
      </c>
      <c r="AE10" s="90">
        <f>[6]Outubro!$I$34</f>
        <v>0</v>
      </c>
      <c r="AF10" s="90">
        <f>[6]Outubro!$I$35</f>
        <v>0</v>
      </c>
      <c r="AG10" s="95" t="str">
        <f>[6]Outubro!$I$36</f>
        <v>*</v>
      </c>
    </row>
    <row r="11" spans="1:38" x14ac:dyDescent="0.2">
      <c r="A11" s="77" t="s">
        <v>49</v>
      </c>
      <c r="B11" s="11">
        <f>[7]Outubro!$I$5</f>
        <v>0</v>
      </c>
      <c r="C11" s="11">
        <f>[7]Outubro!$I$6</f>
        <v>0</v>
      </c>
      <c r="D11" s="11">
        <f>[7]Outubro!$I$7</f>
        <v>0</v>
      </c>
      <c r="E11" s="11">
        <f>[7]Outubro!$I$8</f>
        <v>0</v>
      </c>
      <c r="F11" s="11">
        <f>[7]Outubro!$I$9</f>
        <v>0</v>
      </c>
      <c r="G11" s="11">
        <f>[7]Outubro!$I$10</f>
        <v>0</v>
      </c>
      <c r="H11" s="11">
        <f>[7]Outubro!$I$11</f>
        <v>0</v>
      </c>
      <c r="I11" s="11">
        <f>[7]Outubro!$I$12</f>
        <v>0</v>
      </c>
      <c r="J11" s="11">
        <f>[7]Outubro!$I$13</f>
        <v>0</v>
      </c>
      <c r="K11" s="11">
        <f>[7]Outubro!$I$14</f>
        <v>0</v>
      </c>
      <c r="L11" s="11">
        <f>[7]Outubro!$I$15</f>
        <v>0</v>
      </c>
      <c r="M11" s="11">
        <f>[7]Outubro!$I$16</f>
        <v>0</v>
      </c>
      <c r="N11" s="11">
        <f>[7]Outubro!$I$17</f>
        <v>0</v>
      </c>
      <c r="O11" s="11">
        <f>[7]Outubro!$I$18</f>
        <v>0</v>
      </c>
      <c r="P11" s="11">
        <f>[7]Outubro!$I$19</f>
        <v>0</v>
      </c>
      <c r="Q11" s="11">
        <f>[7]Outubro!$I$20</f>
        <v>0</v>
      </c>
      <c r="R11" s="11">
        <f>[7]Outubro!$I$21</f>
        <v>0</v>
      </c>
      <c r="S11" s="11">
        <f>[7]Outubro!$I$22</f>
        <v>0</v>
      </c>
      <c r="T11" s="90">
        <f>[7]Outubro!$I$23</f>
        <v>0</v>
      </c>
      <c r="U11" s="90">
        <f>[7]Outubro!$I$24</f>
        <v>0</v>
      </c>
      <c r="V11" s="90">
        <f>[7]Outubro!$I$25</f>
        <v>0</v>
      </c>
      <c r="W11" s="90">
        <f>[7]Outubro!$I$26</f>
        <v>0</v>
      </c>
      <c r="X11" s="90">
        <f>[7]Outubro!$I$27</f>
        <v>0</v>
      </c>
      <c r="Y11" s="90">
        <f>[7]Outubro!$I$28</f>
        <v>0</v>
      </c>
      <c r="Z11" s="90">
        <f>[7]Outubro!$I$29</f>
        <v>0</v>
      </c>
      <c r="AA11" s="90">
        <f>[7]Outubro!$I$30</f>
        <v>0</v>
      </c>
      <c r="AB11" s="90">
        <f>[7]Outubro!$I$31</f>
        <v>0</v>
      </c>
      <c r="AC11" s="90">
        <f>[7]Outubro!$I$32</f>
        <v>0</v>
      </c>
      <c r="AD11" s="90">
        <f>[7]Outubro!$I$33</f>
        <v>0</v>
      </c>
      <c r="AE11" s="90">
        <f>[7]Outubro!$I$34</f>
        <v>0</v>
      </c>
      <c r="AF11" s="90">
        <f>[7]Outubro!$I$35</f>
        <v>0</v>
      </c>
      <c r="AG11" s="87" t="str">
        <f>[7]Outubro!$I$36</f>
        <v>*</v>
      </c>
    </row>
    <row r="12" spans="1:38" x14ac:dyDescent="0.2">
      <c r="A12" s="77" t="s">
        <v>31</v>
      </c>
      <c r="B12" s="93" t="s">
        <v>197</v>
      </c>
      <c r="C12" s="93" t="s">
        <v>197</v>
      </c>
      <c r="D12" s="93" t="s">
        <v>197</v>
      </c>
      <c r="E12" s="93" t="s">
        <v>197</v>
      </c>
      <c r="F12" s="93" t="s">
        <v>197</v>
      </c>
      <c r="G12" s="93" t="s">
        <v>197</v>
      </c>
      <c r="H12" s="93" t="s">
        <v>197</v>
      </c>
      <c r="I12" s="93" t="s">
        <v>197</v>
      </c>
      <c r="J12" s="93" t="s">
        <v>197</v>
      </c>
      <c r="K12" s="93" t="s">
        <v>197</v>
      </c>
      <c r="L12" s="93" t="s">
        <v>197</v>
      </c>
      <c r="M12" s="93" t="s">
        <v>197</v>
      </c>
      <c r="N12" s="93" t="s">
        <v>197</v>
      </c>
      <c r="O12" s="93" t="s">
        <v>197</v>
      </c>
      <c r="P12" s="93" t="s">
        <v>197</v>
      </c>
      <c r="Q12" s="93" t="s">
        <v>197</v>
      </c>
      <c r="R12" s="93" t="s">
        <v>197</v>
      </c>
      <c r="S12" s="93" t="s">
        <v>197</v>
      </c>
      <c r="T12" s="90" t="s">
        <v>197</v>
      </c>
      <c r="U12" s="90" t="s">
        <v>197</v>
      </c>
      <c r="V12" s="90" t="s">
        <v>197</v>
      </c>
      <c r="W12" s="90" t="s">
        <v>197</v>
      </c>
      <c r="X12" s="90" t="s">
        <v>197</v>
      </c>
      <c r="Y12" s="90" t="s">
        <v>197</v>
      </c>
      <c r="Z12" s="90" t="s">
        <v>197</v>
      </c>
      <c r="AA12" s="90" t="s">
        <v>197</v>
      </c>
      <c r="AB12" s="90" t="s">
        <v>197</v>
      </c>
      <c r="AC12" s="90" t="s">
        <v>197</v>
      </c>
      <c r="AD12" s="90" t="s">
        <v>197</v>
      </c>
      <c r="AE12" s="90" t="s">
        <v>197</v>
      </c>
      <c r="AF12" s="90" t="s">
        <v>197</v>
      </c>
      <c r="AG12" s="87" t="s">
        <v>197</v>
      </c>
      <c r="AJ12" t="s">
        <v>35</v>
      </c>
    </row>
    <row r="13" spans="1:38" x14ac:dyDescent="0.2">
      <c r="A13" s="77" t="s">
        <v>94</v>
      </c>
      <c r="B13" s="11">
        <f>[8]Outubro!$I$5</f>
        <v>0</v>
      </c>
      <c r="C13" s="11">
        <f>[8]Outubro!$I$6</f>
        <v>0</v>
      </c>
      <c r="D13" s="11">
        <f>[8]Outubro!$I$7</f>
        <v>0</v>
      </c>
      <c r="E13" s="11">
        <f>[8]Outubro!$I$8</f>
        <v>0</v>
      </c>
      <c r="F13" s="11">
        <f>[8]Outubro!$I$9</f>
        <v>0</v>
      </c>
      <c r="G13" s="11">
        <f>[8]Outubro!$I$10</f>
        <v>0</v>
      </c>
      <c r="H13" s="11">
        <f>[8]Outubro!$I$11</f>
        <v>0</v>
      </c>
      <c r="I13" s="11">
        <f>[8]Outubro!$I$12</f>
        <v>0</v>
      </c>
      <c r="J13" s="11">
        <f>[8]Outubro!$I$13</f>
        <v>0</v>
      </c>
      <c r="K13" s="11">
        <f>[8]Outubro!$I$14</f>
        <v>0</v>
      </c>
      <c r="L13" s="11">
        <f>[8]Outubro!$I$15</f>
        <v>0</v>
      </c>
      <c r="M13" s="11">
        <f>[8]Outubro!$I$16</f>
        <v>0</v>
      </c>
      <c r="N13" s="11">
        <f>[8]Outubro!$I$17</f>
        <v>0</v>
      </c>
      <c r="O13" s="11">
        <f>[8]Outubro!$I$18</f>
        <v>0</v>
      </c>
      <c r="P13" s="11">
        <f>[8]Outubro!$I$19</f>
        <v>0</v>
      </c>
      <c r="Q13" s="11">
        <f>[8]Outubro!$I$20</f>
        <v>0</v>
      </c>
      <c r="R13" s="11">
        <f>[8]Outubro!$I$21</f>
        <v>0</v>
      </c>
      <c r="S13" s="11">
        <f>[8]Outubro!$I$22</f>
        <v>0</v>
      </c>
      <c r="T13" s="11">
        <f>[8]Outubro!$I$23</f>
        <v>0</v>
      </c>
      <c r="U13" s="11">
        <f>[8]Outubro!$I$24</f>
        <v>0</v>
      </c>
      <c r="V13" s="11">
        <f>[8]Outubro!$I$25</f>
        <v>0</v>
      </c>
      <c r="W13" s="11">
        <f>[8]Outubro!$I$26</f>
        <v>0</v>
      </c>
      <c r="X13" s="11">
        <f>[8]Outubro!$I$27</f>
        <v>0</v>
      </c>
      <c r="Y13" s="11">
        <f>[8]Outubro!$I$28</f>
        <v>0</v>
      </c>
      <c r="Z13" s="11">
        <f>[8]Outubro!$I$29</f>
        <v>0</v>
      </c>
      <c r="AA13" s="11">
        <f>[8]Outubro!$I$30</f>
        <v>0</v>
      </c>
      <c r="AB13" s="11">
        <f>[8]Outubro!$I$31</f>
        <v>0</v>
      </c>
      <c r="AC13" s="11">
        <f>[8]Outubro!$I$32</f>
        <v>0</v>
      </c>
      <c r="AD13" s="11">
        <f>[8]Outubro!$I$33</f>
        <v>0</v>
      </c>
      <c r="AE13" s="11">
        <f>[8]Outubro!$I$34</f>
        <v>0</v>
      </c>
      <c r="AF13" s="11">
        <f>[8]Outubro!$I$35</f>
        <v>0</v>
      </c>
      <c r="AG13" s="95" t="str">
        <f>[8]Outubro!$I$36</f>
        <v>*</v>
      </c>
      <c r="AL13" t="s">
        <v>35</v>
      </c>
    </row>
    <row r="14" spans="1:38" x14ac:dyDescent="0.2">
      <c r="A14" s="77" t="s">
        <v>98</v>
      </c>
      <c r="B14" s="93" t="s">
        <v>197</v>
      </c>
      <c r="C14" s="93" t="s">
        <v>197</v>
      </c>
      <c r="D14" s="93" t="s">
        <v>197</v>
      </c>
      <c r="E14" s="93" t="s">
        <v>197</v>
      </c>
      <c r="F14" s="93" t="s">
        <v>197</v>
      </c>
      <c r="G14" s="93" t="s">
        <v>197</v>
      </c>
      <c r="H14" s="93" t="s">
        <v>197</v>
      </c>
      <c r="I14" s="93" t="s">
        <v>197</v>
      </c>
      <c r="J14" s="93" t="s">
        <v>197</v>
      </c>
      <c r="K14" s="93" t="s">
        <v>197</v>
      </c>
      <c r="L14" s="93" t="s">
        <v>197</v>
      </c>
      <c r="M14" s="93" t="s">
        <v>197</v>
      </c>
      <c r="N14" s="93" t="s">
        <v>197</v>
      </c>
      <c r="O14" s="93" t="s">
        <v>197</v>
      </c>
      <c r="P14" s="93" t="s">
        <v>197</v>
      </c>
      <c r="Q14" s="93" t="s">
        <v>197</v>
      </c>
      <c r="R14" s="93" t="s">
        <v>197</v>
      </c>
      <c r="S14" s="93" t="s">
        <v>197</v>
      </c>
      <c r="T14" s="90" t="s">
        <v>197</v>
      </c>
      <c r="U14" s="90" t="s">
        <v>197</v>
      </c>
      <c r="V14" s="90" t="s">
        <v>197</v>
      </c>
      <c r="W14" s="90" t="s">
        <v>197</v>
      </c>
      <c r="X14" s="90" t="s">
        <v>197</v>
      </c>
      <c r="Y14" s="90" t="s">
        <v>197</v>
      </c>
      <c r="Z14" s="90" t="s">
        <v>197</v>
      </c>
      <c r="AA14" s="90" t="s">
        <v>197</v>
      </c>
      <c r="AB14" s="90" t="s">
        <v>197</v>
      </c>
      <c r="AC14" s="90" t="s">
        <v>197</v>
      </c>
      <c r="AD14" s="90" t="s">
        <v>197</v>
      </c>
      <c r="AE14" s="90" t="s">
        <v>197</v>
      </c>
      <c r="AF14" s="90" t="s">
        <v>197</v>
      </c>
      <c r="AG14" s="95" t="s">
        <v>197</v>
      </c>
    </row>
    <row r="15" spans="1:38" x14ac:dyDescent="0.2">
      <c r="A15" s="77" t="s">
        <v>101</v>
      </c>
      <c r="B15" s="93">
        <f>[9]Outubro!$I$5</f>
        <v>0</v>
      </c>
      <c r="C15" s="93">
        <f>[9]Outubro!$I$6</f>
        <v>0</v>
      </c>
      <c r="D15" s="93">
        <f>[9]Outubro!$I$7</f>
        <v>0</v>
      </c>
      <c r="E15" s="93">
        <f>[9]Outubro!$I$8</f>
        <v>0</v>
      </c>
      <c r="F15" s="93">
        <f>[9]Outubro!$I$9</f>
        <v>0</v>
      </c>
      <c r="G15" s="93">
        <f>[9]Outubro!$I$10</f>
        <v>0</v>
      </c>
      <c r="H15" s="93">
        <f>[9]Outubro!$I$11</f>
        <v>0</v>
      </c>
      <c r="I15" s="93">
        <f>[9]Outubro!$I$12</f>
        <v>0</v>
      </c>
      <c r="J15" s="93">
        <f>[9]Outubro!$I$13</f>
        <v>0</v>
      </c>
      <c r="K15" s="93">
        <f>[9]Outubro!$I$14</f>
        <v>0</v>
      </c>
      <c r="L15" s="93">
        <f>[9]Outubro!$I$15</f>
        <v>0</v>
      </c>
      <c r="M15" s="93">
        <f>[9]Outubro!$I$16</f>
        <v>0</v>
      </c>
      <c r="N15" s="93">
        <f>[9]Outubro!$I$17</f>
        <v>0</v>
      </c>
      <c r="O15" s="93">
        <f>[9]Outubro!$I$18</f>
        <v>0</v>
      </c>
      <c r="P15" s="93">
        <f>[9]Outubro!$I$19</f>
        <v>0</v>
      </c>
      <c r="Q15" s="93">
        <f>[9]Outubro!$I$20</f>
        <v>0</v>
      </c>
      <c r="R15" s="93">
        <f>[9]Outubro!$I$21</f>
        <v>0</v>
      </c>
      <c r="S15" s="93">
        <f>[9]Outubro!$I$22</f>
        <v>0</v>
      </c>
      <c r="T15" s="90">
        <f>[9]Outubro!$I$23</f>
        <v>0</v>
      </c>
      <c r="U15" s="90">
        <f>[9]Outubro!$I$24</f>
        <v>0</v>
      </c>
      <c r="V15" s="93">
        <f>[9]Outubro!$I$25</f>
        <v>0</v>
      </c>
      <c r="W15" s="90">
        <f>[9]Outubro!$I$26</f>
        <v>0</v>
      </c>
      <c r="X15" s="90">
        <f>[9]Outubro!$I$27</f>
        <v>0</v>
      </c>
      <c r="Y15" s="90">
        <f>[9]Outubro!$I$28</f>
        <v>0</v>
      </c>
      <c r="Z15" s="90">
        <f>[9]Outubro!$I$29</f>
        <v>0</v>
      </c>
      <c r="AA15" s="90">
        <f>[9]Outubro!$I$30</f>
        <v>0</v>
      </c>
      <c r="AB15" s="90">
        <f>[9]Outubro!$I$31</f>
        <v>0</v>
      </c>
      <c r="AC15" s="90">
        <f>[9]Outubro!$I$32</f>
        <v>0</v>
      </c>
      <c r="AD15" s="90">
        <f>[9]Outubro!$I$33</f>
        <v>0</v>
      </c>
      <c r="AE15" s="90">
        <f>[9]Outubro!$I$34</f>
        <v>0</v>
      </c>
      <c r="AF15" s="90">
        <f>[9]Outubro!$I$35</f>
        <v>0</v>
      </c>
      <c r="AG15" s="95" t="str">
        <f>[9]Outubro!$I$36</f>
        <v>*</v>
      </c>
    </row>
    <row r="16" spans="1:38" x14ac:dyDescent="0.2">
      <c r="A16" s="77" t="s">
        <v>147</v>
      </c>
      <c r="B16" s="93">
        <f>[10]Outubro!$I$5</f>
        <v>0</v>
      </c>
      <c r="C16" s="93">
        <f>[10]Outubro!$I$6</f>
        <v>0</v>
      </c>
      <c r="D16" s="93">
        <f>[10]Outubro!$I$7</f>
        <v>0</v>
      </c>
      <c r="E16" s="93">
        <f>[10]Outubro!$I$8</f>
        <v>0</v>
      </c>
      <c r="F16" s="93">
        <f>[10]Outubro!$I$9</f>
        <v>0</v>
      </c>
      <c r="G16" s="93">
        <f>[10]Outubro!$I$10</f>
        <v>0</v>
      </c>
      <c r="H16" s="93">
        <f>[10]Outubro!$I$11</f>
        <v>0</v>
      </c>
      <c r="I16" s="93">
        <f>[10]Outubro!$I$12</f>
        <v>0</v>
      </c>
      <c r="J16" s="93">
        <f>[10]Outubro!$I$13</f>
        <v>0</v>
      </c>
      <c r="K16" s="93">
        <f>[10]Outubro!$I$14</f>
        <v>0</v>
      </c>
      <c r="L16" s="93">
        <f>[10]Outubro!$I$15</f>
        <v>0</v>
      </c>
      <c r="M16" s="93">
        <f>[10]Outubro!$I$16</f>
        <v>0</v>
      </c>
      <c r="N16" s="93">
        <f>[10]Outubro!$I$17</f>
        <v>0</v>
      </c>
      <c r="O16" s="93">
        <f>[10]Outubro!$I$18</f>
        <v>0</v>
      </c>
      <c r="P16" s="93">
        <f>[10]Outubro!$I$19</f>
        <v>0</v>
      </c>
      <c r="Q16" s="93">
        <f>[10]Outubro!$I$20</f>
        <v>0</v>
      </c>
      <c r="R16" s="93">
        <f>[10]Outubro!$I$21</f>
        <v>0</v>
      </c>
      <c r="S16" s="93">
        <f>[10]Outubro!$I$22</f>
        <v>0</v>
      </c>
      <c r="T16" s="90">
        <f>[10]Outubro!$I$23</f>
        <v>0</v>
      </c>
      <c r="U16" s="90">
        <f>[10]Outubro!$I$24</f>
        <v>0</v>
      </c>
      <c r="V16" s="90">
        <f>[10]Outubro!$I$25</f>
        <v>0</v>
      </c>
      <c r="W16" s="90">
        <f>[10]Outubro!$I$26</f>
        <v>0</v>
      </c>
      <c r="X16" s="90">
        <f>[10]Outubro!$I$27</f>
        <v>0</v>
      </c>
      <c r="Y16" s="90">
        <f>[10]Outubro!$I$28</f>
        <v>0</v>
      </c>
      <c r="Z16" s="90">
        <f>[10]Outubro!$I$29</f>
        <v>0</v>
      </c>
      <c r="AA16" s="90">
        <f>[10]Outubro!$I$30</f>
        <v>0</v>
      </c>
      <c r="AB16" s="90">
        <f>[10]Outubro!$I$31</f>
        <v>0</v>
      </c>
      <c r="AC16" s="90">
        <f>[10]Outubro!$I$32</f>
        <v>0</v>
      </c>
      <c r="AD16" s="90">
        <f>[10]Outubro!$I$33</f>
        <v>0</v>
      </c>
      <c r="AE16" s="90">
        <f>[10]Outubro!$I$34</f>
        <v>0</v>
      </c>
      <c r="AF16" s="90">
        <f>[10]Outubro!$I$35</f>
        <v>0</v>
      </c>
      <c r="AG16" s="95" t="str">
        <f>[10]Outubro!$I$36</f>
        <v>*</v>
      </c>
      <c r="AJ16" t="s">
        <v>35</v>
      </c>
    </row>
    <row r="17" spans="1:40" x14ac:dyDescent="0.2">
      <c r="A17" s="77" t="s">
        <v>2</v>
      </c>
      <c r="B17" s="93">
        <f>[11]Outubro!$I$5</f>
        <v>0</v>
      </c>
      <c r="C17" s="93">
        <f>[11]Outubro!$I$6</f>
        <v>0</v>
      </c>
      <c r="D17" s="93">
        <f>[11]Outubro!$I$7</f>
        <v>0</v>
      </c>
      <c r="E17" s="93">
        <f>[11]Outubro!$I$8</f>
        <v>0</v>
      </c>
      <c r="F17" s="93">
        <f>[11]Outubro!$I$9</f>
        <v>0</v>
      </c>
      <c r="G17" s="93">
        <f>[11]Outubro!$I$10</f>
        <v>0</v>
      </c>
      <c r="H17" s="93">
        <f>[11]Outubro!$I$11</f>
        <v>0</v>
      </c>
      <c r="I17" s="93">
        <f>[11]Outubro!$I$12</f>
        <v>0</v>
      </c>
      <c r="J17" s="93">
        <f>[11]Outubro!$I$13</f>
        <v>0</v>
      </c>
      <c r="K17" s="93">
        <f>[11]Outubro!$I$14</f>
        <v>0</v>
      </c>
      <c r="L17" s="93">
        <f>[11]Outubro!$I$15</f>
        <v>0</v>
      </c>
      <c r="M17" s="93">
        <f>[11]Outubro!$I$16</f>
        <v>0</v>
      </c>
      <c r="N17" s="93">
        <f>[11]Outubro!$I$17</f>
        <v>0</v>
      </c>
      <c r="O17" s="93">
        <f>[11]Outubro!$I$18</f>
        <v>0</v>
      </c>
      <c r="P17" s="93">
        <f>[11]Outubro!$I$19</f>
        <v>0</v>
      </c>
      <c r="Q17" s="93">
        <f>[11]Outubro!$I$20</f>
        <v>0</v>
      </c>
      <c r="R17" s="93">
        <f>[11]Outubro!$I$21</f>
        <v>0</v>
      </c>
      <c r="S17" s="93">
        <f>[11]Outubro!$I$22</f>
        <v>0</v>
      </c>
      <c r="T17" s="90">
        <f>[11]Outubro!$I$23</f>
        <v>0</v>
      </c>
      <c r="U17" s="90">
        <f>[11]Outubro!$I$24</f>
        <v>0</v>
      </c>
      <c r="V17" s="93">
        <f>[11]Outubro!$I$25</f>
        <v>0</v>
      </c>
      <c r="W17" s="90">
        <f>[11]Outubro!$I$26</f>
        <v>0</v>
      </c>
      <c r="X17" s="90">
        <f>[11]Outubro!$I$27</f>
        <v>0</v>
      </c>
      <c r="Y17" s="90">
        <f>[11]Outubro!$I$28</f>
        <v>0</v>
      </c>
      <c r="Z17" s="90">
        <f>[11]Outubro!$I$29</f>
        <v>0</v>
      </c>
      <c r="AA17" s="90">
        <f>[11]Outubro!$I$30</f>
        <v>0</v>
      </c>
      <c r="AB17" s="90">
        <f>[11]Outubro!$I$31</f>
        <v>0</v>
      </c>
      <c r="AC17" s="90">
        <f>[11]Outubro!$I$32</f>
        <v>0</v>
      </c>
      <c r="AD17" s="90">
        <f>[11]Outubro!$I$33</f>
        <v>0</v>
      </c>
      <c r="AE17" s="90">
        <f>[11]Outubro!$I$34</f>
        <v>0</v>
      </c>
      <c r="AF17" s="90">
        <f>[11]Outubro!$I$35</f>
        <v>0</v>
      </c>
      <c r="AG17" s="87" t="str">
        <f>[11]Outubro!$I$36</f>
        <v>*</v>
      </c>
      <c r="AI17" s="12" t="s">
        <v>35</v>
      </c>
      <c r="AJ17" t="s">
        <v>35</v>
      </c>
    </row>
    <row r="18" spans="1:40" x14ac:dyDescent="0.2">
      <c r="A18" s="77" t="s">
        <v>3</v>
      </c>
      <c r="B18" s="93" t="s">
        <v>197</v>
      </c>
      <c r="C18" s="93" t="s">
        <v>197</v>
      </c>
      <c r="D18" s="93" t="s">
        <v>197</v>
      </c>
      <c r="E18" s="93" t="s">
        <v>197</v>
      </c>
      <c r="F18" s="93" t="s">
        <v>197</v>
      </c>
      <c r="G18" s="93" t="s">
        <v>197</v>
      </c>
      <c r="H18" s="93" t="s">
        <v>197</v>
      </c>
      <c r="I18" s="93" t="s">
        <v>197</v>
      </c>
      <c r="J18" s="93" t="s">
        <v>197</v>
      </c>
      <c r="K18" s="93" t="s">
        <v>197</v>
      </c>
      <c r="L18" s="93" t="s">
        <v>197</v>
      </c>
      <c r="M18" s="93" t="s">
        <v>197</v>
      </c>
      <c r="N18" s="93" t="s">
        <v>197</v>
      </c>
      <c r="O18" s="93" t="s">
        <v>197</v>
      </c>
      <c r="P18" s="93" t="s">
        <v>197</v>
      </c>
      <c r="Q18" s="93" t="s">
        <v>197</v>
      </c>
      <c r="R18" s="93" t="s">
        <v>197</v>
      </c>
      <c r="S18" s="93" t="s">
        <v>197</v>
      </c>
      <c r="T18" s="90" t="s">
        <v>197</v>
      </c>
      <c r="U18" s="90" t="s">
        <v>197</v>
      </c>
      <c r="V18" s="90" t="s">
        <v>197</v>
      </c>
      <c r="W18" s="90" t="s">
        <v>197</v>
      </c>
      <c r="X18" s="90" t="s">
        <v>197</v>
      </c>
      <c r="Y18" s="90" t="s">
        <v>197</v>
      </c>
      <c r="Z18" s="90" t="s">
        <v>197</v>
      </c>
      <c r="AA18" s="90" t="s">
        <v>197</v>
      </c>
      <c r="AB18" s="90" t="s">
        <v>197</v>
      </c>
      <c r="AC18" s="90" t="s">
        <v>197</v>
      </c>
      <c r="AD18" s="90" t="s">
        <v>197</v>
      </c>
      <c r="AE18" s="90" t="s">
        <v>197</v>
      </c>
      <c r="AF18" s="90" t="s">
        <v>197</v>
      </c>
      <c r="AG18" s="87" t="s">
        <v>197</v>
      </c>
      <c r="AH18" s="12" t="s">
        <v>35</v>
      </c>
      <c r="AI18" s="12" t="s">
        <v>35</v>
      </c>
      <c r="AJ18" t="s">
        <v>35</v>
      </c>
    </row>
    <row r="19" spans="1:40" x14ac:dyDescent="0.2">
      <c r="A19" s="77" t="s">
        <v>4</v>
      </c>
      <c r="B19" s="93" t="str">
        <f>[13]Outubro!$I$5</f>
        <v>*</v>
      </c>
      <c r="C19" s="93" t="str">
        <f>[13]Outubro!$I$6</f>
        <v>*</v>
      </c>
      <c r="D19" s="93" t="str">
        <f>[13]Outubro!$I$7</f>
        <v>*</v>
      </c>
      <c r="E19" s="93" t="str">
        <f>[13]Outubro!$I$8</f>
        <v>*</v>
      </c>
      <c r="F19" s="93" t="str">
        <f>[13]Outubro!$I$9</f>
        <v>*</v>
      </c>
      <c r="G19" s="93" t="str">
        <f>[13]Outubro!$I$10</f>
        <v>*</v>
      </c>
      <c r="H19" s="93" t="str">
        <f>[13]Outubro!$I$11</f>
        <v>*</v>
      </c>
      <c r="I19" s="93" t="str">
        <f>[13]Outubro!$I$12</f>
        <v>*</v>
      </c>
      <c r="J19" s="93" t="str">
        <f>[13]Outubro!$I$13</f>
        <v>*</v>
      </c>
      <c r="K19" s="93" t="str">
        <f>[13]Outubro!$I$14</f>
        <v>*</v>
      </c>
      <c r="L19" s="93" t="str">
        <f>[13]Outubro!$I$15</f>
        <v>*</v>
      </c>
      <c r="M19" s="93" t="str">
        <f>[13]Outubro!$I$16</f>
        <v>*</v>
      </c>
      <c r="N19" s="93" t="str">
        <f>[13]Outubro!$I$17</f>
        <v>*</v>
      </c>
      <c r="O19" s="93" t="str">
        <f>[13]Outubro!$I$18</f>
        <v>*</v>
      </c>
      <c r="P19" s="93" t="str">
        <f>[13]Outubro!$I$19</f>
        <v>*</v>
      </c>
      <c r="Q19" s="93" t="str">
        <f>[13]Outubro!$I$20</f>
        <v>*</v>
      </c>
      <c r="R19" s="93" t="str">
        <f>[13]Outubro!$I$21</f>
        <v>*</v>
      </c>
      <c r="S19" s="93" t="str">
        <f>[13]Outubro!$I$22</f>
        <v>*</v>
      </c>
      <c r="T19" s="90" t="str">
        <f>[13]Outubro!$I$23</f>
        <v>*</v>
      </c>
      <c r="U19" s="90" t="str">
        <f>[13]Outubro!$I$24</f>
        <v>*</v>
      </c>
      <c r="V19" s="90" t="str">
        <f>[13]Outubro!$I$25</f>
        <v>*</v>
      </c>
      <c r="W19" s="90" t="str">
        <f>[13]Outubro!$I$26</f>
        <v>*</v>
      </c>
      <c r="X19" s="90" t="str">
        <f>[13]Outubro!$I$27</f>
        <v>*</v>
      </c>
      <c r="Y19" s="90" t="str">
        <f>[13]Outubro!$I$28</f>
        <v>*</v>
      </c>
      <c r="Z19" s="90" t="str">
        <f>[13]Outubro!$I$29</f>
        <v>*</v>
      </c>
      <c r="AA19" s="90" t="str">
        <f>[13]Outubro!$I$30</f>
        <v>*</v>
      </c>
      <c r="AB19" s="90" t="str">
        <f>[13]Outubro!$I$31</f>
        <v>*</v>
      </c>
      <c r="AC19" s="90" t="str">
        <f>[13]Outubro!$I$32</f>
        <v>*</v>
      </c>
      <c r="AD19" s="90" t="str">
        <f>[13]Outubro!$I$33</f>
        <v>*</v>
      </c>
      <c r="AE19" s="90" t="str">
        <f>[13]Outubro!$I$34</f>
        <v>*</v>
      </c>
      <c r="AF19" s="90" t="str">
        <f>[13]Outubro!$I$35</f>
        <v>*</v>
      </c>
      <c r="AG19" s="87" t="str">
        <f>[13]Outubro!$I$36</f>
        <v>*</v>
      </c>
      <c r="AJ19" t="s">
        <v>35</v>
      </c>
    </row>
    <row r="20" spans="1:40" x14ac:dyDescent="0.2">
      <c r="A20" s="77" t="s">
        <v>5</v>
      </c>
      <c r="B20" s="90" t="str">
        <f>[14]Outubro!$I$5</f>
        <v>*</v>
      </c>
      <c r="C20" s="90" t="str">
        <f>[14]Outubro!$I$6</f>
        <v>*</v>
      </c>
      <c r="D20" s="90" t="str">
        <f>[14]Outubro!$I$7</f>
        <v>*</v>
      </c>
      <c r="E20" s="90" t="str">
        <f>[14]Outubro!$I$8</f>
        <v>*</v>
      </c>
      <c r="F20" s="90" t="str">
        <f>[14]Outubro!$I$9</f>
        <v>*</v>
      </c>
      <c r="G20" s="90" t="str">
        <f>[14]Outubro!$I$10</f>
        <v>*</v>
      </c>
      <c r="H20" s="90" t="str">
        <f>[14]Outubro!$I$11</f>
        <v>*</v>
      </c>
      <c r="I20" s="90" t="str">
        <f>[14]Outubro!$I$12</f>
        <v>*</v>
      </c>
      <c r="J20" s="90" t="str">
        <f>[14]Outubro!$I$13</f>
        <v>*</v>
      </c>
      <c r="K20" s="90" t="str">
        <f>[14]Outubro!$I$14</f>
        <v>*</v>
      </c>
      <c r="L20" s="90" t="str">
        <f>[14]Outubro!$I$15</f>
        <v>*</v>
      </c>
      <c r="M20" s="90" t="str">
        <f>[14]Outubro!$I$16</f>
        <v>*</v>
      </c>
      <c r="N20" s="90" t="str">
        <f>[14]Outubro!$I$17</f>
        <v>*</v>
      </c>
      <c r="O20" s="90" t="str">
        <f>[14]Outubro!$I$18</f>
        <v>*</v>
      </c>
      <c r="P20" s="90" t="str">
        <f>[14]Outubro!$I$19</f>
        <v>*</v>
      </c>
      <c r="Q20" s="90" t="str">
        <f>[14]Outubro!$I$20</f>
        <v>*</v>
      </c>
      <c r="R20" s="90" t="str">
        <f>[14]Outubro!$I$21</f>
        <v>*</v>
      </c>
      <c r="S20" s="90" t="str">
        <f>[14]Outubro!$I$22</f>
        <v>*</v>
      </c>
      <c r="T20" s="90" t="str">
        <f>[14]Outubro!$I$23</f>
        <v>*</v>
      </c>
      <c r="U20" s="90" t="str">
        <f>[14]Outubro!$I$24</f>
        <v>*</v>
      </c>
      <c r="V20" s="90" t="str">
        <f>[14]Outubro!$I$25</f>
        <v>*</v>
      </c>
      <c r="W20" s="90" t="str">
        <f>[14]Outubro!$I$26</f>
        <v>*</v>
      </c>
      <c r="X20" s="90" t="str">
        <f>[14]Outubro!$I$27</f>
        <v>*</v>
      </c>
      <c r="Y20" s="90" t="str">
        <f>[14]Outubro!$I$28</f>
        <v>*</v>
      </c>
      <c r="Z20" s="90" t="str">
        <f>[14]Outubro!$I$29</f>
        <v>*</v>
      </c>
      <c r="AA20" s="90" t="str">
        <f>[14]Outubro!$I$30</f>
        <v>*</v>
      </c>
      <c r="AB20" s="90" t="str">
        <f>[14]Outubro!$I$31</f>
        <v>*</v>
      </c>
      <c r="AC20" s="90" t="str">
        <f>[14]Outubro!$I$32</f>
        <v>*</v>
      </c>
      <c r="AD20" s="90" t="str">
        <f>[14]Outubro!$I$33</f>
        <v>*</v>
      </c>
      <c r="AE20" s="90" t="str">
        <f>[14]Outubro!$I$34</f>
        <v>*</v>
      </c>
      <c r="AF20" s="90" t="str">
        <f>[14]Outubro!$I$35</f>
        <v>*</v>
      </c>
      <c r="AG20" s="87" t="str">
        <f>[14]Outubro!$I$36</f>
        <v>*</v>
      </c>
      <c r="AH20" s="12" t="s">
        <v>35</v>
      </c>
      <c r="AJ20" t="s">
        <v>35</v>
      </c>
      <c r="AK20" t="s">
        <v>35</v>
      </c>
      <c r="AL20" t="s">
        <v>35</v>
      </c>
    </row>
    <row r="21" spans="1:40" x14ac:dyDescent="0.2">
      <c r="A21" s="77" t="s">
        <v>33</v>
      </c>
      <c r="B21" s="90" t="str">
        <f>[15]Outubro!$I$5</f>
        <v>*</v>
      </c>
      <c r="C21" s="90" t="str">
        <f>[15]Outubro!$I$6</f>
        <v>*</v>
      </c>
      <c r="D21" s="90" t="str">
        <f>[15]Outubro!$I$7</f>
        <v>*</v>
      </c>
      <c r="E21" s="90" t="str">
        <f>[15]Outubro!$I$8</f>
        <v>*</v>
      </c>
      <c r="F21" s="90" t="str">
        <f>[15]Outubro!$I$9</f>
        <v>*</v>
      </c>
      <c r="G21" s="90" t="str">
        <f>[15]Outubro!$I$10</f>
        <v>*</v>
      </c>
      <c r="H21" s="90" t="str">
        <f>[15]Outubro!$I$11</f>
        <v>*</v>
      </c>
      <c r="I21" s="90" t="str">
        <f>[15]Outubro!$I$12</f>
        <v>*</v>
      </c>
      <c r="J21" s="90" t="str">
        <f>[15]Outubro!$I$13</f>
        <v>*</v>
      </c>
      <c r="K21" s="90" t="str">
        <f>[15]Outubro!$I$14</f>
        <v>*</v>
      </c>
      <c r="L21" s="90" t="str">
        <f>[15]Outubro!$I$15</f>
        <v>*</v>
      </c>
      <c r="M21" s="90" t="str">
        <f>[15]Outubro!$I$16</f>
        <v>*</v>
      </c>
      <c r="N21" s="90" t="str">
        <f>[15]Outubro!$I$17</f>
        <v>*</v>
      </c>
      <c r="O21" s="90" t="str">
        <f>[15]Outubro!$I$18</f>
        <v>*</v>
      </c>
      <c r="P21" s="90" t="str">
        <f>[15]Outubro!$I$19</f>
        <v>*</v>
      </c>
      <c r="Q21" s="90" t="str">
        <f>[15]Outubro!$I$20</f>
        <v>*</v>
      </c>
      <c r="R21" s="90" t="str">
        <f>[15]Outubro!$I$21</f>
        <v>*</v>
      </c>
      <c r="S21" s="90" t="str">
        <f>[15]Outubro!$I$22</f>
        <v>*</v>
      </c>
      <c r="T21" s="90" t="str">
        <f>[15]Outubro!$I$23</f>
        <v>*</v>
      </c>
      <c r="U21" s="90" t="str">
        <f>[15]Outubro!$I$24</f>
        <v>*</v>
      </c>
      <c r="V21" s="90" t="str">
        <f>[15]Outubro!$I$25</f>
        <v>*</v>
      </c>
      <c r="W21" s="90" t="str">
        <f>[15]Outubro!$I$26</f>
        <v>*</v>
      </c>
      <c r="X21" s="90" t="str">
        <f>[15]Outubro!$I$27</f>
        <v>*</v>
      </c>
      <c r="Y21" s="90" t="str">
        <f>[15]Outubro!$I$28</f>
        <v>*</v>
      </c>
      <c r="Z21" s="90" t="str">
        <f>[15]Outubro!$I$29</f>
        <v>*</v>
      </c>
      <c r="AA21" s="90" t="str">
        <f>[15]Outubro!$I$30</f>
        <v>*</v>
      </c>
      <c r="AB21" s="90" t="str">
        <f>[15]Outubro!$I$31</f>
        <v>*</v>
      </c>
      <c r="AC21" s="90" t="str">
        <f>[15]Outubro!$I$32</f>
        <v>*</v>
      </c>
      <c r="AD21" s="90" t="str">
        <f>[15]Outubro!$I$33</f>
        <v>*</v>
      </c>
      <c r="AE21" s="90" t="str">
        <f>[15]Outubro!$I$34</f>
        <v>*</v>
      </c>
      <c r="AF21" s="90" t="str">
        <f>[15]Outubro!$I$35</f>
        <v>*</v>
      </c>
      <c r="AG21" s="87" t="str">
        <f>[15]Outubro!$I$36</f>
        <v>*</v>
      </c>
      <c r="AK21" t="s">
        <v>35</v>
      </c>
    </row>
    <row r="22" spans="1:40" x14ac:dyDescent="0.2">
      <c r="A22" s="77" t="s">
        <v>6</v>
      </c>
      <c r="B22" s="90" t="str">
        <f>[16]Outubro!$I$5</f>
        <v>*</v>
      </c>
      <c r="C22" s="90" t="str">
        <f>[16]Outubro!$I$6</f>
        <v>*</v>
      </c>
      <c r="D22" s="90" t="str">
        <f>[16]Outubro!$I$7</f>
        <v>*</v>
      </c>
      <c r="E22" s="90" t="str">
        <f>[16]Outubro!$I$8</f>
        <v>*</v>
      </c>
      <c r="F22" s="90" t="str">
        <f>[16]Outubro!$I$9</f>
        <v>*</v>
      </c>
      <c r="G22" s="90" t="str">
        <f>[16]Outubro!$I$10</f>
        <v>*</v>
      </c>
      <c r="H22" s="90" t="str">
        <f>[16]Outubro!$I$11</f>
        <v>*</v>
      </c>
      <c r="I22" s="90" t="str">
        <f>[16]Outubro!$I$12</f>
        <v>*</v>
      </c>
      <c r="J22" s="90" t="str">
        <f>[16]Outubro!$I$13</f>
        <v>*</v>
      </c>
      <c r="K22" s="90" t="str">
        <f>[16]Outubro!$I$14</f>
        <v>*</v>
      </c>
      <c r="L22" s="90" t="str">
        <f>[16]Outubro!$I$15</f>
        <v>*</v>
      </c>
      <c r="M22" s="90" t="str">
        <f>[16]Outubro!$I$16</f>
        <v>*</v>
      </c>
      <c r="N22" s="90" t="str">
        <f>[16]Outubro!$I$17</f>
        <v>*</v>
      </c>
      <c r="O22" s="90" t="str">
        <f>[16]Outubro!$I$18</f>
        <v>*</v>
      </c>
      <c r="P22" s="90" t="str">
        <f>[16]Outubro!$I$19</f>
        <v>*</v>
      </c>
      <c r="Q22" s="90" t="str">
        <f>[16]Outubro!$I$20</f>
        <v>*</v>
      </c>
      <c r="R22" s="90" t="str">
        <f>[16]Outubro!$I$21</f>
        <v>*</v>
      </c>
      <c r="S22" s="90" t="str">
        <f>[16]Outubro!$I$22</f>
        <v>*</v>
      </c>
      <c r="T22" s="90" t="str">
        <f>[16]Outubro!$I$23</f>
        <v>*</v>
      </c>
      <c r="U22" s="90" t="str">
        <f>[16]Outubro!$I$24</f>
        <v>*</v>
      </c>
      <c r="V22" s="90" t="str">
        <f>[16]Outubro!$I$25</f>
        <v>*</v>
      </c>
      <c r="W22" s="90" t="str">
        <f>[16]Outubro!$I$26</f>
        <v>*</v>
      </c>
      <c r="X22" s="90" t="str">
        <f>[16]Outubro!$I$27</f>
        <v>*</v>
      </c>
      <c r="Y22" s="90" t="str">
        <f>[16]Outubro!$I$28</f>
        <v>*</v>
      </c>
      <c r="Z22" s="90" t="str">
        <f>[16]Outubro!$I$29</f>
        <v>*</v>
      </c>
      <c r="AA22" s="90" t="str">
        <f>[16]Outubro!$I$30</f>
        <v>*</v>
      </c>
      <c r="AB22" s="90" t="str">
        <f>[16]Outubro!$I$31</f>
        <v>*</v>
      </c>
      <c r="AC22" s="90" t="str">
        <f>[16]Outubro!$I$32</f>
        <v>*</v>
      </c>
      <c r="AD22" s="90" t="str">
        <f>[16]Outubro!$I$33</f>
        <v>*</v>
      </c>
      <c r="AE22" s="90" t="str">
        <f>[16]Outubro!$I$34</f>
        <v>*</v>
      </c>
      <c r="AF22" s="90" t="str">
        <f>[16]Outubro!$I$35</f>
        <v>*</v>
      </c>
      <c r="AG22" s="87" t="str">
        <f>[16]Outubro!$I$36</f>
        <v>*</v>
      </c>
      <c r="AK22" t="s">
        <v>35</v>
      </c>
    </row>
    <row r="23" spans="1:40" x14ac:dyDescent="0.2">
      <c r="A23" s="77" t="s">
        <v>7</v>
      </c>
      <c r="B23" s="93" t="str">
        <f>[17]Outubro!$I$5</f>
        <v>*</v>
      </c>
      <c r="C23" s="93" t="str">
        <f>[17]Outubro!$I$6</f>
        <v>*</v>
      </c>
      <c r="D23" s="93" t="str">
        <f>[17]Outubro!$I$7</f>
        <v>*</v>
      </c>
      <c r="E23" s="93" t="str">
        <f>[17]Outubro!$I$8</f>
        <v>*</v>
      </c>
      <c r="F23" s="93" t="str">
        <f>[17]Outubro!$I$9</f>
        <v>*</v>
      </c>
      <c r="G23" s="93" t="str">
        <f>[17]Outubro!$I$10</f>
        <v>*</v>
      </c>
      <c r="H23" s="93" t="str">
        <f>[17]Outubro!$I$11</f>
        <v>*</v>
      </c>
      <c r="I23" s="93" t="str">
        <f>[17]Outubro!$I$12</f>
        <v>*</v>
      </c>
      <c r="J23" s="93" t="str">
        <f>[17]Outubro!$I$13</f>
        <v>*</v>
      </c>
      <c r="K23" s="93" t="str">
        <f>[17]Outubro!$I$14</f>
        <v>*</v>
      </c>
      <c r="L23" s="93" t="str">
        <f>[17]Outubro!$I$15</f>
        <v>*</v>
      </c>
      <c r="M23" s="93" t="str">
        <f>[17]Outubro!$I$16</f>
        <v>*</v>
      </c>
      <c r="N23" s="93" t="str">
        <f>[17]Outubro!$I$17</f>
        <v>*</v>
      </c>
      <c r="O23" s="93" t="str">
        <f>[17]Outubro!$I$18</f>
        <v>*</v>
      </c>
      <c r="P23" s="93" t="str">
        <f>[17]Outubro!$I$19</f>
        <v>*</v>
      </c>
      <c r="Q23" s="93" t="str">
        <f>[17]Outubro!$I$20</f>
        <v>*</v>
      </c>
      <c r="R23" s="93" t="str">
        <f>[17]Outubro!$I$21</f>
        <v>*</v>
      </c>
      <c r="S23" s="93" t="str">
        <f>[17]Outubro!$I$22</f>
        <v>*</v>
      </c>
      <c r="T23" s="90" t="str">
        <f>[17]Outubro!$I$23</f>
        <v>*</v>
      </c>
      <c r="U23" s="90" t="str">
        <f>[17]Outubro!$I$24</f>
        <v>*</v>
      </c>
      <c r="V23" s="90" t="str">
        <f>[17]Outubro!$I$25</f>
        <v>*</v>
      </c>
      <c r="W23" s="90" t="str">
        <f>[17]Outubro!$I$26</f>
        <v>*</v>
      </c>
      <c r="X23" s="90" t="str">
        <f>[17]Outubro!$I$27</f>
        <v>*</v>
      </c>
      <c r="Y23" s="90" t="str">
        <f>[17]Outubro!$I$28</f>
        <v>*</v>
      </c>
      <c r="Z23" s="90" t="str">
        <f>[17]Outubro!$I$29</f>
        <v>*</v>
      </c>
      <c r="AA23" s="90" t="str">
        <f>[17]Outubro!$I$30</f>
        <v>*</v>
      </c>
      <c r="AB23" s="90" t="str">
        <f>[17]Outubro!$I$31</f>
        <v>*</v>
      </c>
      <c r="AC23" s="90" t="str">
        <f>[17]Outubro!$I$32</f>
        <v>*</v>
      </c>
      <c r="AD23" s="90" t="str">
        <f>[17]Outubro!$I$33</f>
        <v>*</v>
      </c>
      <c r="AE23" s="90" t="str">
        <f>[17]Outubro!$I$34</f>
        <v>*</v>
      </c>
      <c r="AF23" s="90" t="str">
        <f>[17]Outubro!$I$35</f>
        <v>*</v>
      </c>
      <c r="AG23" s="87" t="str">
        <f>[17]Outubro!$I$36</f>
        <v>*</v>
      </c>
      <c r="AJ23" t="s">
        <v>35</v>
      </c>
      <c r="AK23" t="s">
        <v>35</v>
      </c>
      <c r="AL23" t="s">
        <v>35</v>
      </c>
    </row>
    <row r="24" spans="1:40" x14ac:dyDescent="0.2">
      <c r="A24" s="77" t="s">
        <v>148</v>
      </c>
      <c r="B24" s="93" t="str">
        <f>[18]Outubro!$I$5</f>
        <v>*</v>
      </c>
      <c r="C24" s="93" t="str">
        <f>[18]Outubro!$I$6</f>
        <v>*</v>
      </c>
      <c r="D24" s="93" t="str">
        <f>[18]Outubro!$I$7</f>
        <v>*</v>
      </c>
      <c r="E24" s="93" t="str">
        <f>[18]Outubro!$I$8</f>
        <v>*</v>
      </c>
      <c r="F24" s="93" t="str">
        <f>[18]Outubro!$I$9</f>
        <v>*</v>
      </c>
      <c r="G24" s="93" t="str">
        <f>[18]Outubro!$I$10</f>
        <v>*</v>
      </c>
      <c r="H24" s="93" t="str">
        <f>[18]Outubro!$I$11</f>
        <v>*</v>
      </c>
      <c r="I24" s="93" t="str">
        <f>[18]Outubro!$I$12</f>
        <v>*</v>
      </c>
      <c r="J24" s="93" t="str">
        <f>[18]Outubro!$I$13</f>
        <v>*</v>
      </c>
      <c r="K24" s="93" t="str">
        <f>[18]Outubro!$I$14</f>
        <v>*</v>
      </c>
      <c r="L24" s="93" t="str">
        <f>[18]Outubro!$I$15</f>
        <v>*</v>
      </c>
      <c r="M24" s="93" t="str">
        <f>[18]Outubro!$I$16</f>
        <v>*</v>
      </c>
      <c r="N24" s="93" t="str">
        <f>[18]Outubro!$I$17</f>
        <v>*</v>
      </c>
      <c r="O24" s="93" t="str">
        <f>[18]Outubro!$I$18</f>
        <v>*</v>
      </c>
      <c r="P24" s="93" t="str">
        <f>[18]Outubro!$I$19</f>
        <v>*</v>
      </c>
      <c r="Q24" s="93" t="str">
        <f>[18]Outubro!$I$20</f>
        <v>*</v>
      </c>
      <c r="R24" s="93" t="str">
        <f>[18]Outubro!$I$21</f>
        <v>*</v>
      </c>
      <c r="S24" s="93" t="str">
        <f>[18]Outubro!$I$22</f>
        <v>*</v>
      </c>
      <c r="T24" s="93" t="str">
        <f>[18]Outubro!$I$23</f>
        <v>*</v>
      </c>
      <c r="U24" s="93" t="str">
        <f>[18]Outubro!$I$24</f>
        <v>*</v>
      </c>
      <c r="V24" s="93" t="str">
        <f>[18]Outubro!$I$25</f>
        <v>*</v>
      </c>
      <c r="W24" s="93" t="str">
        <f>[18]Outubro!$I$26</f>
        <v>*</v>
      </c>
      <c r="X24" s="93" t="str">
        <f>[18]Outubro!$I$27</f>
        <v>*</v>
      </c>
      <c r="Y24" s="93" t="str">
        <f>[18]Outubro!$I$28</f>
        <v>*</v>
      </c>
      <c r="Z24" s="93" t="str">
        <f>[18]Outubro!$I$29</f>
        <v>*</v>
      </c>
      <c r="AA24" s="93" t="str">
        <f>[18]Outubro!$I$30</f>
        <v>*</v>
      </c>
      <c r="AB24" s="93" t="str">
        <f>[18]Outubro!$I$31</f>
        <v>*</v>
      </c>
      <c r="AC24" s="93" t="str">
        <f>[18]Outubro!$I$32</f>
        <v>*</v>
      </c>
      <c r="AD24" s="93" t="str">
        <f>[18]Outubro!$I$33</f>
        <v>*</v>
      </c>
      <c r="AE24" s="93" t="str">
        <f>[18]Outubro!$I$34</f>
        <v>*</v>
      </c>
      <c r="AF24" s="93" t="str">
        <f>[18]Outubro!$I$35</f>
        <v>*</v>
      </c>
      <c r="AG24" s="95" t="str">
        <f>[18]Outubro!$I$36</f>
        <v>*</v>
      </c>
      <c r="AK24" t="s">
        <v>35</v>
      </c>
      <c r="AL24" t="s">
        <v>35</v>
      </c>
    </row>
    <row r="25" spans="1:40" x14ac:dyDescent="0.2">
      <c r="A25" s="77" t="s">
        <v>149</v>
      </c>
      <c r="B25" s="90">
        <f>[19]Outubro!$I$5</f>
        <v>0</v>
      </c>
      <c r="C25" s="90">
        <f>[19]Outubro!$I$6</f>
        <v>0</v>
      </c>
      <c r="D25" s="90">
        <f>[19]Outubro!$I$7</f>
        <v>0</v>
      </c>
      <c r="E25" s="90">
        <f>[19]Outubro!$I$8</f>
        <v>0</v>
      </c>
      <c r="F25" s="90">
        <f>[19]Outubro!$I$9</f>
        <v>0</v>
      </c>
      <c r="G25" s="90">
        <f>[19]Outubro!$I$10</f>
        <v>0</v>
      </c>
      <c r="H25" s="90">
        <f>[19]Outubro!$I$11</f>
        <v>0</v>
      </c>
      <c r="I25" s="90">
        <f>[19]Outubro!$I$12</f>
        <v>0</v>
      </c>
      <c r="J25" s="90">
        <f>[19]Outubro!$I$13</f>
        <v>0</v>
      </c>
      <c r="K25" s="90">
        <f>[19]Outubro!$I$14</f>
        <v>0</v>
      </c>
      <c r="L25" s="90">
        <f>[19]Outubro!$I$15</f>
        <v>0</v>
      </c>
      <c r="M25" s="90">
        <f>[19]Outubro!$I$16</f>
        <v>0</v>
      </c>
      <c r="N25" s="90">
        <f>[19]Outubro!$I$17</f>
        <v>0</v>
      </c>
      <c r="O25" s="90">
        <f>[19]Outubro!$I$18</f>
        <v>0</v>
      </c>
      <c r="P25" s="90">
        <f>[19]Outubro!$I$19</f>
        <v>0</v>
      </c>
      <c r="Q25" s="90">
        <f>[19]Outubro!$I$20</f>
        <v>0</v>
      </c>
      <c r="R25" s="90">
        <f>[19]Outubro!$I$21</f>
        <v>0</v>
      </c>
      <c r="S25" s="90">
        <f>[19]Outubro!$I$22</f>
        <v>0</v>
      </c>
      <c r="T25" s="11" t="s">
        <v>197</v>
      </c>
      <c r="U25" s="90">
        <f>[19]Outubro!$I$24</f>
        <v>0</v>
      </c>
      <c r="V25" s="90">
        <f>[19]Outubro!$I$25</f>
        <v>0</v>
      </c>
      <c r="W25" s="90">
        <f>[19]Outubro!$I$26</f>
        <v>0</v>
      </c>
      <c r="X25" s="90">
        <f>[19]Outubro!$I$27</f>
        <v>0</v>
      </c>
      <c r="Y25" s="90">
        <f>[19]Outubro!$I$28</f>
        <v>0</v>
      </c>
      <c r="Z25" s="90">
        <f>[19]Outubro!$I$29</f>
        <v>0</v>
      </c>
      <c r="AA25" s="90">
        <f>[19]Outubro!$I$30</f>
        <v>0</v>
      </c>
      <c r="AB25" s="90">
        <f>[19]Outubro!$I$31</f>
        <v>0</v>
      </c>
      <c r="AC25" s="90">
        <f>[19]Outubro!$I$32</f>
        <v>0</v>
      </c>
      <c r="AD25" s="90">
        <f>[19]Outubro!$I$33</f>
        <v>0</v>
      </c>
      <c r="AE25" s="90">
        <f>[19]Outubro!$I$34</f>
        <v>0</v>
      </c>
      <c r="AF25" s="90">
        <f>[19]Outubro!$I$35</f>
        <v>0</v>
      </c>
      <c r="AG25" s="95" t="str">
        <f>[19]Outubro!$I$36</f>
        <v>*</v>
      </c>
      <c r="AH25" s="12" t="s">
        <v>35</v>
      </c>
      <c r="AL25" t="s">
        <v>35</v>
      </c>
    </row>
    <row r="26" spans="1:40" x14ac:dyDescent="0.2">
      <c r="A26" s="77" t="s">
        <v>150</v>
      </c>
      <c r="B26" s="90" t="str">
        <f>[20]Outubro!$I$5</f>
        <v>*</v>
      </c>
      <c r="C26" s="90" t="str">
        <f>[20]Outubro!$I$6</f>
        <v>*</v>
      </c>
      <c r="D26" s="90" t="str">
        <f>[20]Outubro!$I$7</f>
        <v>*</v>
      </c>
      <c r="E26" s="90" t="str">
        <f>[20]Outubro!$I$8</f>
        <v>*</v>
      </c>
      <c r="F26" s="90" t="str">
        <f>[20]Outubro!$I$9</f>
        <v>*</v>
      </c>
      <c r="G26" s="90" t="str">
        <f>[20]Outubro!$I$10</f>
        <v>*</v>
      </c>
      <c r="H26" s="90" t="str">
        <f>[20]Outubro!$I$11</f>
        <v>*</v>
      </c>
      <c r="I26" s="90" t="str">
        <f>[20]Outubro!$I$12</f>
        <v>*</v>
      </c>
      <c r="J26" s="90" t="str">
        <f>[20]Outubro!$I$13</f>
        <v>*</v>
      </c>
      <c r="K26" s="90" t="str">
        <f>[20]Outubro!$I$14</f>
        <v>*</v>
      </c>
      <c r="L26" s="90" t="str">
        <f>[20]Outubro!$I$15</f>
        <v>*</v>
      </c>
      <c r="M26" s="90" t="str">
        <f>[20]Outubro!$I$16</f>
        <v>*</v>
      </c>
      <c r="N26" s="90" t="str">
        <f>[20]Outubro!$I$17</f>
        <v>*</v>
      </c>
      <c r="O26" s="90" t="str">
        <f>[20]Outubro!$I$18</f>
        <v>*</v>
      </c>
      <c r="P26" s="90" t="str">
        <f>[20]Outubro!$I$19</f>
        <v>*</v>
      </c>
      <c r="Q26" s="90" t="str">
        <f>[20]Outubro!$I$20</f>
        <v>*</v>
      </c>
      <c r="R26" s="90" t="str">
        <f>[20]Outubro!$I$21</f>
        <v>*</v>
      </c>
      <c r="S26" s="90" t="str">
        <f>[20]Outubro!$I$22</f>
        <v>*</v>
      </c>
      <c r="T26" s="90" t="str">
        <f>[20]Outubro!$I$23</f>
        <v>*</v>
      </c>
      <c r="U26" s="90" t="str">
        <f>[20]Outubro!$I$24</f>
        <v>*</v>
      </c>
      <c r="V26" s="90" t="str">
        <f>[20]Outubro!$I$25</f>
        <v>*</v>
      </c>
      <c r="W26" s="90" t="str">
        <f>[20]Outubro!$I$26</f>
        <v>*</v>
      </c>
      <c r="X26" s="90" t="str">
        <f>[20]Outubro!$I$27</f>
        <v>*</v>
      </c>
      <c r="Y26" s="90" t="str">
        <f>[20]Outubro!$I$28</f>
        <v>*</v>
      </c>
      <c r="Z26" s="90" t="str">
        <f>[20]Outubro!$I$29</f>
        <v>*</v>
      </c>
      <c r="AA26" s="90" t="str">
        <f>[20]Outubro!$I$30</f>
        <v>*</v>
      </c>
      <c r="AB26" s="90" t="str">
        <f>[20]Outubro!$I$31</f>
        <v>*</v>
      </c>
      <c r="AC26" s="90" t="str">
        <f>[20]Outubro!$I$32</f>
        <v>*</v>
      </c>
      <c r="AD26" s="90" t="str">
        <f>[20]Outubro!$I$33</f>
        <v>*</v>
      </c>
      <c r="AE26" s="90" t="str">
        <f>[20]Outubro!$I$34</f>
        <v>*</v>
      </c>
      <c r="AF26" s="90" t="str">
        <f>[20]Outubro!$I$35</f>
        <v>*</v>
      </c>
      <c r="AG26" s="95" t="str">
        <f>[20]Outubro!$I$36</f>
        <v>*</v>
      </c>
    </row>
    <row r="27" spans="1:40" x14ac:dyDescent="0.2">
      <c r="A27" s="77" t="s">
        <v>8</v>
      </c>
      <c r="B27" s="93" t="str">
        <f>[21]Outubro!$I$5</f>
        <v>*</v>
      </c>
      <c r="C27" s="93" t="str">
        <f>[21]Outubro!$I$6</f>
        <v>*</v>
      </c>
      <c r="D27" s="93" t="str">
        <f>[21]Outubro!$I$7</f>
        <v>*</v>
      </c>
      <c r="E27" s="93" t="str">
        <f>[21]Outubro!$I$8</f>
        <v>*</v>
      </c>
      <c r="F27" s="93" t="str">
        <f>[21]Outubro!$I$9</f>
        <v>*</v>
      </c>
      <c r="G27" s="93" t="str">
        <f>[21]Outubro!$I$10</f>
        <v>*</v>
      </c>
      <c r="H27" s="93" t="str">
        <f>[21]Outubro!$I$11</f>
        <v>*</v>
      </c>
      <c r="I27" s="93" t="str">
        <f>[21]Outubro!$I$12</f>
        <v>*</v>
      </c>
      <c r="J27" s="93" t="str">
        <f>[21]Outubro!$I$13</f>
        <v>*</v>
      </c>
      <c r="K27" s="93" t="str">
        <f>[21]Outubro!$I$14</f>
        <v>*</v>
      </c>
      <c r="L27" s="93" t="str">
        <f>[21]Outubro!$I$15</f>
        <v>*</v>
      </c>
      <c r="M27" s="93" t="str">
        <f>[21]Outubro!$I$16</f>
        <v>*</v>
      </c>
      <c r="N27" s="93" t="str">
        <f>[21]Outubro!$I$17</f>
        <v>*</v>
      </c>
      <c r="O27" s="93" t="str">
        <f>[21]Outubro!$I$18</f>
        <v>*</v>
      </c>
      <c r="P27" s="93" t="str">
        <f>[21]Outubro!$I$19</f>
        <v>*</v>
      </c>
      <c r="Q27" s="90" t="str">
        <f>[21]Outubro!$I$20</f>
        <v>*</v>
      </c>
      <c r="R27" s="90" t="str">
        <f>[21]Outubro!$I$21</f>
        <v>*</v>
      </c>
      <c r="S27" s="90" t="str">
        <f>[21]Outubro!$I$22</f>
        <v>*</v>
      </c>
      <c r="T27" s="90" t="str">
        <f>[21]Outubro!$I$23</f>
        <v>*</v>
      </c>
      <c r="U27" s="90" t="str">
        <f>[21]Outubro!$I$24</f>
        <v>*</v>
      </c>
      <c r="V27" s="90" t="str">
        <f>[21]Outubro!$I$25</f>
        <v>*</v>
      </c>
      <c r="W27" s="90" t="str">
        <f>[21]Outubro!$I$26</f>
        <v>*</v>
      </c>
      <c r="X27" s="90" t="str">
        <f>[21]Outubro!$I$27</f>
        <v>*</v>
      </c>
      <c r="Y27" s="90" t="str">
        <f>[21]Outubro!$I$28</f>
        <v>*</v>
      </c>
      <c r="Z27" s="90" t="str">
        <f>[21]Outubro!$I$29</f>
        <v>*</v>
      </c>
      <c r="AA27" s="90" t="str">
        <f>[21]Outubro!$I$30</f>
        <v>*</v>
      </c>
      <c r="AB27" s="90" t="str">
        <f>[21]Outubro!$I$31</f>
        <v>*</v>
      </c>
      <c r="AC27" s="90" t="str">
        <f>[21]Outubro!$I$32</f>
        <v>*</v>
      </c>
      <c r="AD27" s="90" t="str">
        <f>[21]Outubro!$I$33</f>
        <v>*</v>
      </c>
      <c r="AE27" s="90" t="str">
        <f>[21]Outubro!$I$34</f>
        <v>*</v>
      </c>
      <c r="AF27" s="90" t="str">
        <f>[21]Outubro!$I$35</f>
        <v>*</v>
      </c>
      <c r="AG27" s="87" t="str">
        <f>[21]Outubro!$I$36</f>
        <v>*</v>
      </c>
      <c r="AL27" t="s">
        <v>35</v>
      </c>
      <c r="AN27" t="s">
        <v>35</v>
      </c>
    </row>
    <row r="28" spans="1:40" x14ac:dyDescent="0.2">
      <c r="A28" s="77" t="s">
        <v>9</v>
      </c>
      <c r="B28" s="93" t="str">
        <f>[22]Outubro!$I$5</f>
        <v>*</v>
      </c>
      <c r="C28" s="93" t="str">
        <f>[22]Outubro!$I$6</f>
        <v>*</v>
      </c>
      <c r="D28" s="93" t="str">
        <f>[22]Outubro!$I$7</f>
        <v>*</v>
      </c>
      <c r="E28" s="93" t="str">
        <f>[22]Outubro!$I$8</f>
        <v>*</v>
      </c>
      <c r="F28" s="93" t="str">
        <f>[22]Outubro!$I$9</f>
        <v>*</v>
      </c>
      <c r="G28" s="93" t="str">
        <f>[22]Outubro!$I$10</f>
        <v>*</v>
      </c>
      <c r="H28" s="93" t="str">
        <f>[22]Outubro!$I$11</f>
        <v>*</v>
      </c>
      <c r="I28" s="93" t="str">
        <f>[22]Outubro!$I$12</f>
        <v>*</v>
      </c>
      <c r="J28" s="93" t="str">
        <f>[22]Outubro!$I$13</f>
        <v>*</v>
      </c>
      <c r="K28" s="93" t="str">
        <f>[22]Outubro!$I$14</f>
        <v>*</v>
      </c>
      <c r="L28" s="93" t="str">
        <f>[22]Outubro!$I$15</f>
        <v>*</v>
      </c>
      <c r="M28" s="93" t="str">
        <f>[22]Outubro!$I$16</f>
        <v>*</v>
      </c>
      <c r="N28" s="93" t="str">
        <f>[22]Outubro!$I$17</f>
        <v>*</v>
      </c>
      <c r="O28" s="93" t="str">
        <f>[22]Outubro!$I$18</f>
        <v>*</v>
      </c>
      <c r="P28" s="93" t="str">
        <f>[22]Outubro!$I$19</f>
        <v>*</v>
      </c>
      <c r="Q28" s="93" t="str">
        <f>[22]Outubro!$I$20</f>
        <v>*</v>
      </c>
      <c r="R28" s="93" t="str">
        <f>[22]Outubro!$I$21</f>
        <v>*</v>
      </c>
      <c r="S28" s="93" t="str">
        <f>[22]Outubro!$I$22</f>
        <v>*</v>
      </c>
      <c r="T28" s="90" t="str">
        <f>[22]Outubro!$I$23</f>
        <v>*</v>
      </c>
      <c r="U28" s="90" t="str">
        <f>[22]Outubro!$I$24</f>
        <v>*</v>
      </c>
      <c r="V28" s="90" t="str">
        <f>[22]Outubro!$I$25</f>
        <v>*</v>
      </c>
      <c r="W28" s="90" t="str">
        <f>[22]Outubro!$I$26</f>
        <v>*</v>
      </c>
      <c r="X28" s="90" t="str">
        <f>[22]Outubro!$I$27</f>
        <v>*</v>
      </c>
      <c r="Y28" s="90" t="str">
        <f>[22]Outubro!$I$28</f>
        <v>*</v>
      </c>
      <c r="Z28" s="90" t="str">
        <f>[22]Outubro!$I$29</f>
        <v>*</v>
      </c>
      <c r="AA28" s="90" t="str">
        <f>[22]Outubro!$I$30</f>
        <v>*</v>
      </c>
      <c r="AB28" s="90" t="str">
        <f>[22]Outubro!$I$31</f>
        <v>*</v>
      </c>
      <c r="AC28" s="90" t="str">
        <f>[22]Outubro!$I$32</f>
        <v>*</v>
      </c>
      <c r="AD28" s="90" t="str">
        <f>[22]Outubro!$I$33</f>
        <v>*</v>
      </c>
      <c r="AE28" s="90" t="str">
        <f>[22]Outubro!$I$34</f>
        <v>*</v>
      </c>
      <c r="AF28" s="90" t="str">
        <f>[22]Outubro!$I$35</f>
        <v>*</v>
      </c>
      <c r="AG28" s="87" t="str">
        <f>[22]Outubro!$I$36</f>
        <v>*</v>
      </c>
      <c r="AM28" t="s">
        <v>35</v>
      </c>
    </row>
    <row r="29" spans="1:40" x14ac:dyDescent="0.2">
      <c r="A29" s="77" t="s">
        <v>32</v>
      </c>
      <c r="B29" s="93" t="str">
        <f>[23]Outubro!$I$5</f>
        <v>*</v>
      </c>
      <c r="C29" s="93" t="str">
        <f>[23]Outubro!$I$6</f>
        <v>*</v>
      </c>
      <c r="D29" s="93" t="str">
        <f>[23]Outubro!$I$7</f>
        <v>*</v>
      </c>
      <c r="E29" s="93" t="str">
        <f>[23]Outubro!$I$8</f>
        <v>*</v>
      </c>
      <c r="F29" s="93" t="str">
        <f>[23]Outubro!$I$9</f>
        <v>*</v>
      </c>
      <c r="G29" s="93" t="str">
        <f>[23]Outubro!$I$10</f>
        <v>*</v>
      </c>
      <c r="H29" s="93" t="str">
        <f>[23]Outubro!$I$11</f>
        <v>*</v>
      </c>
      <c r="I29" s="93" t="str">
        <f>[23]Outubro!$I$12</f>
        <v>*</v>
      </c>
      <c r="J29" s="93" t="str">
        <f>[23]Outubro!$I$13</f>
        <v>*</v>
      </c>
      <c r="K29" s="93" t="str">
        <f>[23]Outubro!$I$14</f>
        <v>*</v>
      </c>
      <c r="L29" s="93" t="str">
        <f>[23]Outubro!$I$15</f>
        <v>*</v>
      </c>
      <c r="M29" s="93" t="str">
        <f>[23]Outubro!$I$16</f>
        <v>*</v>
      </c>
      <c r="N29" s="93" t="str">
        <f>[23]Outubro!$I$17</f>
        <v>*</v>
      </c>
      <c r="O29" s="93" t="str">
        <f>[23]Outubro!$I$18</f>
        <v>*</v>
      </c>
      <c r="P29" s="93" t="str">
        <f>[23]Outubro!$I$19</f>
        <v>*</v>
      </c>
      <c r="Q29" s="93" t="str">
        <f>[23]Outubro!$I$20</f>
        <v>*</v>
      </c>
      <c r="R29" s="93" t="str">
        <f>[23]Outubro!$I$21</f>
        <v>*</v>
      </c>
      <c r="S29" s="93" t="str">
        <f>[23]Outubro!$I$22</f>
        <v>*</v>
      </c>
      <c r="T29" s="90" t="str">
        <f>[23]Outubro!$I$23</f>
        <v>*</v>
      </c>
      <c r="U29" s="90" t="str">
        <f>[23]Outubro!$I$24</f>
        <v>*</v>
      </c>
      <c r="V29" s="90" t="str">
        <f>[23]Outubro!$I$25</f>
        <v>*</v>
      </c>
      <c r="W29" s="90" t="str">
        <f>[23]Outubro!$I$26</f>
        <v>*</v>
      </c>
      <c r="X29" s="90" t="str">
        <f>[23]Outubro!$I$27</f>
        <v>*</v>
      </c>
      <c r="Y29" s="90" t="str">
        <f>[23]Outubro!$I$28</f>
        <v>*</v>
      </c>
      <c r="Z29" s="90" t="str">
        <f>[23]Outubro!$I$29</f>
        <v>*</v>
      </c>
      <c r="AA29" s="90" t="str">
        <f>[23]Outubro!$I$30</f>
        <v>*</v>
      </c>
      <c r="AB29" s="90" t="str">
        <f>[23]Outubro!$I$31</f>
        <v>*</v>
      </c>
      <c r="AC29" s="90" t="str">
        <f>[23]Outubro!$I$32</f>
        <v>*</v>
      </c>
      <c r="AD29" s="90" t="str">
        <f>[23]Outubro!$I$33</f>
        <v>*</v>
      </c>
      <c r="AE29" s="90" t="str">
        <f>[23]Outubro!$I$34</f>
        <v>*</v>
      </c>
      <c r="AF29" s="90" t="str">
        <f>[23]Outubro!$I$35</f>
        <v>*</v>
      </c>
      <c r="AG29" s="87" t="str">
        <f>[23]Outubro!$I$36</f>
        <v>*</v>
      </c>
      <c r="AJ29" t="s">
        <v>35</v>
      </c>
    </row>
    <row r="30" spans="1:40" x14ac:dyDescent="0.2">
      <c r="A30" s="77" t="s">
        <v>10</v>
      </c>
      <c r="B30" s="11" t="str">
        <f>[24]Outubro!$I$5</f>
        <v>*</v>
      </c>
      <c r="C30" s="11" t="str">
        <f>[24]Outubro!$I$6</f>
        <v>*</v>
      </c>
      <c r="D30" s="11" t="str">
        <f>[24]Outubro!$I$7</f>
        <v>*</v>
      </c>
      <c r="E30" s="11" t="str">
        <f>[24]Outubro!$I$8</f>
        <v>*</v>
      </c>
      <c r="F30" s="11" t="str">
        <f>[24]Outubro!$I$9</f>
        <v>*</v>
      </c>
      <c r="G30" s="11" t="str">
        <f>[24]Outubro!$I$10</f>
        <v>*</v>
      </c>
      <c r="H30" s="11" t="str">
        <f>[24]Outubro!$I$11</f>
        <v>*</v>
      </c>
      <c r="I30" s="11" t="str">
        <f>[24]Outubro!$I$12</f>
        <v>*</v>
      </c>
      <c r="J30" s="11" t="str">
        <f>[24]Outubro!$I$13</f>
        <v>*</v>
      </c>
      <c r="K30" s="11" t="str">
        <f>[24]Outubro!$I$14</f>
        <v>*</v>
      </c>
      <c r="L30" s="11" t="str">
        <f>[24]Outubro!$I$15</f>
        <v>*</v>
      </c>
      <c r="M30" s="11" t="str">
        <f>[24]Outubro!$I$16</f>
        <v>*</v>
      </c>
      <c r="N30" s="11" t="str">
        <f>[24]Outubro!$I$17</f>
        <v>*</v>
      </c>
      <c r="O30" s="11" t="str">
        <f>[24]Outubro!$I$18</f>
        <v>*</v>
      </c>
      <c r="P30" s="11" t="str">
        <f>[24]Outubro!$I$19</f>
        <v>*</v>
      </c>
      <c r="Q30" s="11" t="str">
        <f>[24]Outubro!$I$20</f>
        <v>*</v>
      </c>
      <c r="R30" s="11" t="str">
        <f>[24]Outubro!$I$21</f>
        <v>*</v>
      </c>
      <c r="S30" s="11" t="str">
        <f>[24]Outubro!$I$22</f>
        <v>*</v>
      </c>
      <c r="T30" s="90" t="str">
        <f>[24]Outubro!$I$23</f>
        <v>*</v>
      </c>
      <c r="U30" s="90" t="str">
        <f>[24]Outubro!$I$24</f>
        <v>*</v>
      </c>
      <c r="V30" s="90" t="str">
        <f>[24]Outubro!$I$25</f>
        <v>*</v>
      </c>
      <c r="W30" s="90" t="str">
        <f>[24]Outubro!$I$26</f>
        <v>*</v>
      </c>
      <c r="X30" s="90" t="str">
        <f>[24]Outubro!$I$27</f>
        <v>*</v>
      </c>
      <c r="Y30" s="90" t="str">
        <f>[24]Outubro!$I$28</f>
        <v>*</v>
      </c>
      <c r="Z30" s="90" t="str">
        <f>[24]Outubro!$I$29</f>
        <v>*</v>
      </c>
      <c r="AA30" s="90" t="str">
        <f>[24]Outubro!$I$30</f>
        <v>*</v>
      </c>
      <c r="AB30" s="90" t="str">
        <f>[24]Outubro!$I$31</f>
        <v>*</v>
      </c>
      <c r="AC30" s="90" t="str">
        <f>[24]Outubro!$I$32</f>
        <v>*</v>
      </c>
      <c r="AD30" s="90" t="str">
        <f>[24]Outubro!$I$33</f>
        <v>*</v>
      </c>
      <c r="AE30" s="90" t="str">
        <f>[24]Outubro!$I$34</f>
        <v>*</v>
      </c>
      <c r="AF30" s="90" t="str">
        <f>[24]Outubro!$I$35</f>
        <v>*</v>
      </c>
      <c r="AG30" s="87" t="str">
        <f>[24]Outubro!$I$36</f>
        <v>*</v>
      </c>
      <c r="AJ30" t="s">
        <v>35</v>
      </c>
    </row>
    <row r="31" spans="1:40" x14ac:dyDescent="0.2">
      <c r="A31" s="77" t="s">
        <v>151</v>
      </c>
      <c r="B31" s="90" t="str">
        <f>[25]Outubro!$I$5</f>
        <v>*</v>
      </c>
      <c r="C31" s="90" t="str">
        <f>[25]Outubro!$I$6</f>
        <v>*</v>
      </c>
      <c r="D31" s="90" t="str">
        <f>[25]Outubro!$I$7</f>
        <v>*</v>
      </c>
      <c r="E31" s="90" t="str">
        <f>[25]Outubro!$I$8</f>
        <v>*</v>
      </c>
      <c r="F31" s="90" t="str">
        <f>[25]Outubro!$I$9</f>
        <v>*</v>
      </c>
      <c r="G31" s="90" t="str">
        <f>[25]Outubro!$I$10</f>
        <v>*</v>
      </c>
      <c r="H31" s="90" t="str">
        <f>[25]Outubro!$I$11</f>
        <v>*</v>
      </c>
      <c r="I31" s="90" t="str">
        <f>[25]Outubro!$I$12</f>
        <v>*</v>
      </c>
      <c r="J31" s="90" t="str">
        <f>[25]Outubro!$I$13</f>
        <v>*</v>
      </c>
      <c r="K31" s="90" t="str">
        <f>[25]Outubro!$I$14</f>
        <v>*</v>
      </c>
      <c r="L31" s="90" t="str">
        <f>[25]Outubro!$I$15</f>
        <v>*</v>
      </c>
      <c r="M31" s="90" t="str">
        <f>[25]Outubro!$I$16</f>
        <v>*</v>
      </c>
      <c r="N31" s="90" t="str">
        <f>[25]Outubro!$I$17</f>
        <v>*</v>
      </c>
      <c r="O31" s="90" t="str">
        <f>[25]Outubro!$I$18</f>
        <v>*</v>
      </c>
      <c r="P31" s="90" t="str">
        <f>[25]Outubro!$I$19</f>
        <v>*</v>
      </c>
      <c r="Q31" s="90" t="str">
        <f>[25]Outubro!$I$20</f>
        <v>*</v>
      </c>
      <c r="R31" s="90" t="str">
        <f>[25]Outubro!$I$21</f>
        <v>*</v>
      </c>
      <c r="S31" s="90" t="str">
        <f>[25]Outubro!$I$22</f>
        <v>*</v>
      </c>
      <c r="T31" s="90" t="str">
        <f>[25]Outubro!$I$23</f>
        <v>*</v>
      </c>
      <c r="U31" s="90" t="str">
        <f>[25]Outubro!$I$24</f>
        <v>*</v>
      </c>
      <c r="V31" s="90" t="str">
        <f>[25]Outubro!$I$25</f>
        <v>*</v>
      </c>
      <c r="W31" s="90" t="str">
        <f>[25]Outubro!$I$26</f>
        <v>*</v>
      </c>
      <c r="X31" s="90" t="str">
        <f>[25]Outubro!$I$27</f>
        <v>*</v>
      </c>
      <c r="Y31" s="90" t="str">
        <f>[25]Outubro!$I$28</f>
        <v>*</v>
      </c>
      <c r="Z31" s="90" t="str">
        <f>[25]Outubro!$I$29</f>
        <v>*</v>
      </c>
      <c r="AA31" s="90" t="str">
        <f>[25]Outubro!$I$30</f>
        <v>*</v>
      </c>
      <c r="AB31" s="90" t="str">
        <f>[25]Outubro!$I$31</f>
        <v>*</v>
      </c>
      <c r="AC31" s="90" t="str">
        <f>[25]Outubro!$I$32</f>
        <v>*</v>
      </c>
      <c r="AD31" s="90" t="str">
        <f>[25]Outubro!$I$33</f>
        <v>*</v>
      </c>
      <c r="AE31" s="90" t="str">
        <f>[25]Outubro!$I$34</f>
        <v>*</v>
      </c>
      <c r="AF31" s="90" t="str">
        <f>[25]Outubro!$I$35</f>
        <v>*</v>
      </c>
      <c r="AG31" s="95" t="str">
        <f>[25]Outubro!$I$36</f>
        <v>*</v>
      </c>
      <c r="AH31" s="12" t="s">
        <v>35</v>
      </c>
      <c r="AL31" t="s">
        <v>35</v>
      </c>
    </row>
    <row r="32" spans="1:40" x14ac:dyDescent="0.2">
      <c r="A32" s="77" t="s">
        <v>11</v>
      </c>
      <c r="B32" s="93" t="str">
        <f>[26]Outubro!$I$5</f>
        <v>*</v>
      </c>
      <c r="C32" s="93" t="str">
        <f>[26]Outubro!$I$6</f>
        <v>*</v>
      </c>
      <c r="D32" s="93" t="str">
        <f>[26]Outubro!$I$7</f>
        <v>*</v>
      </c>
      <c r="E32" s="93" t="str">
        <f>[26]Outubro!$I$8</f>
        <v>*</v>
      </c>
      <c r="F32" s="93" t="str">
        <f>[26]Outubro!$I$9</f>
        <v>*</v>
      </c>
      <c r="G32" s="93" t="str">
        <f>[26]Outubro!$I$10</f>
        <v>*</v>
      </c>
      <c r="H32" s="93" t="str">
        <f>[26]Outubro!$I$11</f>
        <v>*</v>
      </c>
      <c r="I32" s="93" t="str">
        <f>[26]Outubro!$I$12</f>
        <v>*</v>
      </c>
      <c r="J32" s="93" t="str">
        <f>[26]Outubro!$I$13</f>
        <v>*</v>
      </c>
      <c r="K32" s="93" t="str">
        <f>[26]Outubro!$I$14</f>
        <v>*</v>
      </c>
      <c r="L32" s="93" t="str">
        <f>[26]Outubro!$I$15</f>
        <v>*</v>
      </c>
      <c r="M32" s="93" t="str">
        <f>[26]Outubro!$I$16</f>
        <v>*</v>
      </c>
      <c r="N32" s="93" t="str">
        <f>[26]Outubro!$I$17</f>
        <v>*</v>
      </c>
      <c r="O32" s="93" t="str">
        <f>[26]Outubro!$I$18</f>
        <v>*</v>
      </c>
      <c r="P32" s="93" t="str">
        <f>[26]Outubro!$I$19</f>
        <v>*</v>
      </c>
      <c r="Q32" s="93" t="str">
        <f>[26]Outubro!$I$20</f>
        <v>*</v>
      </c>
      <c r="R32" s="93" t="str">
        <f>[26]Outubro!$I$21</f>
        <v>*</v>
      </c>
      <c r="S32" s="93" t="str">
        <f>[26]Outubro!$I$22</f>
        <v>*</v>
      </c>
      <c r="T32" s="90" t="str">
        <f>[26]Outubro!$I$23</f>
        <v>*</v>
      </c>
      <c r="U32" s="90" t="str">
        <f>[26]Outubro!$I$24</f>
        <v>*</v>
      </c>
      <c r="V32" s="90" t="str">
        <f>[26]Outubro!$I$25</f>
        <v>*</v>
      </c>
      <c r="W32" s="90" t="str">
        <f>[26]Outubro!$I$26</f>
        <v>*</v>
      </c>
      <c r="X32" s="90" t="str">
        <f>[26]Outubro!$I$27</f>
        <v>*</v>
      </c>
      <c r="Y32" s="90" t="str">
        <f>[26]Outubro!$I$28</f>
        <v>*</v>
      </c>
      <c r="Z32" s="90" t="str">
        <f>[26]Outubro!$I$29</f>
        <v>*</v>
      </c>
      <c r="AA32" s="90" t="str">
        <f>[26]Outubro!$I$30</f>
        <v>*</v>
      </c>
      <c r="AB32" s="90" t="str">
        <f>[26]Outubro!$I$31</f>
        <v>*</v>
      </c>
      <c r="AC32" s="90" t="str">
        <f>[26]Outubro!$I$32</f>
        <v>*</v>
      </c>
      <c r="AD32" s="90" t="str">
        <f>[26]Outubro!$I$33</f>
        <v>*</v>
      </c>
      <c r="AE32" s="90" t="str">
        <f>[26]Outubro!$I$34</f>
        <v>*</v>
      </c>
      <c r="AF32" s="90" t="str">
        <f>[26]Outubro!$I$35</f>
        <v>*</v>
      </c>
      <c r="AG32" s="87" t="str">
        <f>[26]Outubro!$I$36</f>
        <v>*</v>
      </c>
      <c r="AJ32" t="s">
        <v>35</v>
      </c>
    </row>
    <row r="33" spans="1:39" s="5" customFormat="1" x14ac:dyDescent="0.2">
      <c r="A33" s="77" t="s">
        <v>12</v>
      </c>
      <c r="B33" s="93" t="str">
        <f>[27]Outubro!$I$5</f>
        <v>*</v>
      </c>
      <c r="C33" s="93" t="str">
        <f>[27]Outubro!$I$6</f>
        <v>*</v>
      </c>
      <c r="D33" s="93" t="str">
        <f>[27]Outubro!$I$7</f>
        <v>*</v>
      </c>
      <c r="E33" s="93" t="str">
        <f>[27]Outubro!$I$8</f>
        <v>*</v>
      </c>
      <c r="F33" s="93" t="str">
        <f>[27]Outubro!$I$9</f>
        <v>*</v>
      </c>
      <c r="G33" s="93" t="str">
        <f>[27]Outubro!$I$10</f>
        <v>*</v>
      </c>
      <c r="H33" s="93" t="str">
        <f>[27]Outubro!$I$11</f>
        <v>*</v>
      </c>
      <c r="I33" s="93" t="str">
        <f>[27]Outubro!$I$12</f>
        <v>*</v>
      </c>
      <c r="J33" s="93" t="str">
        <f>[27]Outubro!$I$13</f>
        <v>*</v>
      </c>
      <c r="K33" s="93" t="str">
        <f>[27]Outubro!$I$14</f>
        <v>*</v>
      </c>
      <c r="L33" s="93" t="str">
        <f>[27]Outubro!$I$15</f>
        <v>*</v>
      </c>
      <c r="M33" s="93" t="str">
        <f>[27]Outubro!$I$16</f>
        <v>*</v>
      </c>
      <c r="N33" s="93" t="str">
        <f>[27]Outubro!$I$17</f>
        <v>*</v>
      </c>
      <c r="O33" s="93" t="str">
        <f>[27]Outubro!$I$18</f>
        <v>*</v>
      </c>
      <c r="P33" s="93" t="str">
        <f>[27]Outubro!$I$19</f>
        <v>*</v>
      </c>
      <c r="Q33" s="93" t="str">
        <f>[27]Outubro!$I$20</f>
        <v>*</v>
      </c>
      <c r="R33" s="93" t="str">
        <f>[27]Outubro!$I$21</f>
        <v>*</v>
      </c>
      <c r="S33" s="93" t="str">
        <f>[27]Outubro!$I$22</f>
        <v>*</v>
      </c>
      <c r="T33" s="93" t="str">
        <f>[27]Outubro!$I$23</f>
        <v>*</v>
      </c>
      <c r="U33" s="93" t="str">
        <f>[27]Outubro!$I$24</f>
        <v>*</v>
      </c>
      <c r="V33" s="93" t="str">
        <f>[27]Outubro!$I$25</f>
        <v>*</v>
      </c>
      <c r="W33" s="93" t="str">
        <f>[27]Outubro!$I$26</f>
        <v>*</v>
      </c>
      <c r="X33" s="93" t="str">
        <f>[27]Outubro!$I$27</f>
        <v>*</v>
      </c>
      <c r="Y33" s="93" t="str">
        <f>[27]Outubro!$I$28</f>
        <v>*</v>
      </c>
      <c r="Z33" s="93" t="str">
        <f>[27]Outubro!$I$29</f>
        <v>*</v>
      </c>
      <c r="AA33" s="93" t="str">
        <f>[27]Outubro!$I$30</f>
        <v>*</v>
      </c>
      <c r="AB33" s="93" t="str">
        <f>[27]Outubro!$I$31</f>
        <v>*</v>
      </c>
      <c r="AC33" s="93" t="str">
        <f>[27]Outubro!$I$32</f>
        <v>*</v>
      </c>
      <c r="AD33" s="93" t="str">
        <f>[27]Outubro!$I$33</f>
        <v>*</v>
      </c>
      <c r="AE33" s="93" t="str">
        <f>[27]Outubro!$I$34</f>
        <v>*</v>
      </c>
      <c r="AF33" s="93" t="str">
        <f>[27]Outubro!$I$35</f>
        <v>*</v>
      </c>
      <c r="AG33" s="87" t="str">
        <f>[27]Outubro!$I$36</f>
        <v>*</v>
      </c>
      <c r="AK33" s="5" t="s">
        <v>35</v>
      </c>
      <c r="AM33" s="5" t="s">
        <v>35</v>
      </c>
    </row>
    <row r="34" spans="1:39" x14ac:dyDescent="0.2">
      <c r="A34" s="77" t="s">
        <v>13</v>
      </c>
      <c r="B34" s="90" t="str">
        <f>[28]Outubro!$I$5</f>
        <v>*</v>
      </c>
      <c r="C34" s="90" t="str">
        <f>[28]Outubro!$I$6</f>
        <v>*</v>
      </c>
      <c r="D34" s="90" t="str">
        <f>[28]Outubro!$I$7</f>
        <v>*</v>
      </c>
      <c r="E34" s="90" t="str">
        <f>[28]Outubro!$I$8</f>
        <v>*</v>
      </c>
      <c r="F34" s="90" t="str">
        <f>[28]Outubro!$I$9</f>
        <v>*</v>
      </c>
      <c r="G34" s="90" t="str">
        <f>[28]Outubro!$I$10</f>
        <v>*</v>
      </c>
      <c r="H34" s="90" t="str">
        <f>[28]Outubro!$I$11</f>
        <v>*</v>
      </c>
      <c r="I34" s="90" t="str">
        <f>[28]Outubro!$I$12</f>
        <v>*</v>
      </c>
      <c r="J34" s="90" t="str">
        <f>[28]Outubro!$I$13</f>
        <v>*</v>
      </c>
      <c r="K34" s="90" t="str">
        <f>[28]Outubro!$I$14</f>
        <v>*</v>
      </c>
      <c r="L34" s="90" t="str">
        <f>[28]Outubro!$I$15</f>
        <v>*</v>
      </c>
      <c r="M34" s="90" t="str">
        <f>[28]Outubro!$I$16</f>
        <v>*</v>
      </c>
      <c r="N34" s="90" t="str">
        <f>[28]Outubro!$I$17</f>
        <v>*</v>
      </c>
      <c r="O34" s="90" t="str">
        <f>[28]Outubro!$I$18</f>
        <v>*</v>
      </c>
      <c r="P34" s="90" t="str">
        <f>[28]Outubro!$I$19</f>
        <v>*</v>
      </c>
      <c r="Q34" s="90" t="str">
        <f>[28]Outubro!$I$20</f>
        <v>*</v>
      </c>
      <c r="R34" s="90" t="str">
        <f>[28]Outubro!$I$21</f>
        <v>*</v>
      </c>
      <c r="S34" s="90" t="str">
        <f>[28]Outubro!$I$22</f>
        <v>*</v>
      </c>
      <c r="T34" s="90" t="str">
        <f>[28]Outubro!$I$23</f>
        <v>*</v>
      </c>
      <c r="U34" s="90" t="str">
        <f>[28]Outubro!$I$24</f>
        <v>*</v>
      </c>
      <c r="V34" s="90" t="str">
        <f>[28]Outubro!$I$25</f>
        <v>*</v>
      </c>
      <c r="W34" s="90" t="str">
        <f>[28]Outubro!$I$26</f>
        <v>*</v>
      </c>
      <c r="X34" s="90" t="str">
        <f>[28]Outubro!$I$27</f>
        <v>*</v>
      </c>
      <c r="Y34" s="90" t="str">
        <f>[28]Outubro!$I$28</f>
        <v>*</v>
      </c>
      <c r="Z34" s="90" t="str">
        <f>[28]Outubro!$I$29</f>
        <v>*</v>
      </c>
      <c r="AA34" s="90" t="str">
        <f>[28]Outubro!$I$30</f>
        <v>*</v>
      </c>
      <c r="AB34" s="90" t="str">
        <f>[28]Outubro!$I$31</f>
        <v>*</v>
      </c>
      <c r="AC34" s="90" t="str">
        <f>[28]Outubro!$I$32</f>
        <v>*</v>
      </c>
      <c r="AD34" s="90" t="str">
        <f>[28]Outubro!$I$33</f>
        <v>*</v>
      </c>
      <c r="AE34" s="90" t="str">
        <f>[28]Outubro!$I$34</f>
        <v>*</v>
      </c>
      <c r="AF34" s="90" t="str">
        <f>[28]Outubro!$I$35</f>
        <v>*</v>
      </c>
      <c r="AG34" s="92" t="str">
        <f>[28]Outubro!$I$36</f>
        <v>*</v>
      </c>
      <c r="AJ34" t="s">
        <v>35</v>
      </c>
      <c r="AK34" t="s">
        <v>35</v>
      </c>
      <c r="AL34" t="s">
        <v>35</v>
      </c>
    </row>
    <row r="35" spans="1:39" x14ac:dyDescent="0.2">
      <c r="A35" s="77" t="s">
        <v>152</v>
      </c>
      <c r="B35" s="93" t="str">
        <f>[29]Outubro!$I$5</f>
        <v>*</v>
      </c>
      <c r="C35" s="93" t="str">
        <f>[29]Outubro!$I$6</f>
        <v>*</v>
      </c>
      <c r="D35" s="93" t="str">
        <f>[29]Outubro!$I$7</f>
        <v>*</v>
      </c>
      <c r="E35" s="93" t="str">
        <f>[29]Outubro!$I$8</f>
        <v>*</v>
      </c>
      <c r="F35" s="93" t="str">
        <f>[29]Outubro!$I$9</f>
        <v>*</v>
      </c>
      <c r="G35" s="93" t="str">
        <f>[29]Outubro!$I$10</f>
        <v>*</v>
      </c>
      <c r="H35" s="93" t="str">
        <f>[29]Outubro!$I$11</f>
        <v>*</v>
      </c>
      <c r="I35" s="93" t="str">
        <f>[29]Outubro!$I$12</f>
        <v>*</v>
      </c>
      <c r="J35" s="93" t="str">
        <f>[29]Outubro!$I$13</f>
        <v>*</v>
      </c>
      <c r="K35" s="93" t="str">
        <f>[29]Outubro!$I$14</f>
        <v>*</v>
      </c>
      <c r="L35" s="93" t="str">
        <f>[29]Outubro!$I$15</f>
        <v>*</v>
      </c>
      <c r="M35" s="93" t="str">
        <f>[29]Outubro!$I$16</f>
        <v>*</v>
      </c>
      <c r="N35" s="93" t="str">
        <f>[29]Outubro!$I$17</f>
        <v>*</v>
      </c>
      <c r="O35" s="93" t="str">
        <f>[29]Outubro!$I$18</f>
        <v>*</v>
      </c>
      <c r="P35" s="93" t="str">
        <f>[29]Outubro!$I$19</f>
        <v>*</v>
      </c>
      <c r="Q35" s="93" t="str">
        <f>[29]Outubro!$I$20</f>
        <v>*</v>
      </c>
      <c r="R35" s="93" t="str">
        <f>[29]Outubro!$I$21</f>
        <v>*</v>
      </c>
      <c r="S35" s="93" t="str">
        <f>[29]Outubro!$I$22</f>
        <v>*</v>
      </c>
      <c r="T35" s="90" t="str">
        <f>[29]Outubro!$I$23</f>
        <v>*</v>
      </c>
      <c r="U35" s="90" t="str">
        <f>[29]Outubro!$I$24</f>
        <v>*</v>
      </c>
      <c r="V35" s="90" t="str">
        <f>[29]Outubro!$I$25</f>
        <v>*</v>
      </c>
      <c r="W35" s="90" t="str">
        <f>[29]Outubro!$I$26</f>
        <v>*</v>
      </c>
      <c r="X35" s="90" t="str">
        <f>[29]Outubro!$I$27</f>
        <v>*</v>
      </c>
      <c r="Y35" s="90" t="str">
        <f>[29]Outubro!$I$28</f>
        <v>*</v>
      </c>
      <c r="Z35" s="90" t="str">
        <f>[29]Outubro!$I$29</f>
        <v>*</v>
      </c>
      <c r="AA35" s="90" t="str">
        <f>[29]Outubro!$I$30</f>
        <v>*</v>
      </c>
      <c r="AB35" s="90" t="str">
        <f>[29]Outubro!$I$31</f>
        <v>*</v>
      </c>
      <c r="AC35" s="90" t="str">
        <f>[29]Outubro!$I$32</f>
        <v>*</v>
      </c>
      <c r="AD35" s="90" t="str">
        <f>[29]Outubro!$I$33</f>
        <v>*</v>
      </c>
      <c r="AE35" s="90" t="str">
        <f>[29]Outubro!$I$34</f>
        <v>*</v>
      </c>
      <c r="AF35" s="90" t="str">
        <f>[29]Outubro!$I$35</f>
        <v>*</v>
      </c>
      <c r="AG35" s="95" t="str">
        <f>[29]Outubro!$I$36</f>
        <v>*</v>
      </c>
      <c r="AK35" t="s">
        <v>35</v>
      </c>
    </row>
    <row r="36" spans="1:39" x14ac:dyDescent="0.2">
      <c r="A36" s="77" t="s">
        <v>123</v>
      </c>
      <c r="B36" s="93" t="str">
        <f>[30]Outubro!$I$5</f>
        <v>*</v>
      </c>
      <c r="C36" s="93" t="str">
        <f>[30]Outubro!$I$6</f>
        <v>*</v>
      </c>
      <c r="D36" s="93" t="str">
        <f>[30]Outubro!$I$7</f>
        <v>*</v>
      </c>
      <c r="E36" s="93" t="str">
        <f>[30]Outubro!$I$8</f>
        <v>*</v>
      </c>
      <c r="F36" s="93" t="str">
        <f>[30]Outubro!$I$9</f>
        <v>*</v>
      </c>
      <c r="G36" s="93" t="str">
        <f>[30]Outubro!$I$10</f>
        <v>*</v>
      </c>
      <c r="H36" s="93" t="str">
        <f>[30]Outubro!$I$11</f>
        <v>*</v>
      </c>
      <c r="I36" s="93" t="str">
        <f>[30]Outubro!$I$12</f>
        <v>*</v>
      </c>
      <c r="J36" s="93" t="str">
        <f>[30]Outubro!$I$13</f>
        <v>*</v>
      </c>
      <c r="K36" s="93" t="str">
        <f>[30]Outubro!$I$14</f>
        <v>*</v>
      </c>
      <c r="L36" s="93" t="str">
        <f>[30]Outubro!$I$15</f>
        <v>*</v>
      </c>
      <c r="M36" s="93" t="str">
        <f>[30]Outubro!$I$16</f>
        <v>*</v>
      </c>
      <c r="N36" s="93" t="str">
        <f>[30]Outubro!$I$17</f>
        <v>*</v>
      </c>
      <c r="O36" s="93" t="str">
        <f>[30]Outubro!$I$18</f>
        <v>*</v>
      </c>
      <c r="P36" s="93" t="str">
        <f>[30]Outubro!$I$19</f>
        <v>*</v>
      </c>
      <c r="Q36" s="90" t="str">
        <f>[30]Outubro!$I$20</f>
        <v>*</v>
      </c>
      <c r="R36" s="90" t="str">
        <f>[30]Outubro!$I$21</f>
        <v>*</v>
      </c>
      <c r="S36" s="90" t="str">
        <f>[30]Outubro!$I$22</f>
        <v>*</v>
      </c>
      <c r="T36" s="90" t="str">
        <f>[30]Outubro!$I$23</f>
        <v>*</v>
      </c>
      <c r="U36" s="90" t="str">
        <f>[30]Outubro!$I$24</f>
        <v>*</v>
      </c>
      <c r="V36" s="90" t="str">
        <f>[30]Outubro!$I$25</f>
        <v>*</v>
      </c>
      <c r="W36" s="90" t="str">
        <f>[30]Outubro!$I$26</f>
        <v>*</v>
      </c>
      <c r="X36" s="90" t="str">
        <f>[30]Outubro!$I$27</f>
        <v>*</v>
      </c>
      <c r="Y36" s="90" t="str">
        <f>[30]Outubro!$I$28</f>
        <v>*</v>
      </c>
      <c r="Z36" s="90" t="str">
        <f>[30]Outubro!$I$29</f>
        <v>*</v>
      </c>
      <c r="AA36" s="90" t="str">
        <f>[30]Outubro!$I$30</f>
        <v>*</v>
      </c>
      <c r="AB36" s="90" t="str">
        <f>[30]Outubro!$I$31</f>
        <v>*</v>
      </c>
      <c r="AC36" s="90" t="str">
        <f>[30]Outubro!$I$32</f>
        <v>*</v>
      </c>
      <c r="AD36" s="90" t="str">
        <f>[30]Outubro!$I$33</f>
        <v>*</v>
      </c>
      <c r="AE36" s="90" t="str">
        <f>[30]Outubro!$I$34</f>
        <v>*</v>
      </c>
      <c r="AF36" s="90" t="str">
        <f>[30]Outubro!$I$35</f>
        <v>*</v>
      </c>
      <c r="AG36" s="95" t="str">
        <f>[30]Outubro!$I$36</f>
        <v>*</v>
      </c>
      <c r="AJ36" t="s">
        <v>35</v>
      </c>
      <c r="AK36" t="s">
        <v>35</v>
      </c>
    </row>
    <row r="37" spans="1:39" x14ac:dyDescent="0.2">
      <c r="A37" s="77" t="s">
        <v>14</v>
      </c>
      <c r="B37" s="93" t="str">
        <f>[31]Outubro!$I$5</f>
        <v>*</v>
      </c>
      <c r="C37" s="93" t="str">
        <f>[31]Outubro!$I$6</f>
        <v>*</v>
      </c>
      <c r="D37" s="93" t="str">
        <f>[31]Outubro!$I$7</f>
        <v>*</v>
      </c>
      <c r="E37" s="93" t="str">
        <f>[31]Outubro!$I$8</f>
        <v>*</v>
      </c>
      <c r="F37" s="93" t="str">
        <f>[31]Outubro!$I$9</f>
        <v>*</v>
      </c>
      <c r="G37" s="93" t="str">
        <f>[31]Outubro!$I$10</f>
        <v>*</v>
      </c>
      <c r="H37" s="93" t="str">
        <f>[31]Outubro!$I$11</f>
        <v>*</v>
      </c>
      <c r="I37" s="93" t="str">
        <f>[31]Outubro!$I$12</f>
        <v>*</v>
      </c>
      <c r="J37" s="93" t="str">
        <f>[31]Outubro!$I$13</f>
        <v>*</v>
      </c>
      <c r="K37" s="93" t="str">
        <f>[31]Outubro!$I$14</f>
        <v>*</v>
      </c>
      <c r="L37" s="93" t="str">
        <f>[31]Outubro!$I$15</f>
        <v>*</v>
      </c>
      <c r="M37" s="93" t="str">
        <f>[31]Outubro!$I$16</f>
        <v>*</v>
      </c>
      <c r="N37" s="93" t="str">
        <f>[31]Outubro!$I$17</f>
        <v>*</v>
      </c>
      <c r="O37" s="93" t="str">
        <f>[31]Outubro!$I$18</f>
        <v>*</v>
      </c>
      <c r="P37" s="93" t="str">
        <f>[31]Outubro!$I$19</f>
        <v>*</v>
      </c>
      <c r="Q37" s="93" t="str">
        <f>[31]Outubro!$I$20</f>
        <v>*</v>
      </c>
      <c r="R37" s="93" t="str">
        <f>[31]Outubro!$I$21</f>
        <v>*</v>
      </c>
      <c r="S37" s="93" t="str">
        <f>[31]Outubro!$I$22</f>
        <v>*</v>
      </c>
      <c r="T37" s="93" t="str">
        <f>[31]Outubro!$I$23</f>
        <v>*</v>
      </c>
      <c r="U37" s="93" t="str">
        <f>[31]Outubro!$I$24</f>
        <v>*</v>
      </c>
      <c r="V37" s="93" t="str">
        <f>[31]Outubro!$I$25</f>
        <v>*</v>
      </c>
      <c r="W37" s="93" t="str">
        <f>[31]Outubro!$I$26</f>
        <v>*</v>
      </c>
      <c r="X37" s="93" t="str">
        <f>[31]Outubro!$I$27</f>
        <v>*</v>
      </c>
      <c r="Y37" s="93" t="str">
        <f>[31]Outubro!$I$28</f>
        <v>*</v>
      </c>
      <c r="Z37" s="93" t="str">
        <f>[31]Outubro!$I$29</f>
        <v>*</v>
      </c>
      <c r="AA37" s="93" t="str">
        <f>[31]Outubro!$I$30</f>
        <v>*</v>
      </c>
      <c r="AB37" s="93" t="str">
        <f>[31]Outubro!$I$31</f>
        <v>*</v>
      </c>
      <c r="AC37" s="93" t="str">
        <f>[31]Outubro!$I$32</f>
        <v>*</v>
      </c>
      <c r="AD37" s="93" t="str">
        <f>[31]Outubro!$I$33</f>
        <v>*</v>
      </c>
      <c r="AE37" s="93" t="str">
        <f>[31]Outubro!$I$34</f>
        <v>*</v>
      </c>
      <c r="AF37" s="93" t="str">
        <f>[31]Outubro!$I$35</f>
        <v>*</v>
      </c>
      <c r="AG37" s="87" t="str">
        <f>[31]Outubro!$I$36</f>
        <v>*</v>
      </c>
      <c r="AK37" t="s">
        <v>35</v>
      </c>
    </row>
    <row r="38" spans="1:39" x14ac:dyDescent="0.2">
      <c r="A38" s="77" t="s">
        <v>153</v>
      </c>
      <c r="B38" s="11" t="str">
        <f>[32]Outubro!$I$5</f>
        <v>*</v>
      </c>
      <c r="C38" s="11" t="str">
        <f>[32]Outubro!$I$6</f>
        <v>*</v>
      </c>
      <c r="D38" s="11" t="str">
        <f>[32]Outubro!$I$7</f>
        <v>*</v>
      </c>
      <c r="E38" s="11" t="str">
        <f>[32]Outubro!$I$8</f>
        <v>*</v>
      </c>
      <c r="F38" s="11" t="str">
        <f>[32]Outubro!$I$9</f>
        <v>*</v>
      </c>
      <c r="G38" s="11" t="str">
        <f>[32]Outubro!$I$10</f>
        <v>*</v>
      </c>
      <c r="H38" s="11" t="str">
        <f>[32]Outubro!$I$11</f>
        <v>*</v>
      </c>
      <c r="I38" s="11" t="str">
        <f>[32]Outubro!$I$12</f>
        <v>*</v>
      </c>
      <c r="J38" s="11" t="str">
        <f>[32]Outubro!$I$13</f>
        <v>*</v>
      </c>
      <c r="K38" s="11" t="str">
        <f>[32]Outubro!$I$14</f>
        <v>*</v>
      </c>
      <c r="L38" s="11" t="str">
        <f>[32]Outubro!$I$15</f>
        <v>*</v>
      </c>
      <c r="M38" s="11" t="str">
        <f>[32]Outubro!$I$16</f>
        <v>*</v>
      </c>
      <c r="N38" s="11" t="str">
        <f>[32]Outubro!$I$17</f>
        <v>*</v>
      </c>
      <c r="O38" s="11" t="str">
        <f>[32]Outubro!$I$18</f>
        <v>*</v>
      </c>
      <c r="P38" s="11" t="str">
        <f>[32]Outubro!$I$19</f>
        <v>*</v>
      </c>
      <c r="Q38" s="90" t="str">
        <f>[32]Outubro!$I$20</f>
        <v>*</v>
      </c>
      <c r="R38" s="90" t="str">
        <f>[32]Outubro!$I$21</f>
        <v>*</v>
      </c>
      <c r="S38" s="90" t="str">
        <f>[32]Outubro!$I$22</f>
        <v>*</v>
      </c>
      <c r="T38" s="90" t="str">
        <f>[32]Outubro!$I$23</f>
        <v>*</v>
      </c>
      <c r="U38" s="90" t="str">
        <f>[32]Outubro!$I$24</f>
        <v>*</v>
      </c>
      <c r="V38" s="90" t="str">
        <f>[32]Outubro!$I$25</f>
        <v>*</v>
      </c>
      <c r="W38" s="90" t="str">
        <f>[32]Outubro!$I$26</f>
        <v>*</v>
      </c>
      <c r="X38" s="90" t="str">
        <f>[32]Outubro!$I$27</f>
        <v>*</v>
      </c>
      <c r="Y38" s="90" t="str">
        <f>[32]Outubro!$I$28</f>
        <v>*</v>
      </c>
      <c r="Z38" s="90" t="str">
        <f>[32]Outubro!$I$29</f>
        <v>*</v>
      </c>
      <c r="AA38" s="90" t="str">
        <f>[32]Outubro!$I$30</f>
        <v>*</v>
      </c>
      <c r="AB38" s="90" t="str">
        <f>[32]Outubro!$I$31</f>
        <v>*</v>
      </c>
      <c r="AC38" s="90" t="str">
        <f>[32]Outubro!$I$32</f>
        <v>*</v>
      </c>
      <c r="AD38" s="90" t="str">
        <f>[32]Outubro!$I$33</f>
        <v>*</v>
      </c>
      <c r="AE38" s="90" t="str">
        <f>[32]Outubro!$I$34</f>
        <v>*</v>
      </c>
      <c r="AF38" s="90" t="str">
        <f>[32]Outubro!$I$35</f>
        <v>*</v>
      </c>
      <c r="AG38" s="95" t="str">
        <f>[32]Outubro!$I$36</f>
        <v>*</v>
      </c>
      <c r="AJ38" t="s">
        <v>35</v>
      </c>
      <c r="AK38" t="s">
        <v>35</v>
      </c>
    </row>
    <row r="39" spans="1:39" x14ac:dyDescent="0.2">
      <c r="A39" s="77" t="s">
        <v>15</v>
      </c>
      <c r="B39" s="93" t="str">
        <f>[33]Outubro!$I$5</f>
        <v>*</v>
      </c>
      <c r="C39" s="93" t="str">
        <f>[33]Outubro!$I$6</f>
        <v>*</v>
      </c>
      <c r="D39" s="93" t="str">
        <f>[33]Outubro!$I$7</f>
        <v>*</v>
      </c>
      <c r="E39" s="93" t="str">
        <f>[33]Outubro!$I$8</f>
        <v>*</v>
      </c>
      <c r="F39" s="93" t="str">
        <f>[33]Outubro!$I$9</f>
        <v>*</v>
      </c>
      <c r="G39" s="93" t="str">
        <f>[33]Outubro!$I$10</f>
        <v>*</v>
      </c>
      <c r="H39" s="93" t="str">
        <f>[33]Outubro!$I$11</f>
        <v>*</v>
      </c>
      <c r="I39" s="93" t="str">
        <f>[33]Outubro!$I$12</f>
        <v>*</v>
      </c>
      <c r="J39" s="93" t="str">
        <f>[33]Outubro!$I$13</f>
        <v>*</v>
      </c>
      <c r="K39" s="93" t="str">
        <f>[33]Outubro!$I$14</f>
        <v>*</v>
      </c>
      <c r="L39" s="93" t="str">
        <f>[33]Outubro!$I$15</f>
        <v>*</v>
      </c>
      <c r="M39" s="93" t="str">
        <f>[33]Outubro!$I$16</f>
        <v>*</v>
      </c>
      <c r="N39" s="93" t="str">
        <f>[33]Outubro!$I$17</f>
        <v>*</v>
      </c>
      <c r="O39" s="93" t="str">
        <f>[33]Outubro!$I$18</f>
        <v>*</v>
      </c>
      <c r="P39" s="93" t="str">
        <f>[33]Outubro!$I$19</f>
        <v>*</v>
      </c>
      <c r="Q39" s="93" t="str">
        <f>[33]Outubro!$I$20</f>
        <v>*</v>
      </c>
      <c r="R39" s="93" t="str">
        <f>[33]Outubro!$I$21</f>
        <v>*</v>
      </c>
      <c r="S39" s="93" t="str">
        <f>[33]Outubro!$I$22</f>
        <v>*</v>
      </c>
      <c r="T39" s="93" t="str">
        <f>[33]Outubro!$I$23</f>
        <v>*</v>
      </c>
      <c r="U39" s="93" t="str">
        <f>[33]Outubro!$I$24</f>
        <v>*</v>
      </c>
      <c r="V39" s="93" t="str">
        <f>[33]Outubro!$I$25</f>
        <v>*</v>
      </c>
      <c r="W39" s="93" t="str">
        <f>[33]Outubro!$I$26</f>
        <v>*</v>
      </c>
      <c r="X39" s="93" t="str">
        <f>[33]Outubro!$I$27</f>
        <v>*</v>
      </c>
      <c r="Y39" s="93" t="str">
        <f>[33]Outubro!$I$28</f>
        <v>*</v>
      </c>
      <c r="Z39" s="93" t="str">
        <f>[33]Outubro!$I$29</f>
        <v>*</v>
      </c>
      <c r="AA39" s="93" t="str">
        <f>[33]Outubro!$I$30</f>
        <v>*</v>
      </c>
      <c r="AB39" s="93" t="str">
        <f>[33]Outubro!$I$31</f>
        <v>*</v>
      </c>
      <c r="AC39" s="93" t="str">
        <f>[33]Outubro!$I$32</f>
        <v>*</v>
      </c>
      <c r="AD39" s="93" t="str">
        <f>[33]Outubro!$I$33</f>
        <v>*</v>
      </c>
      <c r="AE39" s="93" t="str">
        <f>[33]Outubro!$I$34</f>
        <v>*</v>
      </c>
      <c r="AF39" s="93" t="str">
        <f>[33]Outubro!$I$35</f>
        <v>*</v>
      </c>
      <c r="AG39" s="87" t="str">
        <f>[33]Outubro!$I$36</f>
        <v>*</v>
      </c>
      <c r="AH39" s="12" t="s">
        <v>35</v>
      </c>
      <c r="AK39" t="s">
        <v>35</v>
      </c>
    </row>
    <row r="40" spans="1:39" x14ac:dyDescent="0.2">
      <c r="A40" s="77" t="s">
        <v>16</v>
      </c>
      <c r="B40" s="94" t="str">
        <f>[34]Outubro!$I$5</f>
        <v>*</v>
      </c>
      <c r="C40" s="94" t="str">
        <f>[34]Outubro!$I$6</f>
        <v>*</v>
      </c>
      <c r="D40" s="94" t="str">
        <f>[34]Outubro!$I$7</f>
        <v>*</v>
      </c>
      <c r="E40" s="94" t="str">
        <f>[34]Outubro!$I$8</f>
        <v>*</v>
      </c>
      <c r="F40" s="94" t="str">
        <f>[34]Outubro!$I$9</f>
        <v>*</v>
      </c>
      <c r="G40" s="94" t="str">
        <f>[34]Outubro!$I$10</f>
        <v>*</v>
      </c>
      <c r="H40" s="94" t="str">
        <f>[34]Outubro!$I$11</f>
        <v>*</v>
      </c>
      <c r="I40" s="94" t="str">
        <f>[34]Outubro!$I$12</f>
        <v>*</v>
      </c>
      <c r="J40" s="94" t="str">
        <f>[34]Outubro!$I$13</f>
        <v>*</v>
      </c>
      <c r="K40" s="94" t="str">
        <f>[34]Outubro!$I$14</f>
        <v>*</v>
      </c>
      <c r="L40" s="94" t="str">
        <f>[34]Outubro!$I$15</f>
        <v>*</v>
      </c>
      <c r="M40" s="94" t="str">
        <f>[34]Outubro!$I$16</f>
        <v>*</v>
      </c>
      <c r="N40" s="94" t="str">
        <f>[34]Outubro!$I$17</f>
        <v>*</v>
      </c>
      <c r="O40" s="94" t="str">
        <f>[34]Outubro!$I$18</f>
        <v>*</v>
      </c>
      <c r="P40" s="94" t="str">
        <f>[34]Outubro!$I$19</f>
        <v>*</v>
      </c>
      <c r="Q40" s="94" t="str">
        <f>[34]Outubro!$I$20</f>
        <v>*</v>
      </c>
      <c r="R40" s="94" t="str">
        <f>[34]Outubro!$I$21</f>
        <v>*</v>
      </c>
      <c r="S40" s="94" t="str">
        <f>[34]Outubro!$I$22</f>
        <v>*</v>
      </c>
      <c r="T40" s="94" t="str">
        <f>[34]Outubro!$I$23</f>
        <v>*</v>
      </c>
      <c r="U40" s="94" t="str">
        <f>[34]Outubro!$I$24</f>
        <v>*</v>
      </c>
      <c r="V40" s="94" t="str">
        <f>[34]Outubro!$I$25</f>
        <v>*</v>
      </c>
      <c r="W40" s="94" t="str">
        <f>[34]Outubro!$I$26</f>
        <v>*</v>
      </c>
      <c r="X40" s="94" t="str">
        <f>[34]Outubro!$I$27</f>
        <v>*</v>
      </c>
      <c r="Y40" s="94" t="str">
        <f>[34]Outubro!$I$28</f>
        <v>*</v>
      </c>
      <c r="Z40" s="94" t="str">
        <f>[34]Outubro!$I$29</f>
        <v>*</v>
      </c>
      <c r="AA40" s="94" t="str">
        <f>[34]Outubro!$I$30</f>
        <v>*</v>
      </c>
      <c r="AB40" s="94" t="str">
        <f>[34]Outubro!$I$31</f>
        <v>*</v>
      </c>
      <c r="AC40" s="94" t="str">
        <f>[34]Outubro!$I$32</f>
        <v>*</v>
      </c>
      <c r="AD40" s="94" t="str">
        <f>[34]Outubro!$I$33</f>
        <v>*</v>
      </c>
      <c r="AE40" s="94" t="str">
        <f>[34]Outubro!$I$34</f>
        <v>*</v>
      </c>
      <c r="AF40" s="94" t="str">
        <f>[34]Outubro!$I$35</f>
        <v>*</v>
      </c>
      <c r="AG40" s="87" t="str">
        <f>[34]Outubro!$I$36</f>
        <v>*</v>
      </c>
      <c r="AI40" t="s">
        <v>35</v>
      </c>
      <c r="AJ40" t="s">
        <v>35</v>
      </c>
    </row>
    <row r="41" spans="1:39" x14ac:dyDescent="0.2">
      <c r="A41" s="77" t="s">
        <v>154</v>
      </c>
      <c r="B41" s="93" t="str">
        <f>[35]Outubro!$I$5</f>
        <v>*</v>
      </c>
      <c r="C41" s="93" t="str">
        <f>[35]Outubro!$I$6</f>
        <v>*</v>
      </c>
      <c r="D41" s="93" t="str">
        <f>[35]Outubro!$I$7</f>
        <v>*</v>
      </c>
      <c r="E41" s="93" t="str">
        <f>[35]Outubro!$I$8</f>
        <v>*</v>
      </c>
      <c r="F41" s="93" t="str">
        <f>[35]Outubro!$I$9</f>
        <v>*</v>
      </c>
      <c r="G41" s="93" t="str">
        <f>[35]Outubro!$I$10</f>
        <v>*</v>
      </c>
      <c r="H41" s="93" t="str">
        <f>[35]Outubro!$I$11</f>
        <v>*</v>
      </c>
      <c r="I41" s="93" t="str">
        <f>[35]Outubro!$I$12</f>
        <v>*</v>
      </c>
      <c r="J41" s="93" t="str">
        <f>[35]Outubro!$I$13</f>
        <v>*</v>
      </c>
      <c r="K41" s="93" t="str">
        <f>[35]Outubro!$I$14</f>
        <v>*</v>
      </c>
      <c r="L41" s="93" t="str">
        <f>[35]Outubro!$I$15</f>
        <v>*</v>
      </c>
      <c r="M41" s="93" t="str">
        <f>[35]Outubro!$I$16</f>
        <v>*</v>
      </c>
      <c r="N41" s="93" t="str">
        <f>[35]Outubro!$I$17</f>
        <v>*</v>
      </c>
      <c r="O41" s="93" t="str">
        <f>[35]Outubro!$I$18</f>
        <v>*</v>
      </c>
      <c r="P41" s="93" t="str">
        <f>[35]Outubro!$I$19</f>
        <v>*</v>
      </c>
      <c r="Q41" s="93" t="str">
        <f>[35]Outubro!$I$20</f>
        <v>*</v>
      </c>
      <c r="R41" s="93" t="str">
        <f>[35]Outubro!$I$21</f>
        <v>*</v>
      </c>
      <c r="S41" s="93" t="str">
        <f>[35]Outubro!$I$22</f>
        <v>*</v>
      </c>
      <c r="T41" s="90" t="str">
        <f>[35]Outubro!$I$23</f>
        <v>*</v>
      </c>
      <c r="U41" s="90" t="str">
        <f>[35]Outubro!$I$24</f>
        <v>*</v>
      </c>
      <c r="V41" s="90" t="str">
        <f>[35]Outubro!$I$25</f>
        <v>*</v>
      </c>
      <c r="W41" s="90" t="str">
        <f>[35]Outubro!$I$26</f>
        <v>*</v>
      </c>
      <c r="X41" s="90" t="str">
        <f>[35]Outubro!$I$27</f>
        <v>*</v>
      </c>
      <c r="Y41" s="90" t="str">
        <f>[35]Outubro!$I$28</f>
        <v>*</v>
      </c>
      <c r="Z41" s="90" t="str">
        <f>[35]Outubro!$I$29</f>
        <v>*</v>
      </c>
      <c r="AA41" s="90" t="str">
        <f>[35]Outubro!$I$30</f>
        <v>*</v>
      </c>
      <c r="AB41" s="90" t="str">
        <f>[35]Outubro!$I$31</f>
        <v>*</v>
      </c>
      <c r="AC41" s="90" t="str">
        <f>[35]Outubro!$I$32</f>
        <v>*</v>
      </c>
      <c r="AD41" s="90" t="str">
        <f>[35]Outubro!$I$33</f>
        <v>*</v>
      </c>
      <c r="AE41" s="90" t="str">
        <f>[35]Outubro!$I$34</f>
        <v>*</v>
      </c>
      <c r="AF41" s="90" t="str">
        <f>[35]Outubro!$I$35</f>
        <v>*</v>
      </c>
      <c r="AG41" s="95" t="str">
        <f>[35]Outubro!$I$36</f>
        <v>*</v>
      </c>
      <c r="AJ41" t="s">
        <v>35</v>
      </c>
    </row>
    <row r="42" spans="1:39" x14ac:dyDescent="0.2">
      <c r="A42" s="77" t="s">
        <v>17</v>
      </c>
      <c r="B42" s="93" t="str">
        <f>[36]Outubro!$I$5</f>
        <v>*</v>
      </c>
      <c r="C42" s="93" t="str">
        <f>[36]Outubro!$I$6</f>
        <v>*</v>
      </c>
      <c r="D42" s="93" t="str">
        <f>[36]Outubro!$I$7</f>
        <v>*</v>
      </c>
      <c r="E42" s="93" t="str">
        <f>[36]Outubro!$I$8</f>
        <v>*</v>
      </c>
      <c r="F42" s="93" t="str">
        <f>[36]Outubro!$I$9</f>
        <v>*</v>
      </c>
      <c r="G42" s="93" t="str">
        <f>[36]Outubro!$I$10</f>
        <v>*</v>
      </c>
      <c r="H42" s="93" t="str">
        <f>[36]Outubro!$I$11</f>
        <v>*</v>
      </c>
      <c r="I42" s="93" t="str">
        <f>[36]Outubro!$I$12</f>
        <v>*</v>
      </c>
      <c r="J42" s="93" t="str">
        <f>[36]Outubro!$I$13</f>
        <v>*</v>
      </c>
      <c r="K42" s="93" t="str">
        <f>[36]Outubro!$I$14</f>
        <v>*</v>
      </c>
      <c r="L42" s="93" t="str">
        <f>[36]Outubro!$I$15</f>
        <v>*</v>
      </c>
      <c r="M42" s="93" t="str">
        <f>[36]Outubro!$I$16</f>
        <v>*</v>
      </c>
      <c r="N42" s="93" t="str">
        <f>[36]Outubro!$I$17</f>
        <v>*</v>
      </c>
      <c r="O42" s="93" t="str">
        <f>[36]Outubro!$I$18</f>
        <v>*</v>
      </c>
      <c r="P42" s="93" t="str">
        <f>[36]Outubro!$I$19</f>
        <v>*</v>
      </c>
      <c r="Q42" s="93" t="str">
        <f>[36]Outubro!$I$20</f>
        <v>*</v>
      </c>
      <c r="R42" s="93" t="str">
        <f>[36]Outubro!$I$21</f>
        <v>*</v>
      </c>
      <c r="S42" s="93" t="str">
        <f>[36]Outubro!$I$22</f>
        <v>*</v>
      </c>
      <c r="T42" s="93" t="str">
        <f>[36]Outubro!$I$23</f>
        <v>*</v>
      </c>
      <c r="U42" s="93" t="str">
        <f>[36]Outubro!$I$24</f>
        <v>*</v>
      </c>
      <c r="V42" s="93" t="str">
        <f>[36]Outubro!$I$25</f>
        <v>*</v>
      </c>
      <c r="W42" s="93" t="str">
        <f>[36]Outubro!$I$26</f>
        <v>*</v>
      </c>
      <c r="X42" s="93" t="str">
        <f>[36]Outubro!$I$27</f>
        <v>*</v>
      </c>
      <c r="Y42" s="93" t="str">
        <f>[36]Outubro!$I$28</f>
        <v>*</v>
      </c>
      <c r="Z42" s="93" t="str">
        <f>[36]Outubro!$I$29</f>
        <v>*</v>
      </c>
      <c r="AA42" s="93" t="str">
        <f>[36]Outubro!$I$30</f>
        <v>*</v>
      </c>
      <c r="AB42" s="93" t="str">
        <f>[36]Outubro!$I$31</f>
        <v>*</v>
      </c>
      <c r="AC42" s="93" t="str">
        <f>[36]Outubro!$I$32</f>
        <v>*</v>
      </c>
      <c r="AD42" s="93" t="str">
        <f>[36]Outubro!$I$33</f>
        <v>*</v>
      </c>
      <c r="AE42" s="93" t="str">
        <f>[36]Outubro!$I$34</f>
        <v>*</v>
      </c>
      <c r="AF42" s="93" t="str">
        <f>[36]Outubro!$I$35</f>
        <v>*</v>
      </c>
      <c r="AG42" s="87" t="str">
        <f>[36]Outubro!$I$36</f>
        <v>*</v>
      </c>
    </row>
    <row r="43" spans="1:39" x14ac:dyDescent="0.2">
      <c r="A43" s="77" t="s">
        <v>136</v>
      </c>
      <c r="B43" s="11" t="str">
        <f>[37]Outubro!$I$5</f>
        <v>*</v>
      </c>
      <c r="C43" s="11" t="str">
        <f>[37]Outubro!$I$6</f>
        <v>*</v>
      </c>
      <c r="D43" s="11" t="str">
        <f>[37]Outubro!$I$7</f>
        <v>*</v>
      </c>
      <c r="E43" s="11" t="str">
        <f>[37]Outubro!$I$8</f>
        <v>*</v>
      </c>
      <c r="F43" s="11" t="str">
        <f>[37]Outubro!$I$9</f>
        <v>*</v>
      </c>
      <c r="G43" s="11" t="str">
        <f>[37]Outubro!$I$10</f>
        <v>*</v>
      </c>
      <c r="H43" s="11" t="str">
        <f>[37]Outubro!$I$11</f>
        <v>*</v>
      </c>
      <c r="I43" s="11" t="str">
        <f>[37]Outubro!$I$12</f>
        <v>*</v>
      </c>
      <c r="J43" s="11" t="str">
        <f>[37]Outubro!$I$13</f>
        <v>*</v>
      </c>
      <c r="K43" s="11" t="str">
        <f>[37]Outubro!$I$14</f>
        <v>*</v>
      </c>
      <c r="L43" s="11" t="str">
        <f>[37]Outubro!$I$15</f>
        <v>*</v>
      </c>
      <c r="M43" s="11" t="str">
        <f>[37]Outubro!$I$16</f>
        <v>*</v>
      </c>
      <c r="N43" s="11" t="str">
        <f>[37]Outubro!$I$17</f>
        <v>*</v>
      </c>
      <c r="O43" s="11" t="str">
        <f>[37]Outubro!$I$18</f>
        <v>*</v>
      </c>
      <c r="P43" s="11" t="str">
        <f>[37]Outubro!$I$19</f>
        <v>*</v>
      </c>
      <c r="Q43" s="11" t="str">
        <f>[37]Outubro!$I$20</f>
        <v>*</v>
      </c>
      <c r="R43" s="11" t="str">
        <f>[37]Outubro!$I$21</f>
        <v>*</v>
      </c>
      <c r="S43" s="11" t="str">
        <f>[37]Outubro!$I$22</f>
        <v>*</v>
      </c>
      <c r="T43" s="90" t="str">
        <f>[37]Outubro!$I$23</f>
        <v>*</v>
      </c>
      <c r="U43" s="90" t="str">
        <f>[37]Outubro!$I$24</f>
        <v>*</v>
      </c>
      <c r="V43" s="90" t="str">
        <f>[37]Outubro!$I$25</f>
        <v>*</v>
      </c>
      <c r="W43" s="90" t="str">
        <f>[37]Outubro!$I$26</f>
        <v>*</v>
      </c>
      <c r="X43" s="90" t="str">
        <f>[37]Outubro!$I$27</f>
        <v>*</v>
      </c>
      <c r="Y43" s="90" t="str">
        <f>[37]Outubro!$I$28</f>
        <v>*</v>
      </c>
      <c r="Z43" s="90" t="str">
        <f>[37]Outubro!$I$29</f>
        <v>*</v>
      </c>
      <c r="AA43" s="90" t="str">
        <f>[37]Outubro!$I$30</f>
        <v>*</v>
      </c>
      <c r="AB43" s="90" t="str">
        <f>[37]Outubro!$I$31</f>
        <v>*</v>
      </c>
      <c r="AC43" s="90" t="str">
        <f>[37]Outubro!$I$32</f>
        <v>*</v>
      </c>
      <c r="AD43" s="90" t="str">
        <f>[37]Outubro!$I$33</f>
        <v>*</v>
      </c>
      <c r="AE43" s="90" t="str">
        <f>[37]Outubro!$I$34</f>
        <v>*</v>
      </c>
      <c r="AF43" s="90" t="str">
        <f>[37]Outubro!$I$35</f>
        <v>*</v>
      </c>
      <c r="AG43" s="95" t="str">
        <f>[37]Outubro!$I$36</f>
        <v>*</v>
      </c>
      <c r="AJ43" t="s">
        <v>35</v>
      </c>
      <c r="AK43" t="s">
        <v>35</v>
      </c>
      <c r="AL43" t="s">
        <v>35</v>
      </c>
    </row>
    <row r="44" spans="1:39" x14ac:dyDescent="0.2">
      <c r="A44" s="77" t="s">
        <v>18</v>
      </c>
      <c r="B44" s="93" t="str">
        <f>[38]Outubro!$I$5</f>
        <v>*</v>
      </c>
      <c r="C44" s="93" t="str">
        <f>[38]Outubro!$I$6</f>
        <v>*</v>
      </c>
      <c r="D44" s="93" t="str">
        <f>[38]Outubro!$I$7</f>
        <v>*</v>
      </c>
      <c r="E44" s="93" t="str">
        <f>[38]Outubro!$I$8</f>
        <v>*</v>
      </c>
      <c r="F44" s="93" t="str">
        <f>[38]Outubro!$I$9</f>
        <v>*</v>
      </c>
      <c r="G44" s="93" t="str">
        <f>[38]Outubro!$I$10</f>
        <v>*</v>
      </c>
      <c r="H44" s="93" t="str">
        <f>[38]Outubro!$I$11</f>
        <v>*</v>
      </c>
      <c r="I44" s="93" t="str">
        <f>[38]Outubro!$I$12</f>
        <v>*</v>
      </c>
      <c r="J44" s="93" t="str">
        <f>[38]Outubro!$I$13</f>
        <v>*</v>
      </c>
      <c r="K44" s="93" t="str">
        <f>[38]Outubro!$I$14</f>
        <v>*</v>
      </c>
      <c r="L44" s="93" t="str">
        <f>[38]Outubro!$I$15</f>
        <v>*</v>
      </c>
      <c r="M44" s="93" t="str">
        <f>[38]Outubro!$I$16</f>
        <v>*</v>
      </c>
      <c r="N44" s="93" t="str">
        <f>[38]Outubro!$I$17</f>
        <v>*</v>
      </c>
      <c r="O44" s="93" t="str">
        <f>[38]Outubro!$I$18</f>
        <v>*</v>
      </c>
      <c r="P44" s="93" t="str">
        <f>[38]Outubro!$I$19</f>
        <v>*</v>
      </c>
      <c r="Q44" s="93" t="str">
        <f>[38]Outubro!$I$20</f>
        <v>*</v>
      </c>
      <c r="R44" s="93" t="str">
        <f>[38]Outubro!$I$21</f>
        <v>*</v>
      </c>
      <c r="S44" s="93" t="str">
        <f>[38]Outubro!$I$22</f>
        <v>*</v>
      </c>
      <c r="T44" s="93" t="str">
        <f>[38]Outubro!$I$23</f>
        <v>*</v>
      </c>
      <c r="U44" s="93" t="str">
        <f>[38]Outubro!$I$24</f>
        <v>*</v>
      </c>
      <c r="V44" s="93" t="str">
        <f>[38]Outubro!$I$25</f>
        <v>*</v>
      </c>
      <c r="W44" s="93" t="str">
        <f>[38]Outubro!$I$26</f>
        <v>*</v>
      </c>
      <c r="X44" s="93" t="str">
        <f>[38]Outubro!$I$27</f>
        <v>*</v>
      </c>
      <c r="Y44" s="93" t="str">
        <f>[38]Outubro!$I$28</f>
        <v>*</v>
      </c>
      <c r="Z44" s="93" t="str">
        <f>[38]Outubro!$I$29</f>
        <v>*</v>
      </c>
      <c r="AA44" s="93" t="str">
        <f>[38]Outubro!$I$30</f>
        <v>*</v>
      </c>
      <c r="AB44" s="93" t="str">
        <f>[38]Outubro!$I$31</f>
        <v>*</v>
      </c>
      <c r="AC44" s="93" t="str">
        <f>[38]Outubro!$I$32</f>
        <v>*</v>
      </c>
      <c r="AD44" s="93" t="str">
        <f>[38]Outubro!$I$33</f>
        <v>*</v>
      </c>
      <c r="AE44" s="93" t="str">
        <f>[38]Outubro!$I$34</f>
        <v>*</v>
      </c>
      <c r="AF44" s="93" t="str">
        <f>[38]Outubro!$I$35</f>
        <v>*</v>
      </c>
      <c r="AG44" s="87" t="str">
        <f>[38]Outubro!$I$36</f>
        <v>*</v>
      </c>
      <c r="AJ44" t="s">
        <v>35</v>
      </c>
      <c r="AK44" t="s">
        <v>35</v>
      </c>
      <c r="AL44" t="s">
        <v>35</v>
      </c>
    </row>
    <row r="45" spans="1:39" x14ac:dyDescent="0.2">
      <c r="A45" s="77" t="s">
        <v>141</v>
      </c>
      <c r="B45" s="93" t="s">
        <v>197</v>
      </c>
      <c r="C45" s="93" t="s">
        <v>197</v>
      </c>
      <c r="D45" s="93" t="s">
        <v>197</v>
      </c>
      <c r="E45" s="93" t="s">
        <v>197</v>
      </c>
      <c r="F45" s="93" t="s">
        <v>197</v>
      </c>
      <c r="G45" s="93" t="s">
        <v>197</v>
      </c>
      <c r="H45" s="93" t="s">
        <v>197</v>
      </c>
      <c r="I45" s="93" t="s">
        <v>197</v>
      </c>
      <c r="J45" s="93" t="s">
        <v>197</v>
      </c>
      <c r="K45" s="93" t="s">
        <v>197</v>
      </c>
      <c r="L45" s="93" t="s">
        <v>197</v>
      </c>
      <c r="M45" s="93" t="s">
        <v>197</v>
      </c>
      <c r="N45" s="93" t="s">
        <v>197</v>
      </c>
      <c r="O45" s="93" t="s">
        <v>197</v>
      </c>
      <c r="P45" s="93" t="s">
        <v>197</v>
      </c>
      <c r="Q45" s="93" t="s">
        <v>197</v>
      </c>
      <c r="R45" s="93" t="s">
        <v>197</v>
      </c>
      <c r="S45" s="93" t="s">
        <v>197</v>
      </c>
      <c r="T45" s="90" t="s">
        <v>197</v>
      </c>
      <c r="U45" s="90" t="s">
        <v>197</v>
      </c>
      <c r="V45" s="90" t="s">
        <v>197</v>
      </c>
      <c r="W45" s="90" t="s">
        <v>197</v>
      </c>
      <c r="X45" s="90" t="s">
        <v>197</v>
      </c>
      <c r="Y45" s="90" t="s">
        <v>197</v>
      </c>
      <c r="Z45" s="90" t="s">
        <v>197</v>
      </c>
      <c r="AA45" s="90" t="s">
        <v>197</v>
      </c>
      <c r="AB45" s="90" t="s">
        <v>197</v>
      </c>
      <c r="AC45" s="90" t="s">
        <v>197</v>
      </c>
      <c r="AD45" s="90" t="s">
        <v>197</v>
      </c>
      <c r="AE45" s="90" t="s">
        <v>197</v>
      </c>
      <c r="AF45" s="90" t="s">
        <v>197</v>
      </c>
      <c r="AG45" s="95" t="s">
        <v>197</v>
      </c>
      <c r="AI45" t="s">
        <v>35</v>
      </c>
      <c r="AJ45" t="s">
        <v>35</v>
      </c>
      <c r="AK45" t="s">
        <v>35</v>
      </c>
      <c r="AL45" t="s">
        <v>200</v>
      </c>
    </row>
    <row r="46" spans="1:39" x14ac:dyDescent="0.2">
      <c r="A46" s="77" t="s">
        <v>19</v>
      </c>
      <c r="B46" s="93" t="str">
        <f>[39]Outubro!$I$5</f>
        <v>*</v>
      </c>
      <c r="C46" s="93" t="str">
        <f>[39]Outubro!$I$6</f>
        <v>*</v>
      </c>
      <c r="D46" s="93" t="str">
        <f>[39]Outubro!$I$7</f>
        <v>*</v>
      </c>
      <c r="E46" s="93" t="str">
        <f>[39]Outubro!$I$8</f>
        <v>*</v>
      </c>
      <c r="F46" s="93" t="str">
        <f>[39]Outubro!$I$9</f>
        <v>*</v>
      </c>
      <c r="G46" s="93" t="str">
        <f>[39]Outubro!$I$10</f>
        <v>*</v>
      </c>
      <c r="H46" s="93" t="str">
        <f>[39]Outubro!$I$11</f>
        <v>*</v>
      </c>
      <c r="I46" s="93" t="str">
        <f>[39]Outubro!$I$12</f>
        <v>*</v>
      </c>
      <c r="J46" s="93" t="str">
        <f>[39]Outubro!$I$13</f>
        <v>*</v>
      </c>
      <c r="K46" s="93" t="str">
        <f>[39]Outubro!$I$14</f>
        <v>*</v>
      </c>
      <c r="L46" s="93" t="str">
        <f>[39]Outubro!$I$15</f>
        <v>*</v>
      </c>
      <c r="M46" s="93" t="str">
        <f>[39]Outubro!$I$16</f>
        <v>*</v>
      </c>
      <c r="N46" s="93" t="str">
        <f>[39]Outubro!$I$17</f>
        <v>*</v>
      </c>
      <c r="O46" s="93" t="str">
        <f>[39]Outubro!$I$18</f>
        <v>*</v>
      </c>
      <c r="P46" s="93" t="str">
        <f>[39]Outubro!$I$19</f>
        <v>*</v>
      </c>
      <c r="Q46" s="93" t="str">
        <f>[39]Outubro!$I$20</f>
        <v>*</v>
      </c>
      <c r="R46" s="93" t="str">
        <f>[39]Outubro!$I$21</f>
        <v>*</v>
      </c>
      <c r="S46" s="93" t="str">
        <f>[39]Outubro!$I$22</f>
        <v>*</v>
      </c>
      <c r="T46" s="93" t="str">
        <f>[39]Outubro!$I$23</f>
        <v>*</v>
      </c>
      <c r="U46" s="93" t="str">
        <f>[39]Outubro!$I$24</f>
        <v>*</v>
      </c>
      <c r="V46" s="93" t="str">
        <f>[39]Outubro!$I$25</f>
        <v>*</v>
      </c>
      <c r="W46" s="93" t="str">
        <f>[39]Outubro!$I$26</f>
        <v>*</v>
      </c>
      <c r="X46" s="93" t="str">
        <f>[39]Outubro!$I$27</f>
        <v>*</v>
      </c>
      <c r="Y46" s="93" t="str">
        <f>[39]Outubro!$I$28</f>
        <v>*</v>
      </c>
      <c r="Z46" s="93" t="str">
        <f>[39]Outubro!$I$29</f>
        <v>*</v>
      </c>
      <c r="AA46" s="93" t="str">
        <f>[39]Outubro!$I$30</f>
        <v>*</v>
      </c>
      <c r="AB46" s="93" t="str">
        <f>[39]Outubro!$I$31</f>
        <v>*</v>
      </c>
      <c r="AC46" s="93" t="str">
        <f>[39]Outubro!$I$32</f>
        <v>*</v>
      </c>
      <c r="AD46" s="93" t="str">
        <f>[39]Outubro!$I$33</f>
        <v>*</v>
      </c>
      <c r="AE46" s="93" t="str">
        <f>[39]Outubro!$I$34</f>
        <v>*</v>
      </c>
      <c r="AF46" s="93" t="str">
        <f>[39]Outubro!$I$35</f>
        <v>*</v>
      </c>
      <c r="AG46" s="87" t="str">
        <f>[39]Outubro!$I$36</f>
        <v>*</v>
      </c>
      <c r="AH46" s="12" t="s">
        <v>35</v>
      </c>
      <c r="AJ46" t="s">
        <v>35</v>
      </c>
    </row>
    <row r="47" spans="1:39" x14ac:dyDescent="0.2">
      <c r="A47" s="77" t="s">
        <v>23</v>
      </c>
      <c r="B47" s="93" t="str">
        <f>[40]Outubro!$I$5</f>
        <v>*</v>
      </c>
      <c r="C47" s="93" t="str">
        <f>[40]Outubro!$I$6</f>
        <v>*</v>
      </c>
      <c r="D47" s="93" t="str">
        <f>[40]Outubro!$I$7</f>
        <v>*</v>
      </c>
      <c r="E47" s="93" t="str">
        <f>[40]Outubro!$I$8</f>
        <v>*</v>
      </c>
      <c r="F47" s="93" t="str">
        <f>[40]Outubro!$I$9</f>
        <v>*</v>
      </c>
      <c r="G47" s="93" t="str">
        <f>[40]Outubro!$I$10</f>
        <v>*</v>
      </c>
      <c r="H47" s="93" t="str">
        <f>[40]Outubro!$I$11</f>
        <v>*</v>
      </c>
      <c r="I47" s="93" t="str">
        <f>[40]Outubro!$I$12</f>
        <v>*</v>
      </c>
      <c r="J47" s="93" t="str">
        <f>[40]Outubro!$I$13</f>
        <v>*</v>
      </c>
      <c r="K47" s="93" t="str">
        <f>[40]Outubro!$I$14</f>
        <v>*</v>
      </c>
      <c r="L47" s="93" t="str">
        <f>[40]Outubro!$I$15</f>
        <v>*</v>
      </c>
      <c r="M47" s="93" t="str">
        <f>[40]Outubro!$I$16</f>
        <v>*</v>
      </c>
      <c r="N47" s="93" t="str">
        <f>[40]Outubro!$I$17</f>
        <v>*</v>
      </c>
      <c r="O47" s="93" t="str">
        <f>[40]Outubro!$I$18</f>
        <v>*</v>
      </c>
      <c r="P47" s="93" t="str">
        <f>[40]Outubro!$I$19</f>
        <v>*</v>
      </c>
      <c r="Q47" s="93" t="str">
        <f>[40]Outubro!$I$20</f>
        <v>*</v>
      </c>
      <c r="R47" s="93" t="str">
        <f>[40]Outubro!$I$21</f>
        <v>*</v>
      </c>
      <c r="S47" s="93" t="str">
        <f>[40]Outubro!$I$22</f>
        <v>*</v>
      </c>
      <c r="T47" s="93" t="str">
        <f>[40]Outubro!$I$23</f>
        <v>*</v>
      </c>
      <c r="U47" s="93" t="str">
        <f>[40]Outubro!$I$24</f>
        <v>*</v>
      </c>
      <c r="V47" s="93" t="str">
        <f>[40]Outubro!$I$25</f>
        <v>*</v>
      </c>
      <c r="W47" s="93" t="str">
        <f>[40]Outubro!$I$26</f>
        <v>*</v>
      </c>
      <c r="X47" s="93" t="str">
        <f>[40]Outubro!$I$27</f>
        <v>*</v>
      </c>
      <c r="Y47" s="93" t="str">
        <f>[40]Outubro!$I$28</f>
        <v>*</v>
      </c>
      <c r="Z47" s="93" t="str">
        <f>[40]Outubro!$I$29</f>
        <v>*</v>
      </c>
      <c r="AA47" s="93" t="str">
        <f>[40]Outubro!$I$30</f>
        <v>*</v>
      </c>
      <c r="AB47" s="93" t="str">
        <f>[40]Outubro!$I$31</f>
        <v>*</v>
      </c>
      <c r="AC47" s="93" t="str">
        <f>[40]Outubro!$I$32</f>
        <v>*</v>
      </c>
      <c r="AD47" s="93" t="str">
        <f>[40]Outubro!$I$33</f>
        <v>*</v>
      </c>
      <c r="AE47" s="93" t="str">
        <f>[40]Outubro!$I$34</f>
        <v>*</v>
      </c>
      <c r="AF47" s="93" t="str">
        <f>[40]Outubro!$I$35</f>
        <v>*</v>
      </c>
      <c r="AG47" s="87" t="str">
        <f>[40]Outubro!$I$36</f>
        <v>*</v>
      </c>
      <c r="AI47" t="s">
        <v>35</v>
      </c>
      <c r="AK47" t="s">
        <v>35</v>
      </c>
      <c r="AL47" t="s">
        <v>35</v>
      </c>
    </row>
    <row r="48" spans="1:39" x14ac:dyDescent="0.2">
      <c r="A48" s="77" t="s">
        <v>34</v>
      </c>
      <c r="B48" s="93" t="str">
        <f>[41]Outubro!$I$5</f>
        <v>*</v>
      </c>
      <c r="C48" s="93" t="str">
        <f>[41]Outubro!$I$6</f>
        <v>*</v>
      </c>
      <c r="D48" s="93" t="str">
        <f>[41]Outubro!$I$7</f>
        <v>*</v>
      </c>
      <c r="E48" s="93" t="str">
        <f>[41]Outubro!$I$8</f>
        <v>*</v>
      </c>
      <c r="F48" s="93" t="str">
        <f>[41]Outubro!$I$9</f>
        <v>*</v>
      </c>
      <c r="G48" s="93" t="str">
        <f>[41]Outubro!$I$10</f>
        <v>*</v>
      </c>
      <c r="H48" s="93" t="str">
        <f>[41]Outubro!$I$11</f>
        <v>*</v>
      </c>
      <c r="I48" s="93" t="str">
        <f>[41]Outubro!$I$12</f>
        <v>*</v>
      </c>
      <c r="J48" s="93" t="str">
        <f>[41]Outubro!$I$13</f>
        <v>*</v>
      </c>
      <c r="K48" s="93" t="str">
        <f>[41]Outubro!$I$14</f>
        <v>*</v>
      </c>
      <c r="L48" s="93" t="str">
        <f>[41]Outubro!$I$15</f>
        <v>*</v>
      </c>
      <c r="M48" s="93" t="str">
        <f>[41]Outubro!$I$16</f>
        <v>*</v>
      </c>
      <c r="N48" s="93" t="str">
        <f>[41]Outubro!$I$17</f>
        <v>*</v>
      </c>
      <c r="O48" s="93" t="str">
        <f>[41]Outubro!$I$18</f>
        <v>*</v>
      </c>
      <c r="P48" s="93" t="str">
        <f>[41]Outubro!$I$19</f>
        <v>*</v>
      </c>
      <c r="Q48" s="93" t="str">
        <f>[41]Outubro!$I$20</f>
        <v>*</v>
      </c>
      <c r="R48" s="93" t="str">
        <f>[41]Outubro!$I$21</f>
        <v>*</v>
      </c>
      <c r="S48" s="93" t="str">
        <f>[41]Outubro!$I$22</f>
        <v>*</v>
      </c>
      <c r="T48" s="93" t="str">
        <f>[41]Outubro!$I$23</f>
        <v>*</v>
      </c>
      <c r="U48" s="93" t="str">
        <f>[41]Outubro!$I$24</f>
        <v>*</v>
      </c>
      <c r="V48" s="93" t="str">
        <f>[41]Outubro!$I$25</f>
        <v>*</v>
      </c>
      <c r="W48" s="93" t="str">
        <f>[41]Outubro!$I$26</f>
        <v>*</v>
      </c>
      <c r="X48" s="93" t="str">
        <f>[41]Outubro!$I$27</f>
        <v>*</v>
      </c>
      <c r="Y48" s="93" t="str">
        <f>[41]Outubro!$I$28</f>
        <v>*</v>
      </c>
      <c r="Z48" s="93" t="str">
        <f>[41]Outubro!$I$29</f>
        <v>*</v>
      </c>
      <c r="AA48" s="93" t="str">
        <f>[41]Outubro!$I$30</f>
        <v>*</v>
      </c>
      <c r="AB48" s="93" t="str">
        <f>[41]Outubro!$I$31</f>
        <v>*</v>
      </c>
      <c r="AC48" s="93" t="str">
        <f>[41]Outubro!$I$32</f>
        <v>*</v>
      </c>
      <c r="AD48" s="93" t="str">
        <f>[41]Outubro!$I$33</f>
        <v>*</v>
      </c>
      <c r="AE48" s="93" t="str">
        <f>[41]Outubro!$I$34</f>
        <v>*</v>
      </c>
      <c r="AF48" s="93" t="str">
        <f>[41]Outubro!$I$35</f>
        <v>*</v>
      </c>
      <c r="AG48" s="87" t="str">
        <f>[41]Outubro!$I$36</f>
        <v>*</v>
      </c>
      <c r="AH48" s="12" t="s">
        <v>35</v>
      </c>
      <c r="AJ48" t="s">
        <v>35</v>
      </c>
      <c r="AK48" t="s">
        <v>35</v>
      </c>
      <c r="AM48" t="s">
        <v>35</v>
      </c>
    </row>
    <row r="49" spans="1:38" ht="13.5" thickBot="1" x14ac:dyDescent="0.25">
      <c r="A49" s="78" t="s">
        <v>20</v>
      </c>
      <c r="B49" s="90" t="str">
        <f>[42]Outubro!$I$5</f>
        <v>*</v>
      </c>
      <c r="C49" s="90" t="str">
        <f>[42]Outubro!$I$6</f>
        <v>*</v>
      </c>
      <c r="D49" s="90" t="str">
        <f>[42]Outubro!$I$7</f>
        <v>*</v>
      </c>
      <c r="E49" s="90" t="str">
        <f>[42]Outubro!$I$8</f>
        <v>*</v>
      </c>
      <c r="F49" s="90" t="str">
        <f>[42]Outubro!$I$9</f>
        <v>*</v>
      </c>
      <c r="G49" s="90" t="str">
        <f>[42]Outubro!$I$10</f>
        <v>*</v>
      </c>
      <c r="H49" s="90" t="str">
        <f>[42]Outubro!$I$11</f>
        <v>*</v>
      </c>
      <c r="I49" s="90" t="str">
        <f>[42]Outubro!$I$12</f>
        <v>*</v>
      </c>
      <c r="J49" s="90" t="str">
        <f>[42]Outubro!$I$13</f>
        <v>*</v>
      </c>
      <c r="K49" s="90" t="str">
        <f>[42]Outubro!$I$14</f>
        <v>*</v>
      </c>
      <c r="L49" s="90" t="str">
        <f>[42]Outubro!$I$15</f>
        <v>*</v>
      </c>
      <c r="M49" s="90" t="str">
        <f>[42]Outubro!$I$16</f>
        <v>*</v>
      </c>
      <c r="N49" s="90" t="str">
        <f>[42]Outubro!$I$17</f>
        <v>*</v>
      </c>
      <c r="O49" s="90" t="str">
        <f>[42]Outubro!$I$18</f>
        <v>*</v>
      </c>
      <c r="P49" s="90" t="str">
        <f>[42]Outubro!$I$19</f>
        <v>*</v>
      </c>
      <c r="Q49" s="90" t="str">
        <f>[42]Outubro!$I$20</f>
        <v>*</v>
      </c>
      <c r="R49" s="90" t="str">
        <f>[42]Outubro!$I$21</f>
        <v>*</v>
      </c>
      <c r="S49" s="90" t="str">
        <f>[42]Outubro!$I$22</f>
        <v>*</v>
      </c>
      <c r="T49" s="90" t="str">
        <f>[42]Outubro!$I$23</f>
        <v>*</v>
      </c>
      <c r="U49" s="90" t="str">
        <f>[42]Outubro!$I$24</f>
        <v>*</v>
      </c>
      <c r="V49" s="90" t="str">
        <f>[42]Outubro!$I$25</f>
        <v>*</v>
      </c>
      <c r="W49" s="90" t="str">
        <f>[42]Outubro!$I$26</f>
        <v>*</v>
      </c>
      <c r="X49" s="90" t="str">
        <f>[42]Outubro!$I$27</f>
        <v>*</v>
      </c>
      <c r="Y49" s="90" t="str">
        <f>[42]Outubro!$I$28</f>
        <v>*</v>
      </c>
      <c r="Z49" s="90" t="str">
        <f>[42]Outubro!$I$29</f>
        <v>*</v>
      </c>
      <c r="AA49" s="90" t="str">
        <f>[42]Outubro!$I$30</f>
        <v>*</v>
      </c>
      <c r="AB49" s="90" t="str">
        <f>[42]Outubro!$I$31</f>
        <v>*</v>
      </c>
      <c r="AC49" s="90" t="str">
        <f>[42]Outubro!$I$32</f>
        <v>*</v>
      </c>
      <c r="AD49" s="90" t="str">
        <f>[42]Outubro!$I$33</f>
        <v>*</v>
      </c>
      <c r="AE49" s="90" t="str">
        <f>[42]Outubro!$I$34</f>
        <v>*</v>
      </c>
      <c r="AF49" s="90" t="str">
        <f>[42]Outubro!$I$35</f>
        <v>*</v>
      </c>
      <c r="AG49" s="87" t="str">
        <f>[42]Outubro!$I$36</f>
        <v>*</v>
      </c>
    </row>
    <row r="50" spans="1:38" s="5" customFormat="1" ht="17.100000000000001" customHeight="1" thickBot="1" x14ac:dyDescent="0.25">
      <c r="A50" s="79" t="s">
        <v>195</v>
      </c>
      <c r="B50" s="80" t="s">
        <v>197</v>
      </c>
      <c r="C50" s="80" t="s">
        <v>197</v>
      </c>
      <c r="D50" s="80" t="s">
        <v>197</v>
      </c>
      <c r="E50" s="80" t="s">
        <v>197</v>
      </c>
      <c r="F50" s="80" t="s">
        <v>197</v>
      </c>
      <c r="G50" s="80" t="s">
        <v>197</v>
      </c>
      <c r="H50" s="80" t="s">
        <v>197</v>
      </c>
      <c r="I50" s="80" t="s">
        <v>197</v>
      </c>
      <c r="J50" s="80" t="s">
        <v>197</v>
      </c>
      <c r="K50" s="80" t="s">
        <v>197</v>
      </c>
      <c r="L50" s="80" t="s">
        <v>197</v>
      </c>
      <c r="M50" s="80" t="s">
        <v>197</v>
      </c>
      <c r="N50" s="80" t="s">
        <v>197</v>
      </c>
      <c r="O50" s="80" t="s">
        <v>197</v>
      </c>
      <c r="P50" s="80" t="s">
        <v>197</v>
      </c>
      <c r="Q50" s="80" t="s">
        <v>197</v>
      </c>
      <c r="R50" s="80" t="s">
        <v>197</v>
      </c>
      <c r="S50" s="80" t="s">
        <v>197</v>
      </c>
      <c r="T50" s="80" t="s">
        <v>197</v>
      </c>
      <c r="U50" s="80" t="s">
        <v>197</v>
      </c>
      <c r="V50" s="80" t="s">
        <v>197</v>
      </c>
      <c r="W50" s="80" t="s">
        <v>197</v>
      </c>
      <c r="X50" s="80" t="s">
        <v>197</v>
      </c>
      <c r="Y50" s="80" t="s">
        <v>197</v>
      </c>
      <c r="Z50" s="80" t="s">
        <v>197</v>
      </c>
      <c r="AA50" s="80" t="s">
        <v>197</v>
      </c>
      <c r="AB50" s="80" t="s">
        <v>197</v>
      </c>
      <c r="AC50" s="80" t="s">
        <v>197</v>
      </c>
      <c r="AD50" s="80" t="s">
        <v>197</v>
      </c>
      <c r="AE50" s="80" t="s">
        <v>197</v>
      </c>
      <c r="AF50" s="80" t="s">
        <v>197</v>
      </c>
      <c r="AG50" s="86"/>
      <c r="AL50" s="5" t="s">
        <v>35</v>
      </c>
    </row>
    <row r="51" spans="1:38" s="8" customFormat="1" ht="13.5" thickBot="1" x14ac:dyDescent="0.25">
      <c r="A51" s="153" t="s">
        <v>194</v>
      </c>
      <c r="B51" s="154"/>
      <c r="C51" s="154"/>
      <c r="D51" s="154"/>
      <c r="E51" s="154"/>
      <c r="F51" s="154"/>
      <c r="G51" s="154"/>
      <c r="H51" s="154"/>
      <c r="I51" s="154"/>
      <c r="J51" s="154"/>
      <c r="K51" s="154"/>
      <c r="L51" s="154"/>
      <c r="M51" s="154"/>
      <c r="N51" s="154"/>
      <c r="O51" s="154"/>
      <c r="P51" s="154"/>
      <c r="Q51" s="154"/>
      <c r="R51" s="154"/>
      <c r="S51" s="154"/>
      <c r="T51" s="154"/>
      <c r="U51" s="154"/>
      <c r="V51" s="154"/>
      <c r="W51" s="154"/>
      <c r="X51" s="154"/>
      <c r="Y51" s="154"/>
      <c r="Z51" s="154"/>
      <c r="AA51" s="154"/>
      <c r="AB51" s="154"/>
      <c r="AC51" s="154"/>
      <c r="AD51" s="154"/>
      <c r="AE51" s="155"/>
      <c r="AF51" s="83"/>
      <c r="AG51" s="88" t="s">
        <v>197</v>
      </c>
      <c r="AL51" s="8" t="s">
        <v>35</v>
      </c>
    </row>
    <row r="52" spans="1:38" x14ac:dyDescent="0.2">
      <c r="A52" s="106" t="s">
        <v>227</v>
      </c>
      <c r="B52" s="39"/>
      <c r="C52" s="39"/>
      <c r="D52" s="39"/>
      <c r="E52" s="39"/>
      <c r="F52" s="39"/>
      <c r="G52" s="39"/>
      <c r="H52" s="71"/>
      <c r="I52" s="71"/>
      <c r="J52" s="71"/>
      <c r="K52" s="71"/>
      <c r="L52" s="71"/>
      <c r="M52" s="71"/>
      <c r="N52" s="71"/>
      <c r="O52" s="71"/>
      <c r="P52" s="71"/>
      <c r="Q52" s="71"/>
      <c r="R52" s="71"/>
      <c r="S52" s="71"/>
      <c r="T52" s="71"/>
      <c r="U52" s="71"/>
      <c r="V52" s="71"/>
      <c r="W52" s="71"/>
      <c r="X52" s="71"/>
      <c r="Y52" s="71"/>
      <c r="Z52" s="71"/>
      <c r="AA52" s="71"/>
      <c r="AB52" s="71"/>
      <c r="AC52" s="71"/>
      <c r="AD52" s="45"/>
      <c r="AE52" s="50"/>
      <c r="AF52" s="50"/>
      <c r="AG52" s="72"/>
    </row>
    <row r="53" spans="1:38" x14ac:dyDescent="0.2">
      <c r="A53" s="106" t="s">
        <v>228</v>
      </c>
      <c r="B53" s="40"/>
      <c r="C53" s="40"/>
      <c r="D53" s="40"/>
      <c r="E53" s="40"/>
      <c r="F53" s="40"/>
      <c r="G53" s="40"/>
      <c r="H53" s="40"/>
      <c r="I53" s="40"/>
      <c r="J53" s="97"/>
      <c r="K53" s="97"/>
      <c r="L53" s="97"/>
      <c r="M53" s="97"/>
      <c r="N53" s="97"/>
      <c r="O53" s="97"/>
      <c r="P53" s="97"/>
      <c r="Q53" s="97"/>
      <c r="R53" s="97"/>
      <c r="S53" s="97"/>
      <c r="T53" s="99"/>
      <c r="U53" s="99"/>
      <c r="V53" s="99"/>
      <c r="W53" s="99"/>
      <c r="X53" s="99"/>
      <c r="Y53" s="97"/>
      <c r="Z53" s="97"/>
      <c r="AA53" s="97"/>
      <c r="AB53" s="97"/>
      <c r="AC53" s="97"/>
      <c r="AD53" s="97"/>
      <c r="AE53" s="97"/>
      <c r="AF53" s="97"/>
      <c r="AG53" s="72"/>
      <c r="AL53" t="s">
        <v>35</v>
      </c>
    </row>
    <row r="54" spans="1:38" x14ac:dyDescent="0.2">
      <c r="A54" s="41"/>
      <c r="B54" s="97"/>
      <c r="C54" s="97"/>
      <c r="D54" s="97"/>
      <c r="E54" s="97"/>
      <c r="F54" s="97"/>
      <c r="G54" s="97"/>
      <c r="H54" s="97"/>
      <c r="I54" s="97"/>
      <c r="J54" s="98"/>
      <c r="K54" s="98"/>
      <c r="L54" s="98"/>
      <c r="M54" s="98"/>
      <c r="N54" s="98"/>
      <c r="O54" s="98"/>
      <c r="P54" s="98"/>
      <c r="Q54" s="97"/>
      <c r="R54" s="97"/>
      <c r="S54" s="97"/>
      <c r="T54" s="100"/>
      <c r="U54" s="100"/>
      <c r="V54" s="100"/>
      <c r="W54" s="100"/>
      <c r="X54" s="100"/>
      <c r="Y54" s="97"/>
      <c r="Z54" s="97"/>
      <c r="AA54" s="97"/>
      <c r="AB54" s="97"/>
      <c r="AC54" s="97"/>
      <c r="AD54" s="45"/>
      <c r="AE54" s="45"/>
      <c r="AF54" s="45"/>
      <c r="AG54" s="72"/>
    </row>
    <row r="55" spans="1:38" x14ac:dyDescent="0.2">
      <c r="A55" s="38"/>
      <c r="B55" s="39"/>
      <c r="C55" s="39"/>
      <c r="D55" s="39"/>
      <c r="E55" s="39"/>
      <c r="F55" s="39"/>
      <c r="G55" s="39"/>
      <c r="H55" s="39"/>
      <c r="I55" s="39"/>
      <c r="J55" s="39"/>
      <c r="K55" s="97"/>
      <c r="L55" s="97"/>
      <c r="M55" s="97"/>
      <c r="N55" s="97"/>
      <c r="O55" s="97"/>
      <c r="P55" s="97"/>
      <c r="Q55" s="97"/>
      <c r="R55" s="97"/>
      <c r="S55" s="97"/>
      <c r="T55" s="97"/>
      <c r="U55" s="97"/>
      <c r="V55" s="97"/>
      <c r="W55" s="97"/>
      <c r="X55" s="97"/>
      <c r="Y55" s="97"/>
      <c r="Z55" s="97"/>
      <c r="AA55" s="97"/>
      <c r="AB55" s="97"/>
      <c r="AC55" s="97"/>
      <c r="AD55" s="45"/>
      <c r="AE55" s="45"/>
      <c r="AF55" s="45"/>
      <c r="AG55" s="72"/>
    </row>
    <row r="56" spans="1:38" x14ac:dyDescent="0.2">
      <c r="A56" s="41"/>
      <c r="B56" s="97"/>
      <c r="C56" s="97"/>
      <c r="D56" s="97"/>
      <c r="E56" s="97"/>
      <c r="F56" s="97"/>
      <c r="G56" s="97"/>
      <c r="H56" s="97"/>
      <c r="I56" s="97"/>
      <c r="J56" s="97"/>
      <c r="K56" s="97"/>
      <c r="L56" s="97"/>
      <c r="M56" s="97"/>
      <c r="N56" s="97"/>
      <c r="O56" s="97"/>
      <c r="P56" s="97"/>
      <c r="Q56" s="97"/>
      <c r="R56" s="97"/>
      <c r="S56" s="97"/>
      <c r="T56" s="97"/>
      <c r="U56" s="97"/>
      <c r="V56" s="97"/>
      <c r="W56" s="97"/>
      <c r="X56" s="97"/>
      <c r="Y56" s="97"/>
      <c r="Z56" s="97"/>
      <c r="AA56" s="97"/>
      <c r="AB56" s="97"/>
      <c r="AC56" s="97"/>
      <c r="AD56" s="97"/>
      <c r="AE56" s="45"/>
      <c r="AF56" s="45"/>
      <c r="AG56" s="72"/>
    </row>
    <row r="57" spans="1:38" x14ac:dyDescent="0.2">
      <c r="A57" s="41"/>
      <c r="B57" s="97"/>
      <c r="C57" s="97"/>
      <c r="D57" s="97"/>
      <c r="E57" s="97"/>
      <c r="F57" s="97"/>
      <c r="G57" s="97"/>
      <c r="H57" s="97"/>
      <c r="I57" s="97"/>
      <c r="J57" s="97"/>
      <c r="K57" s="97"/>
      <c r="L57" s="97"/>
      <c r="M57" s="97"/>
      <c r="N57" s="97"/>
      <c r="O57" s="97"/>
      <c r="P57" s="97"/>
      <c r="Q57" s="97"/>
      <c r="R57" s="97"/>
      <c r="S57" s="97"/>
      <c r="T57" s="97"/>
      <c r="U57" s="97"/>
      <c r="V57" s="97"/>
      <c r="W57" s="97"/>
      <c r="X57" s="97"/>
      <c r="Y57" s="97"/>
      <c r="Z57" s="97"/>
      <c r="AA57" s="97"/>
      <c r="AB57" s="97"/>
      <c r="AC57" s="97"/>
      <c r="AD57" s="97"/>
      <c r="AE57" s="46"/>
      <c r="AF57" s="46"/>
      <c r="AG57" s="72"/>
    </row>
    <row r="58" spans="1:38" ht="13.5" thickBot="1" x14ac:dyDescent="0.25">
      <c r="A58" s="51"/>
      <c r="B58" s="52"/>
      <c r="C58" s="52"/>
      <c r="D58" s="52"/>
      <c r="E58" s="52"/>
      <c r="F58" s="52"/>
      <c r="G58" s="52"/>
      <c r="H58" s="52"/>
      <c r="I58" s="52"/>
      <c r="J58" s="52"/>
      <c r="K58" s="52"/>
      <c r="L58" s="52"/>
      <c r="M58" s="52"/>
      <c r="N58" s="52"/>
      <c r="O58" s="52"/>
      <c r="P58" s="52"/>
      <c r="Q58" s="52"/>
      <c r="R58" s="52"/>
      <c r="S58" s="52"/>
      <c r="T58" s="52"/>
      <c r="U58" s="52"/>
      <c r="V58" s="52"/>
      <c r="W58" s="52"/>
      <c r="X58" s="52"/>
      <c r="Y58" s="52"/>
      <c r="Z58" s="52"/>
      <c r="AA58" s="52"/>
      <c r="AB58" s="52"/>
      <c r="AC58" s="52"/>
      <c r="AD58" s="52"/>
      <c r="AE58" s="52"/>
      <c r="AF58" s="52"/>
      <c r="AG58" s="73"/>
    </row>
    <row r="59" spans="1:38" x14ac:dyDescent="0.2">
      <c r="AG59" s="7"/>
    </row>
    <row r="62" spans="1:38" x14ac:dyDescent="0.2">
      <c r="V62" s="2" t="s">
        <v>35</v>
      </c>
    </row>
    <row r="66" spans="10:34" x14ac:dyDescent="0.2">
      <c r="Q66" s="2" t="s">
        <v>35</v>
      </c>
    </row>
    <row r="67" spans="10:34" x14ac:dyDescent="0.2">
      <c r="J67" s="2" t="s">
        <v>35</v>
      </c>
      <c r="AH67" t="s">
        <v>35</v>
      </c>
    </row>
    <row r="69" spans="10:34" x14ac:dyDescent="0.2">
      <c r="O69" s="2" t="s">
        <v>35</v>
      </c>
    </row>
    <row r="70" spans="10:34" x14ac:dyDescent="0.2">
      <c r="P70" s="2" t="s">
        <v>35</v>
      </c>
      <c r="AB70" s="2" t="s">
        <v>35</v>
      </c>
    </row>
    <row r="74" spans="10:34" x14ac:dyDescent="0.2">
      <c r="Z74" s="2" t="s">
        <v>35</v>
      </c>
    </row>
    <row r="82" spans="22:22" x14ac:dyDescent="0.2">
      <c r="V82" s="2" t="s">
        <v>35</v>
      </c>
    </row>
  </sheetData>
  <mergeCells count="35">
    <mergeCell ref="A51:AE51"/>
    <mergeCell ref="A1:AG1"/>
    <mergeCell ref="A2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R3:R4"/>
    <mergeCell ref="U3:U4"/>
    <mergeCell ref="B2:AG2"/>
    <mergeCell ref="L3:L4"/>
    <mergeCell ref="V3:V4"/>
    <mergeCell ref="Y3:Y4"/>
    <mergeCell ref="Z3:Z4"/>
    <mergeCell ref="X3:X4"/>
    <mergeCell ref="AF3:AF4"/>
    <mergeCell ref="P3:P4"/>
    <mergeCell ref="Q3:Q4"/>
    <mergeCell ref="M3:M4"/>
    <mergeCell ref="N3:N4"/>
    <mergeCell ref="O3:O4"/>
    <mergeCell ref="S3:S4"/>
    <mergeCell ref="T3:T4"/>
    <mergeCell ref="AE3:AE4"/>
    <mergeCell ref="AA3:AA4"/>
    <mergeCell ref="AB3:AB4"/>
    <mergeCell ref="AC3:AC4"/>
    <mergeCell ref="AD3:AD4"/>
    <mergeCell ref="W3:W4"/>
  </mergeCells>
  <phoneticPr fontId="1" type="noConversion"/>
  <printOptions horizontalCentered="1"/>
  <pageMargins left="0.39370078740157483" right="0.39370078740157483" top="1.1811023622047245" bottom="0.98425196850393704" header="0.51181102362204722" footer="0.51181102362204722"/>
  <pageSetup paperSize="9" scale="9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70"/>
  <sheetViews>
    <sheetView tabSelected="1" zoomScale="90" zoomScaleNormal="90" workbookViewId="0">
      <selection activeCell="AH30" sqref="AH30"/>
    </sheetView>
  </sheetViews>
  <sheetFormatPr defaultRowHeight="12.75" x14ac:dyDescent="0.2"/>
  <cols>
    <col min="1" max="1" width="19.140625" style="2" bestFit="1" customWidth="1"/>
    <col min="2" max="2" width="6.140625" style="2" bestFit="1" customWidth="1"/>
    <col min="3" max="3" width="5.42578125" style="2" bestFit="1" customWidth="1"/>
    <col min="4" max="4" width="6.140625" style="2" bestFit="1" customWidth="1"/>
    <col min="5" max="5" width="6" style="2" customWidth="1"/>
    <col min="6" max="12" width="5.42578125" style="2" bestFit="1" customWidth="1"/>
    <col min="13" max="13" width="5.85546875" style="2" customWidth="1"/>
    <col min="14" max="14" width="7.42578125" style="2" customWidth="1"/>
    <col min="15" max="15" width="6.5703125" style="2" customWidth="1"/>
    <col min="16" max="17" width="5.42578125" style="2" bestFit="1" customWidth="1"/>
    <col min="18" max="18" width="6.42578125" style="2" bestFit="1" customWidth="1"/>
    <col min="19" max="24" width="5.42578125" style="2" bestFit="1" customWidth="1"/>
    <col min="25" max="25" width="5.85546875" style="2" bestFit="1" customWidth="1"/>
    <col min="26" max="27" width="5.42578125" style="2" bestFit="1" customWidth="1"/>
    <col min="28" max="28" width="5.85546875" style="2" customWidth="1"/>
    <col min="29" max="29" width="6.140625" style="2" bestFit="1" customWidth="1"/>
    <col min="30" max="30" width="5.42578125" style="2" bestFit="1" customWidth="1"/>
    <col min="31" max="31" width="6" style="2" customWidth="1"/>
    <col min="32" max="32" width="5.42578125" style="2" customWidth="1"/>
    <col min="33" max="33" width="7.42578125" style="6" bestFit="1" customWidth="1"/>
    <col min="34" max="34" width="9.140625" style="1"/>
  </cols>
  <sheetData>
    <row r="1" spans="1:37" ht="20.100000000000001" customHeight="1" x14ac:dyDescent="0.2">
      <c r="A1" s="133" t="s">
        <v>203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  <c r="X1" s="134"/>
      <c r="Y1" s="134"/>
      <c r="Z1" s="134"/>
      <c r="AA1" s="134"/>
      <c r="AB1" s="134"/>
      <c r="AC1" s="134"/>
      <c r="AD1" s="134"/>
      <c r="AE1" s="134"/>
      <c r="AF1" s="134"/>
      <c r="AG1" s="134"/>
      <c r="AH1" s="135"/>
    </row>
    <row r="2" spans="1:37" s="4" customFormat="1" ht="20.100000000000001" customHeight="1" x14ac:dyDescent="0.2">
      <c r="A2" s="136" t="s">
        <v>21</v>
      </c>
      <c r="B2" s="138" t="s">
        <v>250</v>
      </c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8"/>
      <c r="T2" s="138"/>
      <c r="U2" s="138"/>
      <c r="V2" s="138"/>
      <c r="W2" s="138"/>
      <c r="X2" s="138"/>
      <c r="Y2" s="138"/>
      <c r="Z2" s="138"/>
      <c r="AA2" s="138"/>
      <c r="AB2" s="138"/>
      <c r="AC2" s="138"/>
      <c r="AD2" s="138"/>
      <c r="AE2" s="138"/>
      <c r="AF2" s="138"/>
      <c r="AG2" s="138"/>
      <c r="AH2" s="139"/>
    </row>
    <row r="3" spans="1:37" s="5" customFormat="1" ht="20.100000000000001" customHeight="1" x14ac:dyDescent="0.2">
      <c r="A3" s="136"/>
      <c r="B3" s="137">
        <v>1</v>
      </c>
      <c r="C3" s="137">
        <f>SUM(B3+1)</f>
        <v>2</v>
      </c>
      <c r="D3" s="137">
        <f t="shared" ref="D3:AD3" si="0">SUM(C3+1)</f>
        <v>3</v>
      </c>
      <c r="E3" s="137">
        <f t="shared" si="0"/>
        <v>4</v>
      </c>
      <c r="F3" s="137">
        <f t="shared" si="0"/>
        <v>5</v>
      </c>
      <c r="G3" s="137">
        <f t="shared" si="0"/>
        <v>6</v>
      </c>
      <c r="H3" s="137">
        <f t="shared" si="0"/>
        <v>7</v>
      </c>
      <c r="I3" s="137">
        <f t="shared" si="0"/>
        <v>8</v>
      </c>
      <c r="J3" s="137">
        <f t="shared" si="0"/>
        <v>9</v>
      </c>
      <c r="K3" s="137">
        <f t="shared" si="0"/>
        <v>10</v>
      </c>
      <c r="L3" s="137">
        <f t="shared" si="0"/>
        <v>11</v>
      </c>
      <c r="M3" s="137">
        <f t="shared" si="0"/>
        <v>12</v>
      </c>
      <c r="N3" s="137">
        <f t="shared" si="0"/>
        <v>13</v>
      </c>
      <c r="O3" s="137">
        <f t="shared" si="0"/>
        <v>14</v>
      </c>
      <c r="P3" s="137">
        <f t="shared" si="0"/>
        <v>15</v>
      </c>
      <c r="Q3" s="137">
        <f t="shared" si="0"/>
        <v>16</v>
      </c>
      <c r="R3" s="137">
        <f t="shared" si="0"/>
        <v>17</v>
      </c>
      <c r="S3" s="137">
        <f t="shared" si="0"/>
        <v>18</v>
      </c>
      <c r="T3" s="137">
        <f t="shared" si="0"/>
        <v>19</v>
      </c>
      <c r="U3" s="137">
        <f t="shared" si="0"/>
        <v>20</v>
      </c>
      <c r="V3" s="137">
        <f t="shared" si="0"/>
        <v>21</v>
      </c>
      <c r="W3" s="137">
        <f t="shared" si="0"/>
        <v>22</v>
      </c>
      <c r="X3" s="137">
        <f t="shared" si="0"/>
        <v>23</v>
      </c>
      <c r="Y3" s="137">
        <f t="shared" si="0"/>
        <v>24</v>
      </c>
      <c r="Z3" s="137">
        <f t="shared" si="0"/>
        <v>25</v>
      </c>
      <c r="AA3" s="137">
        <f t="shared" si="0"/>
        <v>26</v>
      </c>
      <c r="AB3" s="137">
        <f t="shared" si="0"/>
        <v>27</v>
      </c>
      <c r="AC3" s="137">
        <f t="shared" si="0"/>
        <v>28</v>
      </c>
      <c r="AD3" s="137">
        <f t="shared" si="0"/>
        <v>29</v>
      </c>
      <c r="AE3" s="137">
        <v>30</v>
      </c>
      <c r="AF3" s="137">
        <v>31</v>
      </c>
      <c r="AG3" s="101" t="s">
        <v>27</v>
      </c>
      <c r="AH3" s="102" t="s">
        <v>26</v>
      </c>
    </row>
    <row r="4" spans="1:37" s="5" customFormat="1" ht="20.100000000000001" customHeight="1" x14ac:dyDescent="0.2">
      <c r="A4" s="136"/>
      <c r="B4" s="137"/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7"/>
      <c r="O4" s="137"/>
      <c r="P4" s="137"/>
      <c r="Q4" s="137"/>
      <c r="R4" s="137"/>
      <c r="S4" s="137"/>
      <c r="T4" s="137"/>
      <c r="U4" s="137"/>
      <c r="V4" s="137"/>
      <c r="W4" s="137"/>
      <c r="X4" s="137"/>
      <c r="Y4" s="137"/>
      <c r="Z4" s="137"/>
      <c r="AA4" s="137"/>
      <c r="AB4" s="137"/>
      <c r="AC4" s="137"/>
      <c r="AD4" s="137"/>
      <c r="AE4" s="137"/>
      <c r="AF4" s="137"/>
      <c r="AG4" s="101" t="s">
        <v>25</v>
      </c>
      <c r="AH4" s="102" t="s">
        <v>25</v>
      </c>
    </row>
    <row r="5" spans="1:37" s="5" customFormat="1" x14ac:dyDescent="0.2">
      <c r="A5" s="48" t="s">
        <v>30</v>
      </c>
      <c r="B5" s="110">
        <f>[1]Janeiro!$J$5</f>
        <v>19.8</v>
      </c>
      <c r="C5" s="110">
        <f>[1]Janeiro!$J$6</f>
        <v>29.880000000000003</v>
      </c>
      <c r="D5" s="110">
        <f>[1]Janeiro!$J$7</f>
        <v>23.759999999999998</v>
      </c>
      <c r="E5" s="110">
        <f>[1]Janeiro!$J$8</f>
        <v>24.12</v>
      </c>
      <c r="F5" s="110">
        <f>[1]Janeiro!$J$9</f>
        <v>52.2</v>
      </c>
      <c r="G5" s="110">
        <f>[1]Janeiro!$J$10</f>
        <v>28.8</v>
      </c>
      <c r="H5" s="110">
        <f>[1]Janeiro!$J$11</f>
        <v>35.64</v>
      </c>
      <c r="I5" s="110">
        <f>[1]Janeiro!$J$12</f>
        <v>31.319999999999997</v>
      </c>
      <c r="J5" s="110">
        <f>[1]Janeiro!$J$13</f>
        <v>43.2</v>
      </c>
      <c r="K5" s="110">
        <f>[1]Janeiro!$J$14</f>
        <v>51.84</v>
      </c>
      <c r="L5" s="110">
        <f>[1]Janeiro!$J$15</f>
        <v>40.680000000000007</v>
      </c>
      <c r="M5" s="110">
        <f>[1]Janeiro!$J$16</f>
        <v>32.4</v>
      </c>
      <c r="N5" s="110">
        <f>[1]Janeiro!$J$17</f>
        <v>44.64</v>
      </c>
      <c r="O5" s="110">
        <f>[1]Janeiro!$J$18</f>
        <v>29.16</v>
      </c>
      <c r="P5" s="110">
        <f>[1]Janeiro!$J$19</f>
        <v>28.44</v>
      </c>
      <c r="Q5" s="110">
        <f>[1]Janeiro!$J$20</f>
        <v>27.720000000000002</v>
      </c>
      <c r="R5" s="110">
        <f>[1]Janeiro!$J$21</f>
        <v>27</v>
      </c>
      <c r="S5" s="110">
        <f>[1]Janeiro!$J$22</f>
        <v>29.880000000000003</v>
      </c>
      <c r="T5" s="110">
        <f>[1]Janeiro!$J$23</f>
        <v>56.16</v>
      </c>
      <c r="U5" s="110">
        <f>[1]Janeiro!$J$24</f>
        <v>48.96</v>
      </c>
      <c r="V5" s="110">
        <f>[1]Janeiro!$J$25</f>
        <v>53.28</v>
      </c>
      <c r="W5" s="110">
        <f>[1]Janeiro!$J$26</f>
        <v>40.680000000000007</v>
      </c>
      <c r="X5" s="110">
        <f>[1]Janeiro!$J$27</f>
        <v>25.56</v>
      </c>
      <c r="Y5" s="110">
        <f>[1]Janeiro!$J$28</f>
        <v>23.759999999999998</v>
      </c>
      <c r="Z5" s="110">
        <f>[1]Janeiro!$J$29</f>
        <v>25.92</v>
      </c>
      <c r="AA5" s="110">
        <f>[1]Janeiro!$J$30</f>
        <v>24.12</v>
      </c>
      <c r="AB5" s="110">
        <f>[1]Janeiro!$J$31</f>
        <v>22.32</v>
      </c>
      <c r="AC5" s="110">
        <f>[1]Janeiro!$J$32</f>
        <v>59.04</v>
      </c>
      <c r="AD5" s="110">
        <f>[1]Janeiro!$J$33</f>
        <v>30.6</v>
      </c>
      <c r="AE5" s="110">
        <f>[1]Janeiro!$J$34</f>
        <v>38.519999999999996</v>
      </c>
      <c r="AF5" s="110">
        <f>[1]Janeiro!$J$35</f>
        <v>38.880000000000003</v>
      </c>
      <c r="AG5" s="117">
        <f t="shared" ref="AG5" si="1">MAX(B5:AF5)</f>
        <v>59.04</v>
      </c>
      <c r="AH5" s="116">
        <f t="shared" ref="AH5" si="2">AVERAGE(B5:AF5)</f>
        <v>35.105806451612899</v>
      </c>
    </row>
    <row r="6" spans="1:37" x14ac:dyDescent="0.2">
      <c r="A6" s="48" t="s">
        <v>0</v>
      </c>
      <c r="B6" s="112">
        <f>[2]Janeiro!$J$5</f>
        <v>24.840000000000003</v>
      </c>
      <c r="C6" s="112">
        <f>[2]Janeiro!$J$6</f>
        <v>23.400000000000002</v>
      </c>
      <c r="D6" s="112">
        <f>[2]Janeiro!$J$7</f>
        <v>12.96</v>
      </c>
      <c r="E6" s="112">
        <f>[2]Janeiro!$J$8</f>
        <v>17.64</v>
      </c>
      <c r="F6" s="112">
        <f>[2]Janeiro!$J$9</f>
        <v>17.64</v>
      </c>
      <c r="G6" s="112">
        <f>[2]Janeiro!$J$10</f>
        <v>20.16</v>
      </c>
      <c r="H6" s="112">
        <f>[2]Janeiro!$J$11</f>
        <v>24.12</v>
      </c>
      <c r="I6" s="112">
        <f>[2]Janeiro!$J$12</f>
        <v>19.8</v>
      </c>
      <c r="J6" s="112">
        <f>[2]Janeiro!$J$13</f>
        <v>27</v>
      </c>
      <c r="K6" s="112">
        <f>[2]Janeiro!$J$14</f>
        <v>50.76</v>
      </c>
      <c r="L6" s="112">
        <f>[2]Janeiro!$J$15</f>
        <v>23.040000000000003</v>
      </c>
      <c r="M6" s="112">
        <f>[2]Janeiro!$J$16</f>
        <v>24.48</v>
      </c>
      <c r="N6" s="112">
        <f>[2]Janeiro!$J$17</f>
        <v>29.52</v>
      </c>
      <c r="O6" s="112">
        <f>[2]Janeiro!$J$18</f>
        <v>26.28</v>
      </c>
      <c r="P6" s="112">
        <f>[2]Janeiro!$J$19</f>
        <v>41.04</v>
      </c>
      <c r="Q6" s="112">
        <f>[2]Janeiro!$J$20</f>
        <v>31.680000000000003</v>
      </c>
      <c r="R6" s="112">
        <f>[2]Janeiro!$J$21</f>
        <v>30.240000000000002</v>
      </c>
      <c r="S6" s="112">
        <f>[2]Janeiro!$J$22</f>
        <v>38.880000000000003</v>
      </c>
      <c r="T6" s="112">
        <f>[2]Janeiro!$J$23</f>
        <v>34.92</v>
      </c>
      <c r="U6" s="112">
        <f>[2]Janeiro!$J$24</f>
        <v>32.04</v>
      </c>
      <c r="V6" s="112">
        <f>[2]Janeiro!$J$25</f>
        <v>43.2</v>
      </c>
      <c r="W6" s="112">
        <f>[2]Janeiro!$J$26</f>
        <v>17.64</v>
      </c>
      <c r="X6" s="112">
        <f>[2]Janeiro!$J$27</f>
        <v>22.32</v>
      </c>
      <c r="Y6" s="112">
        <f>[2]Janeiro!$J$28</f>
        <v>23.759999999999998</v>
      </c>
      <c r="Z6" s="112">
        <f>[2]Janeiro!$J$29</f>
        <v>20.52</v>
      </c>
      <c r="AA6" s="112">
        <f>[2]Janeiro!$J$30</f>
        <v>27.36</v>
      </c>
      <c r="AB6" s="112">
        <f>[2]Janeiro!$J$31</f>
        <v>22.32</v>
      </c>
      <c r="AC6" s="112">
        <f>[2]Janeiro!$J$32</f>
        <v>15.840000000000002</v>
      </c>
      <c r="AD6" s="112">
        <f>[2]Janeiro!$J$33</f>
        <v>25.56</v>
      </c>
      <c r="AE6" s="112">
        <f>[2]Janeiro!$J$34</f>
        <v>28.44</v>
      </c>
      <c r="AF6" s="112">
        <f>[2]Janeiro!$J$35</f>
        <v>29.16</v>
      </c>
      <c r="AG6" s="117">
        <f t="shared" ref="AG6:AG47" si="3">MAX(B6:AF6)</f>
        <v>50.76</v>
      </c>
      <c r="AH6" s="116">
        <f t="shared" ref="AH6:AH47" si="4">AVERAGE(B6:AF6)</f>
        <v>26.663225806451614</v>
      </c>
    </row>
    <row r="7" spans="1:37" x14ac:dyDescent="0.2">
      <c r="A7" s="48" t="s">
        <v>85</v>
      </c>
      <c r="B7" s="112">
        <f>[3]Janeiro!$J$5</f>
        <v>28.8</v>
      </c>
      <c r="C7" s="112">
        <f>[3]Janeiro!$J$6</f>
        <v>30.6</v>
      </c>
      <c r="D7" s="112">
        <f>[3]Janeiro!$J$7</f>
        <v>21.6</v>
      </c>
      <c r="E7" s="112">
        <f>[3]Janeiro!$J$8</f>
        <v>37.440000000000005</v>
      </c>
      <c r="F7" s="112">
        <f>[3]Janeiro!$J$9</f>
        <v>54</v>
      </c>
      <c r="G7" s="112">
        <f>[3]Janeiro!$J$10</f>
        <v>28.8</v>
      </c>
      <c r="H7" s="112">
        <f>[3]Janeiro!$J$11</f>
        <v>49.680000000000007</v>
      </c>
      <c r="I7" s="112">
        <f>[3]Janeiro!$J$12</f>
        <v>29.880000000000003</v>
      </c>
      <c r="J7" s="112">
        <f>[3]Janeiro!$J$13</f>
        <v>49.32</v>
      </c>
      <c r="K7" s="112">
        <f>[3]Janeiro!$J$14</f>
        <v>66.960000000000008</v>
      </c>
      <c r="L7" s="112">
        <f>[3]Janeiro!$J$15</f>
        <v>43.56</v>
      </c>
      <c r="M7" s="112">
        <f>[3]Janeiro!$J$16</f>
        <v>30.6</v>
      </c>
      <c r="N7" s="112">
        <f>[3]Janeiro!$J$17</f>
        <v>44.64</v>
      </c>
      <c r="O7" s="112">
        <f>[3]Janeiro!$J$18</f>
        <v>34.200000000000003</v>
      </c>
      <c r="P7" s="112">
        <f>[3]Janeiro!$J$19</f>
        <v>36</v>
      </c>
      <c r="Q7" s="112">
        <f>[3]Janeiro!$J$20</f>
        <v>36.72</v>
      </c>
      <c r="R7" s="112">
        <f>[3]Janeiro!$J$21</f>
        <v>34.92</v>
      </c>
      <c r="S7" s="112">
        <f>[3]Janeiro!$J$22</f>
        <v>37.800000000000004</v>
      </c>
      <c r="T7" s="112">
        <f>[3]Janeiro!$J$23</f>
        <v>41.76</v>
      </c>
      <c r="U7" s="112">
        <f>[3]Janeiro!$J$24</f>
        <v>61.2</v>
      </c>
      <c r="V7" s="112">
        <f>[3]Janeiro!$J$25</f>
        <v>57.960000000000008</v>
      </c>
      <c r="W7" s="112">
        <f>[3]Janeiro!$J$26</f>
        <v>35.64</v>
      </c>
      <c r="X7" s="112">
        <f>[3]Janeiro!$J$27</f>
        <v>35.28</v>
      </c>
      <c r="Y7" s="112">
        <f>[3]Janeiro!$J$28</f>
        <v>27.36</v>
      </c>
      <c r="Z7" s="112">
        <f>[3]Janeiro!$J$29</f>
        <v>35.28</v>
      </c>
      <c r="AA7" s="112">
        <f>[3]Janeiro!$J$30</f>
        <v>33.840000000000003</v>
      </c>
      <c r="AB7" s="112">
        <f>[3]Janeiro!$J$31</f>
        <v>28.44</v>
      </c>
      <c r="AC7" s="112">
        <f>[3]Janeiro!$J$32</f>
        <v>27</v>
      </c>
      <c r="AD7" s="112">
        <f>[3]Janeiro!$J$33</f>
        <v>34.56</v>
      </c>
      <c r="AE7" s="112" t="s">
        <v>197</v>
      </c>
      <c r="AF7" s="112">
        <f>[3]Janeiro!$J$35</f>
        <v>60.12</v>
      </c>
      <c r="AG7" s="117">
        <f t="shared" si="3"/>
        <v>66.960000000000008</v>
      </c>
      <c r="AH7" s="116">
        <f t="shared" si="4"/>
        <v>39.131999999999998</v>
      </c>
    </row>
    <row r="8" spans="1:37" x14ac:dyDescent="0.2">
      <c r="A8" s="48" t="s">
        <v>1</v>
      </c>
      <c r="B8" s="112">
        <f>[4]Janeiro!$J$5</f>
        <v>26.64</v>
      </c>
      <c r="C8" s="112">
        <f>[4]Janeiro!$J$6</f>
        <v>32.04</v>
      </c>
      <c r="D8" s="112">
        <f>[4]Janeiro!$J$7</f>
        <v>33.480000000000004</v>
      </c>
      <c r="E8" s="112">
        <f>[4]Janeiro!$J$8</f>
        <v>16.559999999999999</v>
      </c>
      <c r="F8" s="112">
        <f>[4]Janeiro!$J$9</f>
        <v>20.16</v>
      </c>
      <c r="G8" s="112">
        <f>[4]Janeiro!$J$10</f>
        <v>25.56</v>
      </c>
      <c r="H8" s="112">
        <f>[4]Janeiro!$J$11</f>
        <v>25.92</v>
      </c>
      <c r="I8" s="112">
        <f>[4]Janeiro!$J$12</f>
        <v>25.56</v>
      </c>
      <c r="J8" s="112">
        <f>[4]Janeiro!$J$13</f>
        <v>28.44</v>
      </c>
      <c r="K8" s="112">
        <f>[4]Janeiro!$J$14</f>
        <v>34.200000000000003</v>
      </c>
      <c r="L8" s="112">
        <f>[4]Janeiro!$J$15</f>
        <v>33.840000000000003</v>
      </c>
      <c r="M8" s="112">
        <f>[4]Janeiro!$J$16</f>
        <v>30.96</v>
      </c>
      <c r="N8" s="112">
        <f>[4]Janeiro!$J$17</f>
        <v>30.6</v>
      </c>
      <c r="O8" s="112">
        <f>[4]Janeiro!$J$18</f>
        <v>63.360000000000007</v>
      </c>
      <c r="P8" s="112">
        <f>[4]Janeiro!$J$19</f>
        <v>36.36</v>
      </c>
      <c r="Q8" s="112">
        <f>[4]Janeiro!$J$20</f>
        <v>35.64</v>
      </c>
      <c r="R8" s="112">
        <f>[4]Janeiro!$J$21</f>
        <v>34.92</v>
      </c>
      <c r="S8" s="112">
        <f>[4]Janeiro!$J$22</f>
        <v>34.56</v>
      </c>
      <c r="T8" s="112">
        <f>[4]Janeiro!$J$23</f>
        <v>32.04</v>
      </c>
      <c r="U8" s="112">
        <f>[4]Janeiro!$J$24</f>
        <v>28.08</v>
      </c>
      <c r="V8" s="112">
        <f>[4]Janeiro!$J$25</f>
        <v>27.36</v>
      </c>
      <c r="W8" s="112">
        <f>[4]Janeiro!$J$26</f>
        <v>21.240000000000002</v>
      </c>
      <c r="X8" s="112">
        <f>[4]Janeiro!$J$27</f>
        <v>21.240000000000002</v>
      </c>
      <c r="Y8" s="112">
        <f>[4]Janeiro!$J$28</f>
        <v>21.96</v>
      </c>
      <c r="Z8" s="112">
        <f>[4]Janeiro!$J$29</f>
        <v>28.8</v>
      </c>
      <c r="AA8" s="112">
        <f>[4]Janeiro!$J$30</f>
        <v>28.44</v>
      </c>
      <c r="AB8" s="112">
        <f>[4]Janeiro!$J$31</f>
        <v>24.840000000000003</v>
      </c>
      <c r="AC8" s="112">
        <f>[4]Janeiro!$J$32</f>
        <v>27</v>
      </c>
      <c r="AD8" s="112">
        <f>[4]Janeiro!$J$33</f>
        <v>33.480000000000004</v>
      </c>
      <c r="AE8" s="112">
        <f>[4]Janeiro!$J$34</f>
        <v>44.28</v>
      </c>
      <c r="AF8" s="112">
        <f>[4]Janeiro!$J$35</f>
        <v>49.32</v>
      </c>
      <c r="AG8" s="117">
        <f t="shared" si="3"/>
        <v>63.360000000000007</v>
      </c>
      <c r="AH8" s="116">
        <f t="shared" si="4"/>
        <v>30.867096774193552</v>
      </c>
    </row>
    <row r="9" spans="1:37" x14ac:dyDescent="0.2">
      <c r="A9" s="48" t="s">
        <v>146</v>
      </c>
      <c r="B9" s="112">
        <f>[5]Janeiro!$J$5</f>
        <v>34.200000000000003</v>
      </c>
      <c r="C9" s="112">
        <f>[5]Janeiro!$J$6</f>
        <v>48.6</v>
      </c>
      <c r="D9" s="112">
        <f>[5]Janeiro!$J$7</f>
        <v>19.440000000000001</v>
      </c>
      <c r="E9" s="112">
        <f>[5]Janeiro!$J$8</f>
        <v>22.32</v>
      </c>
      <c r="F9" s="112">
        <f>[5]Janeiro!$J$9</f>
        <v>25.2</v>
      </c>
      <c r="G9" s="112">
        <f>[5]Janeiro!$J$10</f>
        <v>24.840000000000003</v>
      </c>
      <c r="H9" s="112">
        <f>[5]Janeiro!$J$11</f>
        <v>28.44</v>
      </c>
      <c r="I9" s="112">
        <f>[5]Janeiro!$J$12</f>
        <v>60.12</v>
      </c>
      <c r="J9" s="112">
        <f>[5]Janeiro!$J$13</f>
        <v>41.4</v>
      </c>
      <c r="K9" s="112">
        <f>[5]Janeiro!$J$14</f>
        <v>72</v>
      </c>
      <c r="L9" s="112">
        <f>[5]Janeiro!$J$15</f>
        <v>43.92</v>
      </c>
      <c r="M9" s="112">
        <f>[5]Janeiro!$J$16</f>
        <v>30.96</v>
      </c>
      <c r="N9" s="112">
        <f>[5]Janeiro!$J$17</f>
        <v>35.28</v>
      </c>
      <c r="O9" s="112">
        <f>[5]Janeiro!$J$18</f>
        <v>34.92</v>
      </c>
      <c r="P9" s="112">
        <f>[5]Janeiro!$J$19</f>
        <v>38.880000000000003</v>
      </c>
      <c r="Q9" s="112">
        <f>[5]Janeiro!$J$20</f>
        <v>39.6</v>
      </c>
      <c r="R9" s="112">
        <f>[5]Janeiro!$J$21</f>
        <v>41.04</v>
      </c>
      <c r="S9" s="112">
        <f>[5]Janeiro!$J$22</f>
        <v>46.080000000000005</v>
      </c>
      <c r="T9" s="112">
        <f>[5]Janeiro!$J$23</f>
        <v>45</v>
      </c>
      <c r="U9" s="112">
        <f>[5]Janeiro!$J$24</f>
        <v>50.4</v>
      </c>
      <c r="V9" s="112">
        <f>[5]Janeiro!$J$25</f>
        <v>38.519999999999996</v>
      </c>
      <c r="W9" s="112">
        <f>[5]Janeiro!$J$26</f>
        <v>30.6</v>
      </c>
      <c r="X9" s="112">
        <f>[5]Janeiro!$J$27</f>
        <v>32.04</v>
      </c>
      <c r="Y9" s="112">
        <f>[5]Janeiro!$J$28</f>
        <v>32.76</v>
      </c>
      <c r="Z9" s="112">
        <f>[5]Janeiro!$J$29</f>
        <v>30.6</v>
      </c>
      <c r="AA9" s="112">
        <f>[5]Janeiro!$J$30</f>
        <v>36</v>
      </c>
      <c r="AB9" s="112">
        <f>[5]Janeiro!$J$31</f>
        <v>28.08</v>
      </c>
      <c r="AC9" s="112">
        <f>[5]Janeiro!$J$32</f>
        <v>28.8</v>
      </c>
      <c r="AD9" s="112">
        <f>[5]Janeiro!$J$33</f>
        <v>30.6</v>
      </c>
      <c r="AE9" s="112">
        <f>[5]Janeiro!$J$34</f>
        <v>53.64</v>
      </c>
      <c r="AF9" s="112">
        <f>[5]Janeiro!$J$35</f>
        <v>53.28</v>
      </c>
      <c r="AG9" s="117">
        <f t="shared" si="3"/>
        <v>72</v>
      </c>
      <c r="AH9" s="116">
        <f t="shared" si="4"/>
        <v>37.985806451612902</v>
      </c>
    </row>
    <row r="10" spans="1:37" x14ac:dyDescent="0.2">
      <c r="A10" s="48" t="s">
        <v>91</v>
      </c>
      <c r="B10" s="112">
        <f>[6]Janeiro!$J$5</f>
        <v>26.64</v>
      </c>
      <c r="C10" s="112">
        <f>[6]Janeiro!$J$6</f>
        <v>32.04</v>
      </c>
      <c r="D10" s="112">
        <f>[6]Janeiro!$J$7</f>
        <v>20.88</v>
      </c>
      <c r="E10" s="112">
        <f>[6]Janeiro!$J$8</f>
        <v>34.200000000000003</v>
      </c>
      <c r="F10" s="112">
        <f>[6]Janeiro!$J$9</f>
        <v>31.319999999999997</v>
      </c>
      <c r="G10" s="112">
        <f>[6]Janeiro!$J$10</f>
        <v>24.48</v>
      </c>
      <c r="H10" s="112">
        <f>[6]Janeiro!$J$11</f>
        <v>34.56</v>
      </c>
      <c r="I10" s="112">
        <f>[6]Janeiro!$J$12</f>
        <v>32.4</v>
      </c>
      <c r="J10" s="112">
        <f>[6]Janeiro!$J$13</f>
        <v>54.36</v>
      </c>
      <c r="K10" s="112">
        <f>[6]Janeiro!$J$14</f>
        <v>42.12</v>
      </c>
      <c r="L10" s="112">
        <f>[6]Janeiro!$J$15</f>
        <v>36</v>
      </c>
      <c r="M10" s="112">
        <f>[6]Janeiro!$J$16</f>
        <v>25.56</v>
      </c>
      <c r="N10" s="112">
        <f>[6]Janeiro!$J$17</f>
        <v>26.28</v>
      </c>
      <c r="O10" s="112">
        <f>[6]Janeiro!$J$18</f>
        <v>38.519999999999996</v>
      </c>
      <c r="P10" s="112">
        <f>[6]Janeiro!$J$19</f>
        <v>37.440000000000005</v>
      </c>
      <c r="Q10" s="112">
        <f>[6]Janeiro!$J$20</f>
        <v>35.64</v>
      </c>
      <c r="R10" s="112">
        <f>[6]Janeiro!$J$21</f>
        <v>28.8</v>
      </c>
      <c r="S10" s="112">
        <f>[6]Janeiro!$J$22</f>
        <v>33.119999999999997</v>
      </c>
      <c r="T10" s="112">
        <f>[6]Janeiro!$J$23</f>
        <v>53.64</v>
      </c>
      <c r="U10" s="112">
        <f>[6]Janeiro!$J$24</f>
        <v>35.28</v>
      </c>
      <c r="V10" s="112">
        <f>[6]Janeiro!$J$25</f>
        <v>34.56</v>
      </c>
      <c r="W10" s="112">
        <f>[6]Janeiro!$J$26</f>
        <v>54.36</v>
      </c>
      <c r="X10" s="112">
        <f>[6]Janeiro!$J$27</f>
        <v>23.040000000000003</v>
      </c>
      <c r="Y10" s="112">
        <f>[6]Janeiro!$J$28</f>
        <v>25.56</v>
      </c>
      <c r="Z10" s="112">
        <f>[6]Janeiro!$J$29</f>
        <v>40.680000000000007</v>
      </c>
      <c r="AA10" s="112">
        <f>[6]Janeiro!$J$30</f>
        <v>35.28</v>
      </c>
      <c r="AB10" s="112">
        <f>[6]Janeiro!$J$31</f>
        <v>25.92</v>
      </c>
      <c r="AC10" s="112">
        <f>[6]Janeiro!$J$32</f>
        <v>29.52</v>
      </c>
      <c r="AD10" s="112">
        <f>[6]Janeiro!$J$33</f>
        <v>29.880000000000003</v>
      </c>
      <c r="AE10" s="112">
        <f>[6]Janeiro!$J$34</f>
        <v>42.12</v>
      </c>
      <c r="AF10" s="112">
        <f>[6]Janeiro!$J$35</f>
        <v>41.4</v>
      </c>
      <c r="AG10" s="117">
        <f t="shared" si="3"/>
        <v>54.36</v>
      </c>
      <c r="AH10" s="116">
        <f t="shared" si="4"/>
        <v>34.374193548387083</v>
      </c>
    </row>
    <row r="11" spans="1:37" x14ac:dyDescent="0.2">
      <c r="A11" s="48" t="s">
        <v>49</v>
      </c>
      <c r="B11" s="112">
        <f>[7]Janeiro!$J$5</f>
        <v>27.720000000000002</v>
      </c>
      <c r="C11" s="112">
        <f>[7]Janeiro!$J$6</f>
        <v>39.96</v>
      </c>
      <c r="D11" s="112">
        <f>[7]Janeiro!$J$7</f>
        <v>29.52</v>
      </c>
      <c r="E11" s="112">
        <f>[7]Janeiro!$J$8</f>
        <v>38.880000000000003</v>
      </c>
      <c r="F11" s="112">
        <f>[7]Janeiro!$J$9</f>
        <v>43.2</v>
      </c>
      <c r="G11" s="112">
        <f>[7]Janeiro!$J$10</f>
        <v>26.28</v>
      </c>
      <c r="H11" s="112">
        <f>[7]Janeiro!$J$11</f>
        <v>42.480000000000004</v>
      </c>
      <c r="I11" s="112">
        <f>[7]Janeiro!$J$12</f>
        <v>30.6</v>
      </c>
      <c r="J11" s="112">
        <f>[7]Janeiro!$J$13</f>
        <v>52.56</v>
      </c>
      <c r="K11" s="112">
        <f>[7]Janeiro!$J$14</f>
        <v>63.360000000000007</v>
      </c>
      <c r="L11" s="112">
        <f>[7]Janeiro!$J$15</f>
        <v>45</v>
      </c>
      <c r="M11" s="112">
        <f>[7]Janeiro!$J$16</f>
        <v>39.24</v>
      </c>
      <c r="N11" s="112">
        <f>[7]Janeiro!$J$17</f>
        <v>27</v>
      </c>
      <c r="O11" s="112">
        <f>[7]Janeiro!$J$18</f>
        <v>42.480000000000004</v>
      </c>
      <c r="P11" s="112">
        <f>[7]Janeiro!$J$19</f>
        <v>30.240000000000002</v>
      </c>
      <c r="Q11" s="112">
        <f>[7]Janeiro!$J$20</f>
        <v>26.28</v>
      </c>
      <c r="R11" s="112">
        <f>[7]Janeiro!$J$21</f>
        <v>32.04</v>
      </c>
      <c r="S11" s="112">
        <f>[7]Janeiro!$J$22</f>
        <v>38.519999999999996</v>
      </c>
      <c r="T11" s="112">
        <f>[7]Janeiro!$J$23</f>
        <v>45</v>
      </c>
      <c r="U11" s="112">
        <f>[7]Janeiro!$J$24</f>
        <v>44.28</v>
      </c>
      <c r="V11" s="112">
        <f>[7]Janeiro!$J$25</f>
        <v>33.480000000000004</v>
      </c>
      <c r="W11" s="112">
        <f>[7]Janeiro!$J$26</f>
        <v>37.440000000000005</v>
      </c>
      <c r="X11" s="112">
        <f>[7]Janeiro!$J$27</f>
        <v>36</v>
      </c>
      <c r="Y11" s="112">
        <f>[7]Janeiro!$J$28</f>
        <v>34.200000000000003</v>
      </c>
      <c r="Z11" s="112">
        <f>[7]Janeiro!$J$29</f>
        <v>41.76</v>
      </c>
      <c r="AA11" s="112">
        <f>[7]Janeiro!$J$30</f>
        <v>39.96</v>
      </c>
      <c r="AB11" s="112">
        <f>[7]Janeiro!$J$31</f>
        <v>28.44</v>
      </c>
      <c r="AC11" s="112">
        <f>[7]Janeiro!$J$32</f>
        <v>32.4</v>
      </c>
      <c r="AD11" s="112">
        <f>[7]Janeiro!$J$33</f>
        <v>28.44</v>
      </c>
      <c r="AE11" s="112">
        <f>[7]Janeiro!$J$34</f>
        <v>34.200000000000003</v>
      </c>
      <c r="AF11" s="112">
        <f>[7]Janeiro!$J$35</f>
        <v>40.680000000000007</v>
      </c>
      <c r="AG11" s="117">
        <f t="shared" si="3"/>
        <v>63.360000000000007</v>
      </c>
      <c r="AH11" s="116">
        <f t="shared" si="4"/>
        <v>37.149677419354852</v>
      </c>
    </row>
    <row r="12" spans="1:37" x14ac:dyDescent="0.2">
      <c r="A12" s="48" t="s">
        <v>94</v>
      </c>
      <c r="B12" s="112">
        <f>[8]Janeiro!$J$5</f>
        <v>38.519999999999996</v>
      </c>
      <c r="C12" s="112">
        <f>[8]Janeiro!$J$6</f>
        <v>44.28</v>
      </c>
      <c r="D12" s="112">
        <f>[8]Janeiro!$J$7</f>
        <v>54</v>
      </c>
      <c r="E12" s="112">
        <f>[8]Janeiro!$J$8</f>
        <v>49.680000000000007</v>
      </c>
      <c r="F12" s="112">
        <f>[8]Janeiro!$J$9</f>
        <v>33.119999999999997</v>
      </c>
      <c r="G12" s="112">
        <f>[8]Janeiro!$J$10</f>
        <v>32.04</v>
      </c>
      <c r="H12" s="112">
        <f>[8]Janeiro!$J$11</f>
        <v>37.800000000000004</v>
      </c>
      <c r="I12" s="112">
        <f>[8]Janeiro!$J$12</f>
        <v>37.800000000000004</v>
      </c>
      <c r="J12" s="112">
        <f>[8]Janeiro!$J$13</f>
        <v>34.200000000000003</v>
      </c>
      <c r="K12" s="112">
        <f>[8]Janeiro!$J$14</f>
        <v>37.080000000000005</v>
      </c>
      <c r="L12" s="112">
        <f>[8]Janeiro!$J$15</f>
        <v>68.400000000000006</v>
      </c>
      <c r="M12" s="112">
        <f>[8]Janeiro!$J$16</f>
        <v>28.08</v>
      </c>
      <c r="N12" s="112">
        <f>[8]Janeiro!$J$17</f>
        <v>34.200000000000003</v>
      </c>
      <c r="O12" s="112">
        <f>[8]Janeiro!$J$18</f>
        <v>41.4</v>
      </c>
      <c r="P12" s="112">
        <f>[8]Janeiro!$J$19</f>
        <v>41.04</v>
      </c>
      <c r="Q12" s="112">
        <f>[8]Janeiro!$J$20</f>
        <v>49.32</v>
      </c>
      <c r="R12" s="112">
        <f>[8]Janeiro!$J$21</f>
        <v>40.680000000000007</v>
      </c>
      <c r="S12" s="112">
        <f>[8]Janeiro!$J$22</f>
        <v>41.76</v>
      </c>
      <c r="T12" s="112">
        <f>[8]Janeiro!$J$23</f>
        <v>44.28</v>
      </c>
      <c r="U12" s="112">
        <f>[8]Janeiro!$J$24</f>
        <v>38.880000000000003</v>
      </c>
      <c r="V12" s="112">
        <f>[8]Janeiro!$J$25</f>
        <v>33.840000000000003</v>
      </c>
      <c r="W12" s="112">
        <f>[8]Janeiro!$J$26</f>
        <v>38.880000000000003</v>
      </c>
      <c r="X12" s="112">
        <f>[8]Janeiro!$J$27</f>
        <v>30.6</v>
      </c>
      <c r="Y12" s="112">
        <f>[8]Janeiro!$J$28</f>
        <v>32.4</v>
      </c>
      <c r="Z12" s="112">
        <f>[8]Janeiro!$J$29</f>
        <v>36.72</v>
      </c>
      <c r="AA12" s="112">
        <f>[8]Janeiro!$J$30</f>
        <v>28.08</v>
      </c>
      <c r="AB12" s="112">
        <f>[8]Janeiro!$J$31</f>
        <v>27</v>
      </c>
      <c r="AC12" s="112">
        <f>[8]Janeiro!$J$32</f>
        <v>31.319999999999997</v>
      </c>
      <c r="AD12" s="112">
        <f>[8]Janeiro!$J$33</f>
        <v>37.440000000000005</v>
      </c>
      <c r="AE12" s="112">
        <f>[8]Janeiro!$J$34</f>
        <v>34.200000000000003</v>
      </c>
      <c r="AF12" s="112">
        <f>[8]Janeiro!$J$35</f>
        <v>48.24</v>
      </c>
      <c r="AG12" s="117">
        <f t="shared" si="3"/>
        <v>68.400000000000006</v>
      </c>
      <c r="AH12" s="116">
        <f t="shared" si="4"/>
        <v>38.880000000000003</v>
      </c>
    </row>
    <row r="13" spans="1:37" x14ac:dyDescent="0.2">
      <c r="A13" s="48" t="s">
        <v>101</v>
      </c>
      <c r="B13" s="112">
        <f>[9]Janeiro!$J$5</f>
        <v>38.159999999999997</v>
      </c>
      <c r="C13" s="112">
        <f>[9]Janeiro!$J$6</f>
        <v>35.64</v>
      </c>
      <c r="D13" s="112">
        <f>[9]Janeiro!$J$7</f>
        <v>27.720000000000002</v>
      </c>
      <c r="E13" s="112">
        <f>[9]Janeiro!$J$8</f>
        <v>29.52</v>
      </c>
      <c r="F13" s="112">
        <f>[9]Janeiro!$J$9</f>
        <v>30.6</v>
      </c>
      <c r="G13" s="112">
        <f>[9]Janeiro!$J$10</f>
        <v>29.52</v>
      </c>
      <c r="H13" s="112">
        <f>[9]Janeiro!$J$11</f>
        <v>33.480000000000004</v>
      </c>
      <c r="I13" s="112">
        <f>[9]Janeiro!$J$12</f>
        <v>28.08</v>
      </c>
      <c r="J13" s="112">
        <f>[9]Janeiro!$J$13</f>
        <v>33.480000000000004</v>
      </c>
      <c r="K13" s="112">
        <f>[9]Janeiro!$J$14</f>
        <v>71.64</v>
      </c>
      <c r="L13" s="112">
        <f>[9]Janeiro!$J$15</f>
        <v>41.76</v>
      </c>
      <c r="M13" s="112">
        <f>[9]Janeiro!$J$16</f>
        <v>30.96</v>
      </c>
      <c r="N13" s="112">
        <f>[9]Janeiro!$J$17</f>
        <v>33.119999999999997</v>
      </c>
      <c r="O13" s="112">
        <f>[9]Janeiro!$J$18</f>
        <v>38.519999999999996</v>
      </c>
      <c r="P13" s="112">
        <f>[9]Janeiro!$J$19</f>
        <v>38.880000000000003</v>
      </c>
      <c r="Q13" s="112">
        <f>[9]Janeiro!$J$20</f>
        <v>42.84</v>
      </c>
      <c r="R13" s="112">
        <f>[9]Janeiro!$J$21</f>
        <v>34.92</v>
      </c>
      <c r="S13" s="112">
        <f>[9]Janeiro!$J$22</f>
        <v>37.800000000000004</v>
      </c>
      <c r="T13" s="112">
        <f>[9]Janeiro!$J$23</f>
        <v>39.6</v>
      </c>
      <c r="U13" s="112">
        <f>[9]Janeiro!$J$24</f>
        <v>29.880000000000003</v>
      </c>
      <c r="V13" s="112">
        <f>[9]Janeiro!$J$25</f>
        <v>44.28</v>
      </c>
      <c r="W13" s="112">
        <f>[9]Janeiro!$J$26</f>
        <v>32.76</v>
      </c>
      <c r="X13" s="112">
        <f>[9]Janeiro!$J$27</f>
        <v>28.8</v>
      </c>
      <c r="Y13" s="112">
        <f>[9]Janeiro!$J$28</f>
        <v>24.48</v>
      </c>
      <c r="Z13" s="112">
        <f>[9]Janeiro!$J$29</f>
        <v>25.2</v>
      </c>
      <c r="AA13" s="112">
        <f>[9]Janeiro!$J$30</f>
        <v>34.200000000000003</v>
      </c>
      <c r="AB13" s="112">
        <f>[9]Janeiro!$J$31</f>
        <v>32.4</v>
      </c>
      <c r="AC13" s="112">
        <f>[9]Janeiro!$J$32</f>
        <v>30.6</v>
      </c>
      <c r="AD13" s="112">
        <f>[9]Janeiro!$J$33</f>
        <v>28.44</v>
      </c>
      <c r="AE13" s="112">
        <f>[9]Janeiro!$J$34</f>
        <v>33.480000000000004</v>
      </c>
      <c r="AF13" s="112">
        <f>[9]Janeiro!$J$35</f>
        <v>78.84</v>
      </c>
      <c r="AG13" s="117">
        <f t="shared" si="3"/>
        <v>78.84</v>
      </c>
      <c r="AH13" s="116">
        <f t="shared" si="4"/>
        <v>36.116129032258058</v>
      </c>
    </row>
    <row r="14" spans="1:37" x14ac:dyDescent="0.2">
      <c r="A14" s="48" t="s">
        <v>147</v>
      </c>
      <c r="B14" s="112">
        <f>[10]Janeiro!$J$5</f>
        <v>38.159999999999997</v>
      </c>
      <c r="C14" s="112">
        <f>[10]Janeiro!$J$6</f>
        <v>27.36</v>
      </c>
      <c r="D14" s="112">
        <f>[10]Janeiro!$J$7</f>
        <v>26.64</v>
      </c>
      <c r="E14" s="112">
        <f>[10]Janeiro!$J$8</f>
        <v>51.480000000000004</v>
      </c>
      <c r="F14" s="112">
        <f>[10]Janeiro!$J$9</f>
        <v>56.16</v>
      </c>
      <c r="G14" s="112">
        <f>[10]Janeiro!$J$10</f>
        <v>23.040000000000003</v>
      </c>
      <c r="H14" s="112">
        <f>[10]Janeiro!$J$11</f>
        <v>28.8</v>
      </c>
      <c r="I14" s="112">
        <f>[10]Janeiro!$J$12</f>
        <v>56.16</v>
      </c>
      <c r="J14" s="112">
        <f>[10]Janeiro!$J$13</f>
        <v>34.200000000000003</v>
      </c>
      <c r="K14" s="112">
        <f>[10]Janeiro!$J$14</f>
        <v>36</v>
      </c>
      <c r="L14" s="112">
        <f>[10]Janeiro!$J$15</f>
        <v>33.840000000000003</v>
      </c>
      <c r="M14" s="112">
        <f>[10]Janeiro!$J$16</f>
        <v>32.4</v>
      </c>
      <c r="N14" s="112">
        <f>[10]Janeiro!$J$17</f>
        <v>32.04</v>
      </c>
      <c r="O14" s="112">
        <f>[10]Janeiro!$J$18</f>
        <v>36</v>
      </c>
      <c r="P14" s="112">
        <f>[10]Janeiro!$J$19</f>
        <v>35.64</v>
      </c>
      <c r="Q14" s="112">
        <f>[10]Janeiro!$J$20</f>
        <v>33.119999999999997</v>
      </c>
      <c r="R14" s="112">
        <f>[10]Janeiro!$J$21</f>
        <v>25.2</v>
      </c>
      <c r="S14" s="112">
        <f>[10]Janeiro!$J$22</f>
        <v>32.76</v>
      </c>
      <c r="T14" s="112">
        <f>[10]Janeiro!$J$23</f>
        <v>43.56</v>
      </c>
      <c r="U14" s="112">
        <f>[10]Janeiro!$J$24</f>
        <v>36</v>
      </c>
      <c r="V14" s="112">
        <f>[10]Janeiro!$J$25</f>
        <v>43.2</v>
      </c>
      <c r="W14" s="112">
        <f>[10]Janeiro!$J$26</f>
        <v>57.24</v>
      </c>
      <c r="X14" s="112">
        <f>[10]Janeiro!$J$27</f>
        <v>21.6</v>
      </c>
      <c r="Y14" s="112">
        <f>[10]Janeiro!$J$28</f>
        <v>25.56</v>
      </c>
      <c r="Z14" s="112">
        <f>[10]Janeiro!$J$29</f>
        <v>25.92</v>
      </c>
      <c r="AA14" s="112">
        <f>[10]Janeiro!$J$30</f>
        <v>28.8</v>
      </c>
      <c r="AB14" s="112" t="s">
        <v>197</v>
      </c>
      <c r="AC14" s="112" t="s">
        <v>197</v>
      </c>
      <c r="AD14" s="112" t="s">
        <v>197</v>
      </c>
      <c r="AE14" s="112" t="s">
        <v>197</v>
      </c>
      <c r="AF14" s="112" t="s">
        <v>197</v>
      </c>
      <c r="AG14" s="117">
        <f t="shared" si="3"/>
        <v>57.24</v>
      </c>
      <c r="AH14" s="116">
        <f t="shared" si="4"/>
        <v>35.418461538461536</v>
      </c>
      <c r="AJ14" s="128"/>
    </row>
    <row r="15" spans="1:37" x14ac:dyDescent="0.2">
      <c r="A15" s="48" t="s">
        <v>2</v>
      </c>
      <c r="B15" s="112">
        <f>[11]Janeiro!$J$5</f>
        <v>30.240000000000002</v>
      </c>
      <c r="C15" s="112">
        <f>[11]Janeiro!$J$6</f>
        <v>32.04</v>
      </c>
      <c r="D15" s="112">
        <f>[11]Janeiro!$J$7</f>
        <v>43.2</v>
      </c>
      <c r="E15" s="112">
        <f>[11]Janeiro!$J$8</f>
        <v>51.12</v>
      </c>
      <c r="F15" s="112">
        <f>[11]Janeiro!$J$9</f>
        <v>24.12</v>
      </c>
      <c r="G15" s="112">
        <f>[11]Janeiro!$J$10</f>
        <v>21.96</v>
      </c>
      <c r="H15" s="112">
        <f>[11]Janeiro!$J$11</f>
        <v>26.28</v>
      </c>
      <c r="I15" s="112">
        <f>[11]Janeiro!$J$12</f>
        <v>37.440000000000005</v>
      </c>
      <c r="J15" s="112">
        <f>[11]Janeiro!$J$13</f>
        <v>40.32</v>
      </c>
      <c r="K15" s="112">
        <f>[11]Janeiro!$J$14</f>
        <v>44.28</v>
      </c>
      <c r="L15" s="112">
        <f>[11]Janeiro!$J$15</f>
        <v>36.36</v>
      </c>
      <c r="M15" s="112">
        <f>[11]Janeiro!$J$16</f>
        <v>36</v>
      </c>
      <c r="N15" s="112">
        <f>[11]Janeiro!$J$17</f>
        <v>37.080000000000005</v>
      </c>
      <c r="O15" s="112">
        <f>[11]Janeiro!$J$18</f>
        <v>31.319999999999997</v>
      </c>
      <c r="P15" s="112">
        <f>[11]Janeiro!$J$19</f>
        <v>36</v>
      </c>
      <c r="Q15" s="112">
        <f>[11]Janeiro!$J$20</f>
        <v>30.240000000000002</v>
      </c>
      <c r="R15" s="112">
        <f>[11]Janeiro!$J$21</f>
        <v>29.880000000000003</v>
      </c>
      <c r="S15" s="112">
        <f>[11]Janeiro!$J$22</f>
        <v>29.880000000000003</v>
      </c>
      <c r="T15" s="112">
        <f>[11]Janeiro!$J$23</f>
        <v>42.12</v>
      </c>
      <c r="U15" s="112">
        <f>[11]Janeiro!$J$24</f>
        <v>33.119999999999997</v>
      </c>
      <c r="V15" s="112">
        <f>[11]Janeiro!$J$25</f>
        <v>33.840000000000003</v>
      </c>
      <c r="W15" s="112">
        <f>[11]Janeiro!$J$26</f>
        <v>36</v>
      </c>
      <c r="X15" s="112">
        <f>[11]Janeiro!$J$27</f>
        <v>19.440000000000001</v>
      </c>
      <c r="Y15" s="112">
        <f>[11]Janeiro!$J$28</f>
        <v>26.28</v>
      </c>
      <c r="Z15" s="112">
        <f>[11]Janeiro!$J$29</f>
        <v>29.52</v>
      </c>
      <c r="AA15" s="112">
        <f>[11]Janeiro!$J$30</f>
        <v>35.28</v>
      </c>
      <c r="AB15" s="112">
        <f>[11]Janeiro!$J$31</f>
        <v>34.200000000000003</v>
      </c>
      <c r="AC15" s="112">
        <f>[11]Janeiro!$J$32</f>
        <v>24.48</v>
      </c>
      <c r="AD15" s="112">
        <f>[11]Janeiro!$J$33</f>
        <v>30.240000000000002</v>
      </c>
      <c r="AE15" s="112">
        <f>[11]Janeiro!$J$34</f>
        <v>28.08</v>
      </c>
      <c r="AF15" s="112">
        <f>[11]Janeiro!$J$35</f>
        <v>37.440000000000005</v>
      </c>
      <c r="AG15" s="117">
        <f t="shared" si="3"/>
        <v>51.12</v>
      </c>
      <c r="AH15" s="116">
        <f t="shared" si="4"/>
        <v>33.154838709677428</v>
      </c>
      <c r="AJ15" s="12" t="s">
        <v>35</v>
      </c>
      <c r="AK15" t="s">
        <v>35</v>
      </c>
    </row>
    <row r="16" spans="1:37" x14ac:dyDescent="0.2">
      <c r="A16" s="48" t="s">
        <v>3</v>
      </c>
      <c r="B16" s="112">
        <f>[12]Janeiro!$J$5</f>
        <v>16.2</v>
      </c>
      <c r="C16" s="112">
        <f>[12]Janeiro!$J$6</f>
        <v>18.36</v>
      </c>
      <c r="D16" s="112">
        <f>[12]Janeiro!$J$7</f>
        <v>20.88</v>
      </c>
      <c r="E16" s="112">
        <f>[12]Janeiro!$J$8</f>
        <v>21.6</v>
      </c>
      <c r="F16" s="112">
        <f>[12]Janeiro!$J$9</f>
        <v>37.080000000000005</v>
      </c>
      <c r="G16" s="112">
        <f>[12]Janeiro!$J$10</f>
        <v>20.88</v>
      </c>
      <c r="H16" s="112">
        <f>[12]Janeiro!$J$11</f>
        <v>25.2</v>
      </c>
      <c r="I16" s="112">
        <f>[12]Janeiro!$J$12</f>
        <v>25.56</v>
      </c>
      <c r="J16" s="112">
        <f>[12]Janeiro!$J$13</f>
        <v>25.56</v>
      </c>
      <c r="K16" s="112">
        <f>[12]Janeiro!$J$14</f>
        <v>39.24</v>
      </c>
      <c r="L16" s="112">
        <f>[12]Janeiro!$J$15</f>
        <v>41.76</v>
      </c>
      <c r="M16" s="112">
        <f>[12]Janeiro!$J$16</f>
        <v>28.8</v>
      </c>
      <c r="N16" s="112">
        <f>[12]Janeiro!$J$17</f>
        <v>57.960000000000008</v>
      </c>
      <c r="O16" s="112">
        <f>[12]Janeiro!$J$18</f>
        <v>47.519999999999996</v>
      </c>
      <c r="P16" s="112">
        <f>[12]Janeiro!$J$19</f>
        <v>23.040000000000003</v>
      </c>
      <c r="Q16" s="112">
        <f>[12]Janeiro!$J$20</f>
        <v>30.96</v>
      </c>
      <c r="R16" s="112">
        <f>[12]Janeiro!$J$21</f>
        <v>22.32</v>
      </c>
      <c r="S16" s="112">
        <f>[12]Janeiro!$J$22</f>
        <v>27.36</v>
      </c>
      <c r="T16" s="112">
        <f>[12]Janeiro!$J$23</f>
        <v>44.28</v>
      </c>
      <c r="U16" s="112">
        <f>[12]Janeiro!$J$24</f>
        <v>51.12</v>
      </c>
      <c r="V16" s="112">
        <f>[12]Janeiro!$J$25</f>
        <v>29.880000000000003</v>
      </c>
      <c r="W16" s="112">
        <f>[12]Janeiro!$J$26</f>
        <v>52.92</v>
      </c>
      <c r="X16" s="112">
        <f>[12]Janeiro!$J$27</f>
        <v>29.52</v>
      </c>
      <c r="Y16" s="112">
        <f>[12]Janeiro!$J$28</f>
        <v>29.880000000000003</v>
      </c>
      <c r="Z16" s="112">
        <f>[12]Janeiro!$J$29</f>
        <v>23.040000000000003</v>
      </c>
      <c r="AA16" s="112">
        <f>[12]Janeiro!$J$30</f>
        <v>27</v>
      </c>
      <c r="AB16" s="112">
        <f>[12]Janeiro!$J$31</f>
        <v>26.64</v>
      </c>
      <c r="AC16" s="112">
        <f>[12]Janeiro!$J$32</f>
        <v>39.96</v>
      </c>
      <c r="AD16" s="112">
        <f>[12]Janeiro!$J$33</f>
        <v>39.6</v>
      </c>
      <c r="AE16" s="112">
        <f>[12]Janeiro!$J$34</f>
        <v>42.12</v>
      </c>
      <c r="AF16" s="112">
        <f>[12]Janeiro!$J$35</f>
        <v>31.319999999999997</v>
      </c>
      <c r="AG16" s="117">
        <f>MAX(B16:AF16)</f>
        <v>57.960000000000008</v>
      </c>
      <c r="AH16" s="116">
        <f>AVERAGE(B16:AF16)</f>
        <v>32.179354838709678</v>
      </c>
      <c r="AJ16" s="12"/>
    </row>
    <row r="17" spans="1:38" x14ac:dyDescent="0.2">
      <c r="A17" s="48" t="s">
        <v>4</v>
      </c>
      <c r="B17" s="112">
        <f>[13]Janeiro!$J$5</f>
        <v>28.44</v>
      </c>
      <c r="C17" s="112">
        <f>[13]Janeiro!$J$6</f>
        <v>32.4</v>
      </c>
      <c r="D17" s="112">
        <f>[13]Janeiro!$J$7</f>
        <v>26.28</v>
      </c>
      <c r="E17" s="112">
        <f>[13]Janeiro!$J$8</f>
        <v>32.04</v>
      </c>
      <c r="F17" s="112">
        <f>[13]Janeiro!$J$9</f>
        <v>38.159999999999997</v>
      </c>
      <c r="G17" s="112">
        <f>[13]Janeiro!$J$10</f>
        <v>34.56</v>
      </c>
      <c r="H17" s="112">
        <f>[13]Janeiro!$J$11</f>
        <v>32.4</v>
      </c>
      <c r="I17" s="112">
        <f>[13]Janeiro!$J$12</f>
        <v>31.319999999999997</v>
      </c>
      <c r="J17" s="112">
        <f>[13]Janeiro!$J$13</f>
        <v>28.44</v>
      </c>
      <c r="K17" s="112">
        <f>[13]Janeiro!$J$14</f>
        <v>52.92</v>
      </c>
      <c r="L17" s="112">
        <f>[13]Janeiro!$J$15</f>
        <v>42.84</v>
      </c>
      <c r="M17" s="112">
        <f>[13]Janeiro!$J$16</f>
        <v>32.4</v>
      </c>
      <c r="N17" s="112">
        <f>[13]Janeiro!$J$17</f>
        <v>23.759999999999998</v>
      </c>
      <c r="O17" s="112">
        <f>[13]Janeiro!$J$18</f>
        <v>46.080000000000005</v>
      </c>
      <c r="P17" s="112">
        <f>[13]Janeiro!$J$19</f>
        <v>25.92</v>
      </c>
      <c r="Q17" s="112">
        <f>[13]Janeiro!$J$20</f>
        <v>44.64</v>
      </c>
      <c r="R17" s="112">
        <f>[13]Janeiro!$J$21</f>
        <v>41.76</v>
      </c>
      <c r="S17" s="112">
        <f>[13]Janeiro!$J$22</f>
        <v>38.519999999999996</v>
      </c>
      <c r="T17" s="112">
        <f>[13]Janeiro!$J$23</f>
        <v>26.64</v>
      </c>
      <c r="U17" s="112">
        <f>[13]Janeiro!$J$24</f>
        <v>52.92</v>
      </c>
      <c r="V17" s="112">
        <f>[13]Janeiro!$J$25</f>
        <v>34.200000000000003</v>
      </c>
      <c r="W17" s="112">
        <f>[13]Janeiro!$J$26</f>
        <v>34.56</v>
      </c>
      <c r="X17" s="112">
        <f>[13]Janeiro!$J$27</f>
        <v>27.720000000000002</v>
      </c>
      <c r="Y17" s="112">
        <f>[13]Janeiro!$J$28</f>
        <v>27.720000000000002</v>
      </c>
      <c r="Z17" s="112">
        <f>[13]Janeiro!$J$29</f>
        <v>25.92</v>
      </c>
      <c r="AA17" s="112">
        <f>[13]Janeiro!$J$30</f>
        <v>23.759999999999998</v>
      </c>
      <c r="AB17" s="112">
        <f>[13]Janeiro!$J$31</f>
        <v>31.680000000000003</v>
      </c>
      <c r="AC17" s="112">
        <f>[13]Janeiro!$J$32</f>
        <v>44.28</v>
      </c>
      <c r="AD17" s="112">
        <f>[13]Janeiro!$J$33</f>
        <v>33.840000000000003</v>
      </c>
      <c r="AE17" s="112">
        <f>[13]Janeiro!$J$34</f>
        <v>43.56</v>
      </c>
      <c r="AF17" s="112">
        <f>[13]Janeiro!$J$35</f>
        <v>26.64</v>
      </c>
      <c r="AG17" s="117">
        <f t="shared" si="3"/>
        <v>52.92</v>
      </c>
      <c r="AH17" s="116">
        <f t="shared" si="4"/>
        <v>34.397419354838718</v>
      </c>
    </row>
    <row r="18" spans="1:38" x14ac:dyDescent="0.2">
      <c r="A18" s="48" t="s">
        <v>5</v>
      </c>
      <c r="B18" s="112">
        <f>[14]Janeiro!$J$5</f>
        <v>23.040000000000003</v>
      </c>
      <c r="C18" s="112">
        <f>[14]Janeiro!$J$6</f>
        <v>48.96</v>
      </c>
      <c r="D18" s="112">
        <f>[14]Janeiro!$J$7</f>
        <v>30.240000000000002</v>
      </c>
      <c r="E18" s="112">
        <f>[14]Janeiro!$J$8</f>
        <v>19.440000000000001</v>
      </c>
      <c r="F18" s="112">
        <f>[14]Janeiro!$J$9</f>
        <v>26.28</v>
      </c>
      <c r="G18" s="112">
        <f>[14]Janeiro!$J$10</f>
        <v>19.440000000000001</v>
      </c>
      <c r="H18" s="112">
        <f>[14]Janeiro!$J$11</f>
        <v>19.440000000000001</v>
      </c>
      <c r="I18" s="112">
        <f>[14]Janeiro!$J$12</f>
        <v>21.96</v>
      </c>
      <c r="J18" s="112">
        <f>[14]Janeiro!$J$13</f>
        <v>19.440000000000001</v>
      </c>
      <c r="K18" s="112">
        <f>[14]Janeiro!$J$14</f>
        <v>25.56</v>
      </c>
      <c r="L18" s="112">
        <f>[14]Janeiro!$J$15</f>
        <v>39.24</v>
      </c>
      <c r="M18" s="112">
        <f>[14]Janeiro!$J$16</f>
        <v>24.12</v>
      </c>
      <c r="N18" s="112">
        <f>[14]Janeiro!$J$17</f>
        <v>31.680000000000003</v>
      </c>
      <c r="O18" s="112">
        <f>[14]Janeiro!$J$18</f>
        <v>29.16</v>
      </c>
      <c r="P18" s="112">
        <f>[14]Janeiro!$J$19</f>
        <v>27.720000000000002</v>
      </c>
      <c r="Q18" s="112">
        <f>[14]Janeiro!$J$20</f>
        <v>36.72</v>
      </c>
      <c r="R18" s="112">
        <f>[14]Janeiro!$J$21</f>
        <v>25.92</v>
      </c>
      <c r="S18" s="112">
        <f>[14]Janeiro!$J$22</f>
        <v>25.2</v>
      </c>
      <c r="T18" s="112">
        <f>[14]Janeiro!$J$23</f>
        <v>39.96</v>
      </c>
      <c r="U18" s="112">
        <f>[14]Janeiro!$J$24</f>
        <v>21.96</v>
      </c>
      <c r="V18" s="112">
        <f>[14]Janeiro!$J$25</f>
        <v>34.200000000000003</v>
      </c>
      <c r="W18" s="112">
        <f>[14]Janeiro!$J$26</f>
        <v>43.92</v>
      </c>
      <c r="X18" s="112">
        <f>[14]Janeiro!$J$27</f>
        <v>33.119999999999997</v>
      </c>
      <c r="Y18" s="112">
        <f>[14]Janeiro!$J$28</f>
        <v>24.12</v>
      </c>
      <c r="Z18" s="112">
        <f>[14]Janeiro!$J$29</f>
        <v>30.240000000000002</v>
      </c>
      <c r="AA18" s="112">
        <f>[14]Janeiro!$J$30</f>
        <v>23.040000000000003</v>
      </c>
      <c r="AB18" s="112">
        <f>[14]Janeiro!$J$31</f>
        <v>19.8</v>
      </c>
      <c r="AC18" s="112">
        <f>[14]Janeiro!$J$32</f>
        <v>20.88</v>
      </c>
      <c r="AD18" s="112">
        <f>[14]Janeiro!$J$33</f>
        <v>46.440000000000005</v>
      </c>
      <c r="AE18" s="112">
        <f>[14]Janeiro!$J$34</f>
        <v>44.64</v>
      </c>
      <c r="AF18" s="112">
        <f>[14]Janeiro!$J$35</f>
        <v>25.2</v>
      </c>
      <c r="AG18" s="117">
        <f t="shared" si="3"/>
        <v>48.96</v>
      </c>
      <c r="AH18" s="116">
        <f t="shared" si="4"/>
        <v>29.067096774193555</v>
      </c>
      <c r="AI18" s="12" t="s">
        <v>35</v>
      </c>
    </row>
    <row r="19" spans="1:38" x14ac:dyDescent="0.2">
      <c r="A19" s="48" t="s">
        <v>33</v>
      </c>
      <c r="B19" s="112">
        <f>[15]Janeiro!$J$5</f>
        <v>37.800000000000004</v>
      </c>
      <c r="C19" s="112">
        <f>[15]Janeiro!$J$6</f>
        <v>33.840000000000003</v>
      </c>
      <c r="D19" s="112">
        <f>[15]Janeiro!$J$7</f>
        <v>28.8</v>
      </c>
      <c r="E19" s="112">
        <f>[15]Janeiro!$J$8</f>
        <v>42.12</v>
      </c>
      <c r="F19" s="112">
        <f>[15]Janeiro!$J$9</f>
        <v>88.56</v>
      </c>
      <c r="G19" s="112">
        <f>[15]Janeiro!$J$10</f>
        <v>47.519999999999996</v>
      </c>
      <c r="H19" s="112">
        <f>[15]Janeiro!$J$11</f>
        <v>26.28</v>
      </c>
      <c r="I19" s="112">
        <f>[15]Janeiro!$J$12</f>
        <v>68.760000000000005</v>
      </c>
      <c r="J19" s="112">
        <f>[15]Janeiro!$J$13</f>
        <v>27.36</v>
      </c>
      <c r="K19" s="112">
        <f>[15]Janeiro!$J$14</f>
        <v>35.64</v>
      </c>
      <c r="L19" s="112">
        <f>[15]Janeiro!$J$15</f>
        <v>39.96</v>
      </c>
      <c r="M19" s="112">
        <f>[15]Janeiro!$J$16</f>
        <v>46.080000000000005</v>
      </c>
      <c r="N19" s="112">
        <f>[15]Janeiro!$J$17</f>
        <v>34.92</v>
      </c>
      <c r="O19" s="112">
        <f>[15]Janeiro!$J$18</f>
        <v>45</v>
      </c>
      <c r="P19" s="112">
        <f>[15]Janeiro!$J$19</f>
        <v>38.880000000000003</v>
      </c>
      <c r="Q19" s="112">
        <f>[15]Janeiro!$J$20</f>
        <v>34.200000000000003</v>
      </c>
      <c r="R19" s="112">
        <f>[15]Janeiro!$J$21</f>
        <v>38.519999999999996</v>
      </c>
      <c r="S19" s="112">
        <f>[15]Janeiro!$J$22</f>
        <v>57.960000000000008</v>
      </c>
      <c r="T19" s="112">
        <f>[15]Janeiro!$J$23</f>
        <v>31.680000000000003</v>
      </c>
      <c r="U19" s="112">
        <f>[15]Janeiro!$J$24</f>
        <v>48.6</v>
      </c>
      <c r="V19" s="112">
        <f>[15]Janeiro!$J$25</f>
        <v>31.319999999999997</v>
      </c>
      <c r="W19" s="112">
        <f>[15]Janeiro!$J$26</f>
        <v>42.480000000000004</v>
      </c>
      <c r="X19" s="112">
        <f>[15]Janeiro!$J$27</f>
        <v>32.04</v>
      </c>
      <c r="Y19" s="112">
        <f>[15]Janeiro!$J$28</f>
        <v>28.44</v>
      </c>
      <c r="Z19" s="112">
        <f>[15]Janeiro!$J$29</f>
        <v>27.36</v>
      </c>
      <c r="AA19" s="112">
        <f>[15]Janeiro!$J$30</f>
        <v>27.36</v>
      </c>
      <c r="AB19" s="112">
        <f>[15]Janeiro!$J$31</f>
        <v>26.64</v>
      </c>
      <c r="AC19" s="112">
        <f>[15]Janeiro!$J$32</f>
        <v>40.680000000000007</v>
      </c>
      <c r="AD19" s="112">
        <f>[15]Janeiro!$J$33</f>
        <v>40.32</v>
      </c>
      <c r="AE19" s="112">
        <f>[15]Janeiro!$J$34</f>
        <v>47.88</v>
      </c>
      <c r="AF19" s="112">
        <f>[15]Janeiro!$J$35</f>
        <v>27.720000000000002</v>
      </c>
      <c r="AG19" s="117">
        <f t="shared" si="3"/>
        <v>88.56</v>
      </c>
      <c r="AH19" s="116">
        <f t="shared" si="4"/>
        <v>39.507096774193556</v>
      </c>
    </row>
    <row r="20" spans="1:38" x14ac:dyDescent="0.2">
      <c r="A20" s="48" t="s">
        <v>6</v>
      </c>
      <c r="B20" s="112">
        <f>[16]Janeiro!$J$5</f>
        <v>39.24</v>
      </c>
      <c r="C20" s="112">
        <f>[16]Janeiro!$J$6</f>
        <v>25.92</v>
      </c>
      <c r="D20" s="112">
        <f>[16]Janeiro!$J$7</f>
        <v>27.36</v>
      </c>
      <c r="E20" s="112">
        <f>[16]Janeiro!$J$8</f>
        <v>32.76</v>
      </c>
      <c r="F20" s="112">
        <f>[16]Janeiro!$J$9</f>
        <v>28.08</v>
      </c>
      <c r="G20" s="112">
        <f>[16]Janeiro!$J$10</f>
        <v>39.96</v>
      </c>
      <c r="H20" s="112">
        <f>[16]Janeiro!$J$11</f>
        <v>25.2</v>
      </c>
      <c r="I20" s="112">
        <f>[16]Janeiro!$J$12</f>
        <v>69.12</v>
      </c>
      <c r="J20" s="112">
        <f>[16]Janeiro!$J$13</f>
        <v>27.720000000000002</v>
      </c>
      <c r="K20" s="112">
        <f>[16]Janeiro!$J$14</f>
        <v>31.319999999999997</v>
      </c>
      <c r="L20" s="112">
        <f>[16]Janeiro!$J$15</f>
        <v>39.96</v>
      </c>
      <c r="M20" s="112">
        <f>[16]Janeiro!$J$16</f>
        <v>33.840000000000003</v>
      </c>
      <c r="N20" s="112">
        <f>[16]Janeiro!$J$17</f>
        <v>24.12</v>
      </c>
      <c r="O20" s="112">
        <f>[16]Janeiro!$J$18</f>
        <v>32.04</v>
      </c>
      <c r="P20" s="112">
        <f>[16]Janeiro!$J$19</f>
        <v>33.840000000000003</v>
      </c>
      <c r="Q20" s="112">
        <f>[16]Janeiro!$J$20</f>
        <v>29.52</v>
      </c>
      <c r="R20" s="112">
        <f>[16]Janeiro!$J$21</f>
        <v>27</v>
      </c>
      <c r="S20" s="112">
        <f>[16]Janeiro!$J$22</f>
        <v>44.28</v>
      </c>
      <c r="T20" s="112">
        <f>[16]Janeiro!$J$23</f>
        <v>32.04</v>
      </c>
      <c r="U20" s="112">
        <f>[16]Janeiro!$J$24</f>
        <v>30.240000000000002</v>
      </c>
      <c r="V20" s="112">
        <f>[16]Janeiro!$J$25</f>
        <v>62.639999999999993</v>
      </c>
      <c r="W20" s="112">
        <f>[16]Janeiro!$J$26</f>
        <v>37.440000000000005</v>
      </c>
      <c r="X20" s="112">
        <f>[16]Janeiro!$J$27</f>
        <v>23.400000000000002</v>
      </c>
      <c r="Y20" s="112">
        <f>[16]Janeiro!$J$28</f>
        <v>23.400000000000002</v>
      </c>
      <c r="Z20" s="112">
        <f>[16]Janeiro!$J$29</f>
        <v>33.840000000000003</v>
      </c>
      <c r="AA20" s="112">
        <f>[16]Janeiro!$J$30</f>
        <v>23.400000000000002</v>
      </c>
      <c r="AB20" s="112">
        <f>[16]Janeiro!$J$31</f>
        <v>20.16</v>
      </c>
      <c r="AC20" s="112">
        <f>[16]Janeiro!$J$32</f>
        <v>37.440000000000005</v>
      </c>
      <c r="AD20" s="112">
        <f>[16]Janeiro!$J$33</f>
        <v>30.240000000000002</v>
      </c>
      <c r="AE20" s="112">
        <f>[16]Janeiro!$J$34</f>
        <v>42.480000000000004</v>
      </c>
      <c r="AF20" s="112">
        <f>[16]Janeiro!$J$35</f>
        <v>21.240000000000002</v>
      </c>
      <c r="AG20" s="117">
        <f t="shared" si="3"/>
        <v>69.12</v>
      </c>
      <c r="AH20" s="116">
        <f t="shared" si="4"/>
        <v>33.201290322580647</v>
      </c>
    </row>
    <row r="21" spans="1:38" x14ac:dyDescent="0.2">
      <c r="A21" s="48" t="s">
        <v>7</v>
      </c>
      <c r="B21" s="112">
        <f>[17]Janeiro!$J$5</f>
        <v>27.720000000000002</v>
      </c>
      <c r="C21" s="112">
        <f>[17]Janeiro!$J$6</f>
        <v>35.28</v>
      </c>
      <c r="D21" s="112">
        <f>[17]Janeiro!$J$7</f>
        <v>17.28</v>
      </c>
      <c r="E21" s="112">
        <f>[17]Janeiro!$J$8</f>
        <v>23.759999999999998</v>
      </c>
      <c r="F21" s="112">
        <f>[17]Janeiro!$J$9</f>
        <v>26.64</v>
      </c>
      <c r="G21" s="112">
        <f>[17]Janeiro!$J$10</f>
        <v>23.759999999999998</v>
      </c>
      <c r="H21" s="112">
        <f>[17]Janeiro!$J$11</f>
        <v>35.64</v>
      </c>
      <c r="I21" s="112">
        <f>[17]Janeiro!$J$12</f>
        <v>29.16</v>
      </c>
      <c r="J21" s="112">
        <f>[17]Janeiro!$J$13</f>
        <v>41.4</v>
      </c>
      <c r="K21" s="112">
        <f>[17]Janeiro!$J$14</f>
        <v>56.519999999999996</v>
      </c>
      <c r="L21" s="112">
        <f>[17]Janeiro!$J$15</f>
        <v>42.84</v>
      </c>
      <c r="M21" s="112">
        <f>[17]Janeiro!$J$16</f>
        <v>22.68</v>
      </c>
      <c r="N21" s="112">
        <f>[17]Janeiro!$J$17</f>
        <v>25.92</v>
      </c>
      <c r="O21" s="112">
        <f>[17]Janeiro!$J$18</f>
        <v>29.16</v>
      </c>
      <c r="P21" s="112">
        <f>[17]Janeiro!$J$19</f>
        <v>34.200000000000003</v>
      </c>
      <c r="Q21" s="112">
        <f>[17]Janeiro!$J$20</f>
        <v>38.880000000000003</v>
      </c>
      <c r="R21" s="112">
        <f>[17]Janeiro!$J$21</f>
        <v>37.440000000000005</v>
      </c>
      <c r="S21" s="112">
        <f>[17]Janeiro!$J$22</f>
        <v>37.080000000000005</v>
      </c>
      <c r="T21" s="112">
        <f>[17]Janeiro!$J$23</f>
        <v>42.84</v>
      </c>
      <c r="U21" s="112">
        <f>[17]Janeiro!$J$24</f>
        <v>38.519999999999996</v>
      </c>
      <c r="V21" s="112">
        <f>[17]Janeiro!$J$25</f>
        <v>47.88</v>
      </c>
      <c r="W21" s="112">
        <f>[17]Janeiro!$J$26</f>
        <v>40.32</v>
      </c>
      <c r="X21" s="112">
        <f>[17]Janeiro!$J$27</f>
        <v>32.4</v>
      </c>
      <c r="Y21" s="112">
        <f>[17]Janeiro!$J$28</f>
        <v>28.08</v>
      </c>
      <c r="Z21" s="112">
        <f>[17]Janeiro!$J$29</f>
        <v>24.48</v>
      </c>
      <c r="AA21" s="112">
        <f>[17]Janeiro!$J$30</f>
        <v>30.96</v>
      </c>
      <c r="AB21" s="112">
        <f>[17]Janeiro!$J$31</f>
        <v>26.28</v>
      </c>
      <c r="AC21" s="112">
        <f>[17]Janeiro!$J$32</f>
        <v>30.240000000000002</v>
      </c>
      <c r="AD21" s="112">
        <f>[17]Janeiro!$J$33</f>
        <v>36</v>
      </c>
      <c r="AE21" s="112">
        <f>[17]Janeiro!$J$34</f>
        <v>29.16</v>
      </c>
      <c r="AF21" s="112">
        <f>[17]Janeiro!$J$35</f>
        <v>69.84</v>
      </c>
      <c r="AG21" s="117">
        <f t="shared" si="3"/>
        <v>69.84</v>
      </c>
      <c r="AH21" s="116">
        <f t="shared" si="4"/>
        <v>34.269677419354842</v>
      </c>
      <c r="AK21" t="s">
        <v>35</v>
      </c>
      <c r="AL21" t="s">
        <v>35</v>
      </c>
    </row>
    <row r="22" spans="1:38" x14ac:dyDescent="0.2">
      <c r="A22" s="48" t="s">
        <v>148</v>
      </c>
      <c r="B22" s="112">
        <f>[18]Janeiro!$J$5</f>
        <v>37.800000000000004</v>
      </c>
      <c r="C22" s="112">
        <f>[18]Janeiro!$J$6</f>
        <v>37.080000000000005</v>
      </c>
      <c r="D22" s="112">
        <f>[18]Janeiro!$J$7</f>
        <v>19.8</v>
      </c>
      <c r="E22" s="112">
        <f>[18]Janeiro!$J$8</f>
        <v>41.4</v>
      </c>
      <c r="F22" s="112">
        <f>[18]Janeiro!$J$9</f>
        <v>26.28</v>
      </c>
      <c r="G22" s="112">
        <f>[18]Janeiro!$J$10</f>
        <v>25.2</v>
      </c>
      <c r="H22" s="112">
        <f>[18]Janeiro!$J$11</f>
        <v>47.88</v>
      </c>
      <c r="I22" s="112">
        <f>[18]Janeiro!$J$12</f>
        <v>39.24</v>
      </c>
      <c r="J22" s="112">
        <f>[18]Janeiro!$J$13</f>
        <v>58.32</v>
      </c>
      <c r="K22" s="112">
        <f>[18]Janeiro!$J$14</f>
        <v>68.400000000000006</v>
      </c>
      <c r="L22" s="112">
        <f>[18]Janeiro!$J$15</f>
        <v>34.92</v>
      </c>
      <c r="M22" s="112">
        <f>[18]Janeiro!$J$16</f>
        <v>32.04</v>
      </c>
      <c r="N22" s="112">
        <f>[18]Janeiro!$J$17</f>
        <v>29.16</v>
      </c>
      <c r="O22" s="112">
        <f>[18]Janeiro!$J$18</f>
        <v>39.96</v>
      </c>
      <c r="P22" s="112">
        <f>[18]Janeiro!$J$19</f>
        <v>41.04</v>
      </c>
      <c r="Q22" s="112">
        <f>[18]Janeiro!$J$20</f>
        <v>42.84</v>
      </c>
      <c r="R22" s="112">
        <f>[18]Janeiro!$J$21</f>
        <v>47.88</v>
      </c>
      <c r="S22" s="112">
        <f>[18]Janeiro!$J$22</f>
        <v>42.84</v>
      </c>
      <c r="T22" s="112">
        <f>[18]Janeiro!$J$23</f>
        <v>43.92</v>
      </c>
      <c r="U22" s="112">
        <f>[18]Janeiro!$J$24</f>
        <v>55.800000000000004</v>
      </c>
      <c r="V22" s="112">
        <f>[18]Janeiro!$J$25</f>
        <v>40.680000000000007</v>
      </c>
      <c r="W22" s="112">
        <f>[18]Janeiro!$J$26</f>
        <v>43.92</v>
      </c>
      <c r="X22" s="112">
        <f>[18]Janeiro!$J$27</f>
        <v>32.04</v>
      </c>
      <c r="Y22" s="112">
        <f>[18]Janeiro!$J$28</f>
        <v>29.52</v>
      </c>
      <c r="Z22" s="112">
        <f>[18]Janeiro!$J$29</f>
        <v>25.56</v>
      </c>
      <c r="AA22" s="112">
        <f>[18]Janeiro!$J$30</f>
        <v>36</v>
      </c>
      <c r="AB22" s="112">
        <f>[18]Janeiro!$J$31</f>
        <v>25.56</v>
      </c>
      <c r="AC22" s="112">
        <f>[18]Janeiro!$J$32</f>
        <v>29.16</v>
      </c>
      <c r="AD22" s="112">
        <f>[18]Janeiro!$J$33</f>
        <v>32.4</v>
      </c>
      <c r="AE22" s="112">
        <f>[18]Janeiro!$J$34</f>
        <v>24.12</v>
      </c>
      <c r="AF22" s="112">
        <f>[18]Janeiro!$J$35</f>
        <v>51.480000000000004</v>
      </c>
      <c r="AG22" s="117">
        <f t="shared" si="3"/>
        <v>68.400000000000006</v>
      </c>
      <c r="AH22" s="116">
        <f t="shared" si="4"/>
        <v>38.136774193548391</v>
      </c>
      <c r="AL22" t="s">
        <v>35</v>
      </c>
    </row>
    <row r="23" spans="1:38" x14ac:dyDescent="0.2">
      <c r="A23" s="48" t="s">
        <v>149</v>
      </c>
      <c r="B23" s="112">
        <f>[19]Janeiro!$J$5</f>
        <v>34.56</v>
      </c>
      <c r="C23" s="112">
        <f>[19]Janeiro!$J$6</f>
        <v>43.92</v>
      </c>
      <c r="D23" s="112">
        <f>[19]Janeiro!$J$7</f>
        <v>21.6</v>
      </c>
      <c r="E23" s="112">
        <f>[19]Janeiro!$J$8</f>
        <v>35.64</v>
      </c>
      <c r="F23" s="112">
        <f>[19]Janeiro!$J$9</f>
        <v>28.08</v>
      </c>
      <c r="G23" s="112">
        <f>[19]Janeiro!$J$10</f>
        <v>29.52</v>
      </c>
      <c r="H23" s="112">
        <f>[19]Janeiro!$J$11</f>
        <v>28.8</v>
      </c>
      <c r="I23" s="112">
        <f>[19]Janeiro!$J$12</f>
        <v>24.840000000000003</v>
      </c>
      <c r="J23" s="112">
        <f>[19]Janeiro!$J$13</f>
        <v>51.480000000000004</v>
      </c>
      <c r="K23" s="112">
        <f>[19]Janeiro!$J$14</f>
        <v>76.680000000000007</v>
      </c>
      <c r="L23" s="112">
        <f>[19]Janeiro!$J$15</f>
        <v>32.76</v>
      </c>
      <c r="M23" s="112">
        <f>[19]Janeiro!$J$16</f>
        <v>34.200000000000003</v>
      </c>
      <c r="N23" s="112">
        <f>[19]Janeiro!$J$17</f>
        <v>38.519999999999996</v>
      </c>
      <c r="O23" s="112">
        <f>[19]Janeiro!$J$18</f>
        <v>37.440000000000005</v>
      </c>
      <c r="P23" s="112">
        <f>[19]Janeiro!$J$19</f>
        <v>37.800000000000004</v>
      </c>
      <c r="Q23" s="112">
        <f>[19]Janeiro!$J$20</f>
        <v>38.159999999999997</v>
      </c>
      <c r="R23" s="112">
        <f>[19]Janeiro!$J$21</f>
        <v>39.6</v>
      </c>
      <c r="S23" s="112">
        <f>[19]Janeiro!$J$22</f>
        <v>52.56</v>
      </c>
      <c r="T23" s="112">
        <f>[19]Janeiro!$J$23</f>
        <v>36.36</v>
      </c>
      <c r="U23" s="112">
        <f>[19]Janeiro!$J$24</f>
        <v>42.84</v>
      </c>
      <c r="V23" s="112">
        <f>[19]Janeiro!$J$25</f>
        <v>41.4</v>
      </c>
      <c r="W23" s="112">
        <f>[19]Janeiro!$J$26</f>
        <v>41.76</v>
      </c>
      <c r="X23" s="112">
        <f>[19]Janeiro!$J$27</f>
        <v>32.04</v>
      </c>
      <c r="Y23" s="112">
        <f>[19]Janeiro!$J$28</f>
        <v>24.840000000000003</v>
      </c>
      <c r="Z23" s="112">
        <f>[19]Janeiro!$J$29</f>
        <v>34.200000000000003</v>
      </c>
      <c r="AA23" s="112">
        <f>[19]Janeiro!$J$30</f>
        <v>34.200000000000003</v>
      </c>
      <c r="AB23" s="112">
        <f>[19]Janeiro!$J$31</f>
        <v>37.800000000000004</v>
      </c>
      <c r="AC23" s="112">
        <f>[19]Janeiro!$J$32</f>
        <v>25.2</v>
      </c>
      <c r="AD23" s="112">
        <f>[19]Janeiro!$J$33</f>
        <v>23.040000000000003</v>
      </c>
      <c r="AE23" s="112">
        <f>[19]Janeiro!$J$34</f>
        <v>30.240000000000002</v>
      </c>
      <c r="AF23" s="112">
        <f>[19]Janeiro!$J$35</f>
        <v>44.28</v>
      </c>
      <c r="AG23" s="117">
        <f t="shared" si="3"/>
        <v>76.680000000000007</v>
      </c>
      <c r="AH23" s="116">
        <f t="shared" si="4"/>
        <v>36.59225806451613</v>
      </c>
      <c r="AI23" s="12" t="s">
        <v>35</v>
      </c>
      <c r="AK23" t="s">
        <v>35</v>
      </c>
    </row>
    <row r="24" spans="1:38" x14ac:dyDescent="0.2">
      <c r="A24" s="48" t="s">
        <v>150</v>
      </c>
      <c r="B24" s="112">
        <f>[20]Janeiro!$J$5</f>
        <v>32.04</v>
      </c>
      <c r="C24" s="112">
        <f>[20]Janeiro!$J$6</f>
        <v>33.119999999999997</v>
      </c>
      <c r="D24" s="112">
        <f>[20]Janeiro!$J$7</f>
        <v>19.079999999999998</v>
      </c>
      <c r="E24" s="112">
        <f>[20]Janeiro!$J$8</f>
        <v>21.96</v>
      </c>
      <c r="F24" s="112">
        <f>[20]Janeiro!$J$9</f>
        <v>39.96</v>
      </c>
      <c r="G24" s="112">
        <f>[20]Janeiro!$J$10</f>
        <v>25.56</v>
      </c>
      <c r="H24" s="112">
        <f>[20]Janeiro!$J$11</f>
        <v>45</v>
      </c>
      <c r="I24" s="112">
        <f>[20]Janeiro!$J$12</f>
        <v>30.96</v>
      </c>
      <c r="J24" s="112">
        <f>[20]Janeiro!$J$13</f>
        <v>42.480000000000004</v>
      </c>
      <c r="K24" s="112">
        <f>[20]Janeiro!$J$14</f>
        <v>62.28</v>
      </c>
      <c r="L24" s="112">
        <f>[20]Janeiro!$J$15</f>
        <v>50.4</v>
      </c>
      <c r="M24" s="112">
        <f>[20]Janeiro!$J$16</f>
        <v>36.72</v>
      </c>
      <c r="N24" s="112">
        <f>[20]Janeiro!$J$17</f>
        <v>28.08</v>
      </c>
      <c r="O24" s="112">
        <f>[20]Janeiro!$J$18</f>
        <v>32.4</v>
      </c>
      <c r="P24" s="112">
        <f>[20]Janeiro!$J$19</f>
        <v>54</v>
      </c>
      <c r="Q24" s="112">
        <f>[20]Janeiro!$J$20</f>
        <v>34.200000000000003</v>
      </c>
      <c r="R24" s="112">
        <f>[20]Janeiro!$J$21</f>
        <v>32.04</v>
      </c>
      <c r="S24" s="112">
        <f>[20]Janeiro!$J$22</f>
        <v>35.64</v>
      </c>
      <c r="T24" s="112">
        <f>[20]Janeiro!$J$23</f>
        <v>41.76</v>
      </c>
      <c r="U24" s="112">
        <f>[20]Janeiro!$J$24</f>
        <v>67.319999999999993</v>
      </c>
      <c r="V24" s="112">
        <f>[20]Janeiro!$J$25</f>
        <v>43.2</v>
      </c>
      <c r="W24" s="112">
        <f>[20]Janeiro!$J$26</f>
        <v>26.64</v>
      </c>
      <c r="X24" s="112">
        <f>[20]Janeiro!$J$27</f>
        <v>28.08</v>
      </c>
      <c r="Y24" s="112">
        <f>[20]Janeiro!$J$28</f>
        <v>24.48</v>
      </c>
      <c r="Z24" s="112">
        <f>[20]Janeiro!$J$29</f>
        <v>23.400000000000002</v>
      </c>
      <c r="AA24" s="112">
        <f>[20]Janeiro!$J$30</f>
        <v>27.36</v>
      </c>
      <c r="AB24" s="112">
        <f>[20]Janeiro!$J$31</f>
        <v>23.400000000000002</v>
      </c>
      <c r="AC24" s="112">
        <f>[20]Janeiro!$J$32</f>
        <v>28.08</v>
      </c>
      <c r="AD24" s="112">
        <f>[20]Janeiro!$J$33</f>
        <v>34.92</v>
      </c>
      <c r="AE24" s="112">
        <f>[20]Janeiro!$J$34</f>
        <v>35.64</v>
      </c>
      <c r="AF24" s="112">
        <f>[20]Janeiro!$J$35</f>
        <v>47.88</v>
      </c>
      <c r="AG24" s="117">
        <f t="shared" si="3"/>
        <v>67.319999999999993</v>
      </c>
      <c r="AH24" s="116">
        <f t="shared" si="4"/>
        <v>35.74451612903227</v>
      </c>
      <c r="AK24" t="s">
        <v>35</v>
      </c>
    </row>
    <row r="25" spans="1:38" x14ac:dyDescent="0.2">
      <c r="A25" s="48" t="s">
        <v>8</v>
      </c>
      <c r="B25" s="112">
        <f>[21]Janeiro!$J$5</f>
        <v>32.4</v>
      </c>
      <c r="C25" s="112">
        <f>[21]Janeiro!$J$6</f>
        <v>25.56</v>
      </c>
      <c r="D25" s="112">
        <f>[21]Janeiro!$J$7</f>
        <v>21.240000000000002</v>
      </c>
      <c r="E25" s="112">
        <f>[21]Janeiro!$J$8</f>
        <v>30.6</v>
      </c>
      <c r="F25" s="112">
        <f>[21]Janeiro!$J$9</f>
        <v>26.28</v>
      </c>
      <c r="G25" s="112">
        <f>[21]Janeiro!$J$10</f>
        <v>27.36</v>
      </c>
      <c r="H25" s="112">
        <f>[21]Janeiro!$J$11</f>
        <v>37.800000000000004</v>
      </c>
      <c r="I25" s="112">
        <f>[21]Janeiro!$J$12</f>
        <v>26.28</v>
      </c>
      <c r="J25" s="112">
        <f>[21]Janeiro!$J$13</f>
        <v>33.480000000000004</v>
      </c>
      <c r="K25" s="112">
        <f>[21]Janeiro!$J$14</f>
        <v>78.84</v>
      </c>
      <c r="L25" s="112">
        <f>[21]Janeiro!$J$15</f>
        <v>31.319999999999997</v>
      </c>
      <c r="M25" s="112">
        <f>[21]Janeiro!$J$16</f>
        <v>36.36</v>
      </c>
      <c r="N25" s="112">
        <f>[21]Janeiro!$J$17</f>
        <v>37.080000000000005</v>
      </c>
      <c r="O25" s="112">
        <f>[21]Janeiro!$J$18</f>
        <v>41.04</v>
      </c>
      <c r="P25" s="112">
        <f>[21]Janeiro!$J$19</f>
        <v>34.56</v>
      </c>
      <c r="Q25" s="112">
        <f>[21]Janeiro!$J$20</f>
        <v>37.440000000000005</v>
      </c>
      <c r="R25" s="112">
        <f>[21]Janeiro!$J$21</f>
        <v>43.56</v>
      </c>
      <c r="S25" s="112">
        <f>[21]Janeiro!$J$22</f>
        <v>41.04</v>
      </c>
      <c r="T25" s="112">
        <f>[21]Janeiro!$J$23</f>
        <v>43.92</v>
      </c>
      <c r="U25" s="112">
        <f>[21]Janeiro!$J$24</f>
        <v>39.24</v>
      </c>
      <c r="V25" s="112">
        <f>[21]Janeiro!$J$25</f>
        <v>39.96</v>
      </c>
      <c r="W25" s="112">
        <f>[21]Janeiro!$J$26</f>
        <v>39.24</v>
      </c>
      <c r="X25" s="112">
        <f>[21]Janeiro!$J$27</f>
        <v>33.480000000000004</v>
      </c>
      <c r="Y25" s="112">
        <f>[21]Janeiro!$J$28</f>
        <v>25.56</v>
      </c>
      <c r="Z25" s="112">
        <f>[21]Janeiro!$J$29</f>
        <v>39.6</v>
      </c>
      <c r="AA25" s="112">
        <f>[21]Janeiro!$J$30</f>
        <v>24.840000000000003</v>
      </c>
      <c r="AB25" s="112">
        <f>[21]Janeiro!$J$31</f>
        <v>49.680000000000007</v>
      </c>
      <c r="AC25" s="112">
        <f>[21]Janeiro!$J$32</f>
        <v>56.519999999999996</v>
      </c>
      <c r="AD25" s="112">
        <f>[21]Janeiro!$J$33</f>
        <v>23.759999999999998</v>
      </c>
      <c r="AE25" s="112">
        <f>[21]Janeiro!$J$34</f>
        <v>30.6</v>
      </c>
      <c r="AF25" s="112">
        <f>[21]Janeiro!$J$35</f>
        <v>38.880000000000003</v>
      </c>
      <c r="AG25" s="117">
        <f t="shared" si="3"/>
        <v>78.84</v>
      </c>
      <c r="AH25" s="116">
        <f t="shared" si="4"/>
        <v>36.371612903225802</v>
      </c>
      <c r="AK25" t="s">
        <v>35</v>
      </c>
    </row>
    <row r="26" spans="1:38" x14ac:dyDescent="0.2">
      <c r="A26" s="48" t="s">
        <v>9</v>
      </c>
      <c r="B26" s="112">
        <f>[22]Janeiro!$J$5</f>
        <v>32.76</v>
      </c>
      <c r="C26" s="112">
        <f>[22]Janeiro!$J$6</f>
        <v>38.519999999999996</v>
      </c>
      <c r="D26" s="112">
        <f>[22]Janeiro!$J$7</f>
        <v>23.400000000000002</v>
      </c>
      <c r="E26" s="112">
        <f>[22]Janeiro!$J$8</f>
        <v>47.88</v>
      </c>
      <c r="F26" s="112">
        <f>[22]Janeiro!$J$9</f>
        <v>25.92</v>
      </c>
      <c r="G26" s="112">
        <f>[22]Janeiro!$J$10</f>
        <v>34.200000000000003</v>
      </c>
      <c r="H26" s="112">
        <f>[22]Janeiro!$J$11</f>
        <v>50.76</v>
      </c>
      <c r="I26" s="112">
        <f>[22]Janeiro!$J$12</f>
        <v>25.2</v>
      </c>
      <c r="J26" s="112">
        <f>[22]Janeiro!$J$13</f>
        <v>39.6</v>
      </c>
      <c r="K26" s="112">
        <f>[22]Janeiro!$J$14</f>
        <v>65.88000000000001</v>
      </c>
      <c r="L26" s="112">
        <f>[22]Janeiro!$J$15</f>
        <v>36.72</v>
      </c>
      <c r="M26" s="112">
        <f>[22]Janeiro!$J$16</f>
        <v>35.64</v>
      </c>
      <c r="N26" s="112">
        <f>[22]Janeiro!$J$17</f>
        <v>25.92</v>
      </c>
      <c r="O26" s="112">
        <f>[22]Janeiro!$J$18</f>
        <v>45.36</v>
      </c>
      <c r="P26" s="112">
        <f>[22]Janeiro!$J$19</f>
        <v>34.200000000000003</v>
      </c>
      <c r="Q26" s="112">
        <f>[22]Janeiro!$J$20</f>
        <v>36.72</v>
      </c>
      <c r="R26" s="112">
        <f>[22]Janeiro!$J$21</f>
        <v>36.72</v>
      </c>
      <c r="S26" s="112">
        <f>[22]Janeiro!$J$22</f>
        <v>39.96</v>
      </c>
      <c r="T26" s="112">
        <f>[22]Janeiro!$J$23</f>
        <v>45.72</v>
      </c>
      <c r="U26" s="112">
        <f>[22]Janeiro!$J$24</f>
        <v>38.880000000000003</v>
      </c>
      <c r="V26" s="112">
        <f>[22]Janeiro!$J$25</f>
        <v>39.24</v>
      </c>
      <c r="W26" s="112">
        <f>[22]Janeiro!$J$26</f>
        <v>26.28</v>
      </c>
      <c r="X26" s="112">
        <f>[22]Janeiro!$J$27</f>
        <v>28.44</v>
      </c>
      <c r="Y26" s="112">
        <f>[22]Janeiro!$J$28</f>
        <v>27</v>
      </c>
      <c r="Z26" s="112">
        <f>[22]Janeiro!$J$29</f>
        <v>27</v>
      </c>
      <c r="AA26" s="112">
        <f>[22]Janeiro!$J$30</f>
        <v>31.680000000000003</v>
      </c>
      <c r="AB26" s="112">
        <f>[22]Janeiro!$J$31</f>
        <v>26.64</v>
      </c>
      <c r="AC26" s="112">
        <f>[22]Janeiro!$J$32</f>
        <v>30.6</v>
      </c>
      <c r="AD26" s="112">
        <f>[22]Janeiro!$J$33</f>
        <v>35.64</v>
      </c>
      <c r="AE26" s="112">
        <f>[22]Janeiro!$J$34</f>
        <v>35.64</v>
      </c>
      <c r="AF26" s="112">
        <f>[22]Janeiro!$J$35</f>
        <v>57.6</v>
      </c>
      <c r="AG26" s="117">
        <f t="shared" si="3"/>
        <v>65.88000000000001</v>
      </c>
      <c r="AH26" s="116">
        <f t="shared" si="4"/>
        <v>36.31354838709678</v>
      </c>
      <c r="AK26" t="s">
        <v>35</v>
      </c>
    </row>
    <row r="27" spans="1:38" x14ac:dyDescent="0.2">
      <c r="A27" s="48" t="s">
        <v>32</v>
      </c>
      <c r="B27" s="112">
        <f>[23]Janeiro!$J$5</f>
        <v>29.16</v>
      </c>
      <c r="C27" s="112">
        <f>[23]Janeiro!$J$6</f>
        <v>36.72</v>
      </c>
      <c r="D27" s="112">
        <f>[23]Janeiro!$J$7</f>
        <v>27.36</v>
      </c>
      <c r="E27" s="112">
        <f>[23]Janeiro!$J$8</f>
        <v>38.519999999999996</v>
      </c>
      <c r="F27" s="112">
        <f>[23]Janeiro!$J$9</f>
        <v>28.44</v>
      </c>
      <c r="G27" s="112">
        <f>[23]Janeiro!$J$10</f>
        <v>23.759999999999998</v>
      </c>
      <c r="H27" s="112">
        <f>[23]Janeiro!$J$11</f>
        <v>29.52</v>
      </c>
      <c r="I27" s="112">
        <f>[23]Janeiro!$J$12</f>
        <v>29.16</v>
      </c>
      <c r="J27" s="112">
        <f>[23]Janeiro!$J$13</f>
        <v>29.16</v>
      </c>
      <c r="K27" s="112">
        <f>[23]Janeiro!$J$14</f>
        <v>45</v>
      </c>
      <c r="L27" s="112">
        <f>[23]Janeiro!$J$15</f>
        <v>38.880000000000003</v>
      </c>
      <c r="M27" s="112">
        <f>[23]Janeiro!$J$16</f>
        <v>23.759999999999998</v>
      </c>
      <c r="N27" s="112">
        <f>[23]Janeiro!$J$17</f>
        <v>30.96</v>
      </c>
      <c r="O27" s="112">
        <f>[23]Janeiro!$J$18</f>
        <v>35.28</v>
      </c>
      <c r="P27" s="112">
        <f>[23]Janeiro!$J$19</f>
        <v>38.159999999999997</v>
      </c>
      <c r="Q27" s="112">
        <f>[23]Janeiro!$J$20</f>
        <v>39.6</v>
      </c>
      <c r="R27" s="112">
        <f>[23]Janeiro!$J$21</f>
        <v>38.159999999999997</v>
      </c>
      <c r="S27" s="112">
        <f>[23]Janeiro!$J$22</f>
        <v>32.76</v>
      </c>
      <c r="T27" s="112">
        <f>[23]Janeiro!$J$23</f>
        <v>34.56</v>
      </c>
      <c r="U27" s="112">
        <f>[23]Janeiro!$J$24</f>
        <v>45.36</v>
      </c>
      <c r="V27" s="112">
        <f>[23]Janeiro!$J$25</f>
        <v>31.680000000000003</v>
      </c>
      <c r="W27" s="112">
        <f>[23]Janeiro!$J$26</f>
        <v>28.8</v>
      </c>
      <c r="X27" s="112">
        <f>[23]Janeiro!$J$27</f>
        <v>25.56</v>
      </c>
      <c r="Y27" s="112">
        <f>[23]Janeiro!$J$28</f>
        <v>22.32</v>
      </c>
      <c r="Z27" s="112">
        <f>[23]Janeiro!$J$29</f>
        <v>26.64</v>
      </c>
      <c r="AA27" s="112">
        <f>[23]Janeiro!$J$30</f>
        <v>19.440000000000001</v>
      </c>
      <c r="AB27" s="112">
        <f>[23]Janeiro!$J$31</f>
        <v>30.6</v>
      </c>
      <c r="AC27" s="112">
        <f>[23]Janeiro!$J$32</f>
        <v>25.92</v>
      </c>
      <c r="AD27" s="112">
        <f>[23]Janeiro!$J$33</f>
        <v>28.44</v>
      </c>
      <c r="AE27" s="112">
        <f>[23]Janeiro!$J$34</f>
        <v>25.2</v>
      </c>
      <c r="AF27" s="112">
        <f>[23]Janeiro!$J$35</f>
        <v>55.080000000000005</v>
      </c>
      <c r="AG27" s="117">
        <f t="shared" si="3"/>
        <v>55.080000000000005</v>
      </c>
      <c r="AH27" s="116">
        <f t="shared" si="4"/>
        <v>32.063225806451612</v>
      </c>
      <c r="AK27" t="s">
        <v>35</v>
      </c>
    </row>
    <row r="28" spans="1:38" x14ac:dyDescent="0.2">
      <c r="A28" s="48" t="s">
        <v>10</v>
      </c>
      <c r="B28" s="112">
        <f>[24]Janeiro!$J$5</f>
        <v>28.08</v>
      </c>
      <c r="C28" s="112">
        <f>[24]Janeiro!$J$6</f>
        <v>24.48</v>
      </c>
      <c r="D28" s="112">
        <f>[24]Janeiro!$J$7</f>
        <v>21.240000000000002</v>
      </c>
      <c r="E28" s="112">
        <f>[24]Janeiro!$J$8</f>
        <v>23.400000000000002</v>
      </c>
      <c r="F28" s="112">
        <f>[24]Janeiro!$J$9</f>
        <v>25.56</v>
      </c>
      <c r="G28" s="112">
        <f>[24]Janeiro!$J$10</f>
        <v>23.759999999999998</v>
      </c>
      <c r="H28" s="112">
        <f>[24]Janeiro!$J$11</f>
        <v>28.8</v>
      </c>
      <c r="I28" s="112">
        <f>[24]Janeiro!$J$12</f>
        <v>27</v>
      </c>
      <c r="J28" s="112">
        <f>[24]Janeiro!$J$13</f>
        <v>48.6</v>
      </c>
      <c r="K28" s="112">
        <f>[24]Janeiro!$J$14</f>
        <v>71.28</v>
      </c>
      <c r="L28" s="112">
        <f>[24]Janeiro!$J$15</f>
        <v>39.24</v>
      </c>
      <c r="M28" s="112">
        <f>[24]Janeiro!$J$16</f>
        <v>28.08</v>
      </c>
      <c r="N28" s="112">
        <f>[24]Janeiro!$J$17</f>
        <v>29.880000000000003</v>
      </c>
      <c r="O28" s="112">
        <f>[24]Janeiro!$J$18</f>
        <v>29.880000000000003</v>
      </c>
      <c r="P28" s="112">
        <f>[24]Janeiro!$J$19</f>
        <v>34.56</v>
      </c>
      <c r="Q28" s="112">
        <f>[24]Janeiro!$J$20</f>
        <v>32.76</v>
      </c>
      <c r="R28" s="112">
        <f>[24]Janeiro!$J$21</f>
        <v>41.76</v>
      </c>
      <c r="S28" s="112">
        <f>[24]Janeiro!$J$22</f>
        <v>39.6</v>
      </c>
      <c r="T28" s="112">
        <f>[24]Janeiro!$J$23</f>
        <v>43.2</v>
      </c>
      <c r="U28" s="112">
        <f>[24]Janeiro!$J$24</f>
        <v>30.240000000000002</v>
      </c>
      <c r="V28" s="112">
        <f>[24]Janeiro!$J$25</f>
        <v>42.84</v>
      </c>
      <c r="W28" s="112">
        <f>[24]Janeiro!$J$26</f>
        <v>27</v>
      </c>
      <c r="X28" s="112">
        <f>[24]Janeiro!$J$27</f>
        <v>31.319999999999997</v>
      </c>
      <c r="Y28" s="112">
        <f>[24]Janeiro!$J$28</f>
        <v>31.319999999999997</v>
      </c>
      <c r="Z28" s="112">
        <f>[24]Janeiro!$J$29</f>
        <v>27.36</v>
      </c>
      <c r="AA28" s="112">
        <f>[24]Janeiro!$J$30</f>
        <v>29.880000000000003</v>
      </c>
      <c r="AB28" s="112">
        <f>[24]Janeiro!$J$31</f>
        <v>29.880000000000003</v>
      </c>
      <c r="AC28" s="112">
        <f>[24]Janeiro!$J$32</f>
        <v>26.28</v>
      </c>
      <c r="AD28" s="112">
        <f>[24]Janeiro!$J$33</f>
        <v>34.56</v>
      </c>
      <c r="AE28" s="112">
        <f>[24]Janeiro!$J$34</f>
        <v>31.680000000000003</v>
      </c>
      <c r="AF28" s="112">
        <f>[24]Janeiro!$J$35</f>
        <v>51.84</v>
      </c>
      <c r="AG28" s="117">
        <f t="shared" si="3"/>
        <v>71.28</v>
      </c>
      <c r="AH28" s="116">
        <f t="shared" si="4"/>
        <v>33.398709677419362</v>
      </c>
      <c r="AK28" t="s">
        <v>35</v>
      </c>
    </row>
    <row r="29" spans="1:38" x14ac:dyDescent="0.2">
      <c r="A29" s="48" t="s">
        <v>151</v>
      </c>
      <c r="B29" s="112">
        <f>[25]Janeiro!$J$5</f>
        <v>42.480000000000004</v>
      </c>
      <c r="C29" s="112">
        <f>[25]Janeiro!$J$6</f>
        <v>46.080000000000005</v>
      </c>
      <c r="D29" s="112">
        <f>[25]Janeiro!$J$7</f>
        <v>19.079999999999998</v>
      </c>
      <c r="E29" s="112">
        <f>[25]Janeiro!$J$8</f>
        <v>23.759999999999998</v>
      </c>
      <c r="F29" s="112">
        <f>[25]Janeiro!$J$9</f>
        <v>22.68</v>
      </c>
      <c r="G29" s="112">
        <f>[25]Janeiro!$J$10</f>
        <v>28.44</v>
      </c>
      <c r="H29" s="112">
        <f>[25]Janeiro!$J$11</f>
        <v>28.8</v>
      </c>
      <c r="I29" s="112">
        <f>[25]Janeiro!$J$12</f>
        <v>27</v>
      </c>
      <c r="J29" s="112">
        <f>[25]Janeiro!$J$13</f>
        <v>28.08</v>
      </c>
      <c r="K29" s="112">
        <f>[25]Janeiro!$J$14</f>
        <v>64.44</v>
      </c>
      <c r="L29" s="112">
        <f>[25]Janeiro!$J$15</f>
        <v>44.64</v>
      </c>
      <c r="M29" s="112">
        <f>[25]Janeiro!$J$16</f>
        <v>39.96</v>
      </c>
      <c r="N29" s="112">
        <f>[25]Janeiro!$J$17</f>
        <v>32.76</v>
      </c>
      <c r="O29" s="112">
        <f>[25]Janeiro!$J$18</f>
        <v>36</v>
      </c>
      <c r="P29" s="112">
        <f>[25]Janeiro!$J$19</f>
        <v>42.84</v>
      </c>
      <c r="Q29" s="112">
        <f>[25]Janeiro!$J$20</f>
        <v>47.88</v>
      </c>
      <c r="R29" s="112">
        <f>[25]Janeiro!$J$21</f>
        <v>35.64</v>
      </c>
      <c r="S29" s="112">
        <f>[25]Janeiro!$J$22</f>
        <v>43.2</v>
      </c>
      <c r="T29" s="112">
        <f>[25]Janeiro!$J$23</f>
        <v>52.56</v>
      </c>
      <c r="U29" s="112">
        <f>[25]Janeiro!$J$24</f>
        <v>59.04</v>
      </c>
      <c r="V29" s="112">
        <f>[25]Janeiro!$J$25</f>
        <v>41.76</v>
      </c>
      <c r="W29" s="112">
        <f>[25]Janeiro!$J$26</f>
        <v>37.800000000000004</v>
      </c>
      <c r="X29" s="112">
        <f>[25]Janeiro!$J$27</f>
        <v>34.92</v>
      </c>
      <c r="Y29" s="112">
        <f>[25]Janeiro!$J$28</f>
        <v>27</v>
      </c>
      <c r="Z29" s="112">
        <f>[25]Janeiro!$J$29</f>
        <v>32.76</v>
      </c>
      <c r="AA29" s="112">
        <f>[25]Janeiro!$J$30</f>
        <v>34.56</v>
      </c>
      <c r="AB29" s="112">
        <f>[25]Janeiro!$J$31</f>
        <v>30.6</v>
      </c>
      <c r="AC29" s="112">
        <f>[25]Janeiro!$J$32</f>
        <v>30.6</v>
      </c>
      <c r="AD29" s="112">
        <f>[25]Janeiro!$J$33</f>
        <v>35.64</v>
      </c>
      <c r="AE29" s="112">
        <f>[25]Janeiro!$J$34</f>
        <v>38.880000000000003</v>
      </c>
      <c r="AF29" s="112">
        <f>[25]Janeiro!$J$35</f>
        <v>88.2</v>
      </c>
      <c r="AG29" s="117">
        <f t="shared" si="3"/>
        <v>88.2</v>
      </c>
      <c r="AH29" s="116">
        <f t="shared" si="4"/>
        <v>38.647741935483879</v>
      </c>
      <c r="AI29" s="12" t="s">
        <v>35</v>
      </c>
      <c r="AK29" t="s">
        <v>35</v>
      </c>
    </row>
    <row r="30" spans="1:38" x14ac:dyDescent="0.2">
      <c r="A30" s="48" t="s">
        <v>11</v>
      </c>
      <c r="B30" s="112" t="str">
        <f>[26]Janeiro!$J$5</f>
        <v>*</v>
      </c>
      <c r="C30" s="112" t="str">
        <f>[26]Janeiro!$J$6</f>
        <v>*</v>
      </c>
      <c r="D30" s="112" t="str">
        <f>[26]Janeiro!$J$7</f>
        <v>*</v>
      </c>
      <c r="E30" s="112" t="str">
        <f>[26]Janeiro!$J$8</f>
        <v>*</v>
      </c>
      <c r="F30" s="112" t="str">
        <f>[26]Janeiro!$J$9</f>
        <v>*</v>
      </c>
      <c r="G30" s="112" t="str">
        <f>[26]Janeiro!$J$10</f>
        <v>*</v>
      </c>
      <c r="H30" s="112" t="str">
        <f>[26]Janeiro!$J$11</f>
        <v>*</v>
      </c>
      <c r="I30" s="112" t="str">
        <f>[26]Janeiro!$J$12</f>
        <v>*</v>
      </c>
      <c r="J30" s="112" t="str">
        <f>[26]Janeiro!$J$13</f>
        <v>*</v>
      </c>
      <c r="K30" s="112" t="str">
        <f>[26]Janeiro!$J$14</f>
        <v>*</v>
      </c>
      <c r="L30" s="112" t="str">
        <f>[26]Janeiro!$J$15</f>
        <v>*</v>
      </c>
      <c r="M30" s="112" t="str">
        <f>[26]Janeiro!$J$16</f>
        <v>*</v>
      </c>
      <c r="N30" s="112" t="str">
        <f>[26]Janeiro!$J$17</f>
        <v>*</v>
      </c>
      <c r="O30" s="112" t="str">
        <f>[26]Janeiro!$J$18</f>
        <v>*</v>
      </c>
      <c r="P30" s="112" t="str">
        <f>[26]Janeiro!$J$19</f>
        <v>*</v>
      </c>
      <c r="Q30" s="112" t="str">
        <f>[26]Janeiro!$J$20</f>
        <v>*</v>
      </c>
      <c r="R30" s="112" t="str">
        <f>[26]Janeiro!$J$21</f>
        <v>*</v>
      </c>
      <c r="S30" s="112" t="str">
        <f>[26]Janeiro!$J$22</f>
        <v>*</v>
      </c>
      <c r="T30" s="112" t="str">
        <f>[26]Janeiro!$J$23</f>
        <v>*</v>
      </c>
      <c r="U30" s="112" t="str">
        <f>[26]Janeiro!$J$24</f>
        <v>*</v>
      </c>
      <c r="V30" s="112" t="str">
        <f>[26]Janeiro!$J$25</f>
        <v>*</v>
      </c>
      <c r="W30" s="112" t="str">
        <f>[26]Janeiro!$J$26</f>
        <v>*</v>
      </c>
      <c r="X30" s="112" t="str">
        <f>[26]Janeiro!$J$27</f>
        <v>*</v>
      </c>
      <c r="Y30" s="112" t="str">
        <f>[26]Janeiro!$J$28</f>
        <v>*</v>
      </c>
      <c r="Z30" s="112" t="str">
        <f>[26]Janeiro!$J$29</f>
        <v>*</v>
      </c>
      <c r="AA30" s="112" t="str">
        <f>[26]Janeiro!$J$30</f>
        <v>*</v>
      </c>
      <c r="AB30" s="112" t="str">
        <f>[26]Janeiro!$J$31</f>
        <v>*</v>
      </c>
      <c r="AC30" s="112" t="str">
        <f>[26]Janeiro!$J$32</f>
        <v>*</v>
      </c>
      <c r="AD30" s="112" t="str">
        <f>[26]Janeiro!$J$33</f>
        <v>*</v>
      </c>
      <c r="AE30" s="112" t="str">
        <f>[26]Janeiro!$J$34</f>
        <v>*</v>
      </c>
      <c r="AF30" s="112" t="str">
        <f>[26]Janeiro!$J$35</f>
        <v>*</v>
      </c>
      <c r="AG30" s="117" t="s">
        <v>197</v>
      </c>
      <c r="AH30" s="116" t="s">
        <v>197</v>
      </c>
      <c r="AK30" t="s">
        <v>35</v>
      </c>
    </row>
    <row r="31" spans="1:38" s="5" customFormat="1" x14ac:dyDescent="0.2">
      <c r="A31" s="48" t="s">
        <v>12</v>
      </c>
      <c r="B31" s="112">
        <f>[27]Janeiro!$J$5</f>
        <v>27.720000000000002</v>
      </c>
      <c r="C31" s="112">
        <f>[27]Janeiro!$J$6</f>
        <v>34.56</v>
      </c>
      <c r="D31" s="112">
        <f>[27]Janeiro!$J$7</f>
        <v>34.56</v>
      </c>
      <c r="E31" s="112">
        <f>[27]Janeiro!$J$8</f>
        <v>19.8</v>
      </c>
      <c r="F31" s="112">
        <f>[27]Janeiro!$J$9</f>
        <v>19.8</v>
      </c>
      <c r="G31" s="112">
        <f>[27]Janeiro!$J$10</f>
        <v>25.92</v>
      </c>
      <c r="H31" s="112">
        <f>[27]Janeiro!$J$11</f>
        <v>29.16</v>
      </c>
      <c r="I31" s="112">
        <f>[27]Janeiro!$J$12</f>
        <v>27.720000000000002</v>
      </c>
      <c r="J31" s="112">
        <f>[27]Janeiro!$J$13</f>
        <v>28.44</v>
      </c>
      <c r="K31" s="112">
        <f>[27]Janeiro!$J$14</f>
        <v>33.480000000000004</v>
      </c>
      <c r="L31" s="112">
        <f>[27]Janeiro!$J$15</f>
        <v>36</v>
      </c>
      <c r="M31" s="112">
        <f>[27]Janeiro!$J$16</f>
        <v>25.2</v>
      </c>
      <c r="N31" s="112">
        <f>[27]Janeiro!$J$17</f>
        <v>23.400000000000002</v>
      </c>
      <c r="O31" s="112">
        <f>[27]Janeiro!$J$18</f>
        <v>42.12</v>
      </c>
      <c r="P31" s="112">
        <f>[27]Janeiro!$J$19</f>
        <v>30.240000000000002</v>
      </c>
      <c r="Q31" s="112">
        <f>[27]Janeiro!$J$20</f>
        <v>32.4</v>
      </c>
      <c r="R31" s="112">
        <f>[27]Janeiro!$J$21</f>
        <v>37.800000000000004</v>
      </c>
      <c r="S31" s="112">
        <f>[27]Janeiro!$J$22</f>
        <v>34.92</v>
      </c>
      <c r="T31" s="112">
        <f>[27]Janeiro!$J$23</f>
        <v>30.240000000000002</v>
      </c>
      <c r="U31" s="112">
        <f>[27]Janeiro!$J$24</f>
        <v>28.8</v>
      </c>
      <c r="V31" s="112">
        <f>[27]Janeiro!$J$25</f>
        <v>27</v>
      </c>
      <c r="W31" s="112">
        <f>[27]Janeiro!$J$26</f>
        <v>51.84</v>
      </c>
      <c r="X31" s="112">
        <f>[27]Janeiro!$J$27</f>
        <v>27.36</v>
      </c>
      <c r="Y31" s="112">
        <f>[27]Janeiro!$J$28</f>
        <v>18.36</v>
      </c>
      <c r="Z31" s="112">
        <f>[27]Janeiro!$J$29</f>
        <v>17.64</v>
      </c>
      <c r="AA31" s="112">
        <f>[27]Janeiro!$J$30</f>
        <v>19.440000000000001</v>
      </c>
      <c r="AB31" s="112">
        <f>[27]Janeiro!$J$31</f>
        <v>21.96</v>
      </c>
      <c r="AC31" s="112">
        <f>[27]Janeiro!$J$32</f>
        <v>22.68</v>
      </c>
      <c r="AD31" s="112">
        <f>[27]Janeiro!$J$33</f>
        <v>37.800000000000004</v>
      </c>
      <c r="AE31" s="112">
        <f>[27]Janeiro!$J$34</f>
        <v>25.2</v>
      </c>
      <c r="AF31" s="112">
        <f>[27]Janeiro!$J$35</f>
        <v>29.52</v>
      </c>
      <c r="AG31" s="117">
        <f t="shared" si="3"/>
        <v>51.84</v>
      </c>
      <c r="AH31" s="116">
        <f t="shared" si="4"/>
        <v>29.067096774193551</v>
      </c>
      <c r="AK31" s="5" t="s">
        <v>35</v>
      </c>
    </row>
    <row r="32" spans="1:38" x14ac:dyDescent="0.2">
      <c r="A32" s="48" t="s">
        <v>13</v>
      </c>
      <c r="B32" s="112">
        <f>[28]Janeiro!$J$5</f>
        <v>34.200000000000003</v>
      </c>
      <c r="C32" s="112">
        <f>[28]Janeiro!$J$6</f>
        <v>22.32</v>
      </c>
      <c r="D32" s="112">
        <f>[28]Janeiro!$J$7</f>
        <v>41.04</v>
      </c>
      <c r="E32" s="112">
        <f>[28]Janeiro!$J$8</f>
        <v>35.64</v>
      </c>
      <c r="F32" s="112">
        <f>[28]Janeiro!$J$9</f>
        <v>34.200000000000003</v>
      </c>
      <c r="G32" s="112">
        <f>[28]Janeiro!$J$10</f>
        <v>28.8</v>
      </c>
      <c r="H32" s="112">
        <f>[28]Janeiro!$J$11</f>
        <v>34.92</v>
      </c>
      <c r="I32" s="112">
        <f>[28]Janeiro!$J$12</f>
        <v>42.480000000000004</v>
      </c>
      <c r="J32" s="112">
        <f>[28]Janeiro!$J$13</f>
        <v>27.36</v>
      </c>
      <c r="K32" s="112">
        <f>[28]Janeiro!$J$14</f>
        <v>36</v>
      </c>
      <c r="L32" s="112">
        <f>[28]Janeiro!$J$15</f>
        <v>27</v>
      </c>
      <c r="M32" s="112">
        <f>[28]Janeiro!$J$16</f>
        <v>67.319999999999993</v>
      </c>
      <c r="N32" s="112">
        <f>[28]Janeiro!$J$17</f>
        <v>35.28</v>
      </c>
      <c r="O32" s="112">
        <f>[28]Janeiro!$J$18</f>
        <v>35.28</v>
      </c>
      <c r="P32" s="112">
        <f>[28]Janeiro!$J$19</f>
        <v>32.76</v>
      </c>
      <c r="Q32" s="112">
        <f>[28]Janeiro!$J$20</f>
        <v>37.800000000000004</v>
      </c>
      <c r="R32" s="112">
        <f>[28]Janeiro!$J$21</f>
        <v>41.4</v>
      </c>
      <c r="S32" s="112">
        <f>[28]Janeiro!$J$22</f>
        <v>37.440000000000005</v>
      </c>
      <c r="T32" s="112">
        <f>[28]Janeiro!$J$23</f>
        <v>51.480000000000004</v>
      </c>
      <c r="U32" s="112">
        <f>[28]Janeiro!$J$24</f>
        <v>28.44</v>
      </c>
      <c r="V32" s="112">
        <f>[28]Janeiro!$J$25</f>
        <v>22.68</v>
      </c>
      <c r="W32" s="112">
        <f>[28]Janeiro!$J$26</f>
        <v>43.56</v>
      </c>
      <c r="X32" s="112">
        <f>[28]Janeiro!$J$27</f>
        <v>21.96</v>
      </c>
      <c r="Y32" s="112">
        <f>[28]Janeiro!$J$28</f>
        <v>24.48</v>
      </c>
      <c r="Z32" s="112">
        <f>[28]Janeiro!$J$29</f>
        <v>36</v>
      </c>
      <c r="AA32" s="112">
        <f>[28]Janeiro!$J$30</f>
        <v>31.319999999999997</v>
      </c>
      <c r="AB32" s="112">
        <f>[28]Janeiro!$J$31</f>
        <v>24.48</v>
      </c>
      <c r="AC32" s="112">
        <f>[28]Janeiro!$J$32</f>
        <v>29.52</v>
      </c>
      <c r="AD32" s="112">
        <f>[28]Janeiro!$J$33</f>
        <v>35.64</v>
      </c>
      <c r="AE32" s="112">
        <f>[28]Janeiro!$J$34</f>
        <v>70.2</v>
      </c>
      <c r="AF32" s="112">
        <f>[28]Janeiro!$J$35</f>
        <v>37.440000000000005</v>
      </c>
      <c r="AG32" s="117">
        <f t="shared" si="3"/>
        <v>70.2</v>
      </c>
      <c r="AH32" s="116">
        <f t="shared" si="4"/>
        <v>35.756129032258073</v>
      </c>
      <c r="AK32" t="s">
        <v>35</v>
      </c>
    </row>
    <row r="33" spans="1:38" x14ac:dyDescent="0.2">
      <c r="A33" s="48" t="s">
        <v>152</v>
      </c>
      <c r="B33" s="112">
        <f>[29]Janeiro!$J$5</f>
        <v>26.28</v>
      </c>
      <c r="C33" s="112">
        <f>[29]Janeiro!$J$6</f>
        <v>31.680000000000003</v>
      </c>
      <c r="D33" s="112">
        <f>[29]Janeiro!$J$7</f>
        <v>20.16</v>
      </c>
      <c r="E33" s="112">
        <f>[29]Janeiro!$J$8</f>
        <v>37.800000000000004</v>
      </c>
      <c r="F33" s="112">
        <f>[29]Janeiro!$J$9</f>
        <v>21.96</v>
      </c>
      <c r="G33" s="112">
        <f>[29]Janeiro!$J$10</f>
        <v>23.400000000000002</v>
      </c>
      <c r="H33" s="112">
        <f>[29]Janeiro!$J$11</f>
        <v>46.440000000000005</v>
      </c>
      <c r="I33" s="112">
        <f>[29]Janeiro!$J$12</f>
        <v>23.040000000000003</v>
      </c>
      <c r="J33" s="112">
        <f>[29]Janeiro!$J$13</f>
        <v>58.680000000000007</v>
      </c>
      <c r="K33" s="112">
        <f>[29]Janeiro!$J$14</f>
        <v>43.2</v>
      </c>
      <c r="L33" s="112">
        <f>[29]Janeiro!$J$15</f>
        <v>37.800000000000004</v>
      </c>
      <c r="M33" s="112">
        <f>[29]Janeiro!$J$16</f>
        <v>37.080000000000005</v>
      </c>
      <c r="N33" s="112">
        <f>[29]Janeiro!$J$17</f>
        <v>26.28</v>
      </c>
      <c r="O33" s="112">
        <f>[29]Janeiro!$J$18</f>
        <v>44.28</v>
      </c>
      <c r="P33" s="112">
        <f>[29]Janeiro!$J$19</f>
        <v>40.32</v>
      </c>
      <c r="Q33" s="112">
        <f>[29]Janeiro!$J$20</f>
        <v>27</v>
      </c>
      <c r="R33" s="112">
        <f>[29]Janeiro!$J$21</f>
        <v>25.92</v>
      </c>
      <c r="S33" s="112">
        <f>[29]Janeiro!$J$22</f>
        <v>17.64</v>
      </c>
      <c r="T33" s="112">
        <f>[29]Janeiro!$J$23</f>
        <v>34.200000000000003</v>
      </c>
      <c r="U33" s="112">
        <f>[29]Janeiro!$J$24</f>
        <v>39.6</v>
      </c>
      <c r="V33" s="112">
        <f>[29]Janeiro!$J$25</f>
        <v>30.96</v>
      </c>
      <c r="W33" s="112">
        <f>[29]Janeiro!$J$26</f>
        <v>25.2</v>
      </c>
      <c r="X33" s="112">
        <f>[29]Janeiro!$J$27</f>
        <v>24.840000000000003</v>
      </c>
      <c r="Y33" s="112">
        <f>[29]Janeiro!$J$28</f>
        <v>25.2</v>
      </c>
      <c r="Z33" s="112">
        <f>[29]Janeiro!$J$29</f>
        <v>28.8</v>
      </c>
      <c r="AA33" s="112">
        <f>[29]Janeiro!$J$30</f>
        <v>30.96</v>
      </c>
      <c r="AB33" s="112">
        <f>[29]Janeiro!$J$31</f>
        <v>43.56</v>
      </c>
      <c r="AC33" s="112">
        <f>[29]Janeiro!$J$32</f>
        <v>34.200000000000003</v>
      </c>
      <c r="AD33" s="112">
        <f>[29]Janeiro!$J$33</f>
        <v>20.88</v>
      </c>
      <c r="AE33" s="112">
        <f>[29]Janeiro!$J$34</f>
        <v>27</v>
      </c>
      <c r="AF33" s="112">
        <f>[29]Janeiro!$J$35</f>
        <v>46.440000000000005</v>
      </c>
      <c r="AG33" s="117">
        <f t="shared" si="3"/>
        <v>58.680000000000007</v>
      </c>
      <c r="AH33" s="116">
        <f t="shared" si="4"/>
        <v>32.283870967741947</v>
      </c>
    </row>
    <row r="34" spans="1:38" x14ac:dyDescent="0.2">
      <c r="A34" s="48" t="s">
        <v>123</v>
      </c>
      <c r="B34" s="112">
        <f>[30]Janeiro!$J$5</f>
        <v>51.480000000000004</v>
      </c>
      <c r="C34" s="112">
        <f>[30]Janeiro!$J$6</f>
        <v>41.76</v>
      </c>
      <c r="D34" s="112">
        <f>[30]Janeiro!$J$7</f>
        <v>28.8</v>
      </c>
      <c r="E34" s="112">
        <f>[30]Janeiro!$J$8</f>
        <v>40.680000000000007</v>
      </c>
      <c r="F34" s="112">
        <f>[30]Janeiro!$J$9</f>
        <v>30.6</v>
      </c>
      <c r="G34" s="112">
        <f>[30]Janeiro!$J$10</f>
        <v>32.4</v>
      </c>
      <c r="H34" s="112">
        <f>[30]Janeiro!$J$11</f>
        <v>56.16</v>
      </c>
      <c r="I34" s="112">
        <f>[30]Janeiro!$J$12</f>
        <v>34.56</v>
      </c>
      <c r="J34" s="112">
        <f>[30]Janeiro!$J$13</f>
        <v>38.159999999999997</v>
      </c>
      <c r="K34" s="112">
        <f>[30]Janeiro!$J$14</f>
        <v>46.080000000000005</v>
      </c>
      <c r="L34" s="112">
        <f>[30]Janeiro!$J$15</f>
        <v>51.84</v>
      </c>
      <c r="M34" s="112">
        <f>[30]Janeiro!$J$16</f>
        <v>31.680000000000003</v>
      </c>
      <c r="N34" s="112">
        <f>[30]Janeiro!$J$17</f>
        <v>30.6</v>
      </c>
      <c r="O34" s="112">
        <f>[30]Janeiro!$J$18</f>
        <v>50.4</v>
      </c>
      <c r="P34" s="112">
        <f>[30]Janeiro!$J$19</f>
        <v>47.16</v>
      </c>
      <c r="Q34" s="112">
        <f>[30]Janeiro!$J$20</f>
        <v>37.440000000000005</v>
      </c>
      <c r="R34" s="112">
        <f>[30]Janeiro!$J$21</f>
        <v>31.680000000000003</v>
      </c>
      <c r="S34" s="112">
        <f>[30]Janeiro!$J$22</f>
        <v>47.16</v>
      </c>
      <c r="T34" s="112">
        <f>[30]Janeiro!$J$23</f>
        <v>46.080000000000005</v>
      </c>
      <c r="U34" s="112">
        <f>[30]Janeiro!$J$24</f>
        <v>47.519999999999996</v>
      </c>
      <c r="V34" s="112">
        <f>[30]Janeiro!$J$25</f>
        <v>42.480000000000004</v>
      </c>
      <c r="W34" s="112">
        <f>[30]Janeiro!$J$26</f>
        <v>36.36</v>
      </c>
      <c r="X34" s="112">
        <f>[30]Janeiro!$J$27</f>
        <v>31.680000000000003</v>
      </c>
      <c r="Y34" s="112">
        <f>[30]Janeiro!$J$28</f>
        <v>26.28</v>
      </c>
      <c r="Z34" s="112">
        <f>[30]Janeiro!$J$29</f>
        <v>31.680000000000003</v>
      </c>
      <c r="AA34" s="112">
        <f>[30]Janeiro!$J$30</f>
        <v>30.96</v>
      </c>
      <c r="AB34" s="112">
        <f>[30]Janeiro!$J$31</f>
        <v>36.72</v>
      </c>
      <c r="AC34" s="112">
        <f>[30]Janeiro!$J$32</f>
        <v>30.240000000000002</v>
      </c>
      <c r="AD34" s="112">
        <f>[30]Janeiro!$J$33</f>
        <v>32.76</v>
      </c>
      <c r="AE34" s="112">
        <f>[30]Janeiro!$J$34</f>
        <v>30.240000000000002</v>
      </c>
      <c r="AF34" s="112">
        <f>[30]Janeiro!$J$35</f>
        <v>40.680000000000007</v>
      </c>
      <c r="AG34" s="117">
        <f t="shared" si="3"/>
        <v>56.16</v>
      </c>
      <c r="AH34" s="116">
        <f t="shared" si="4"/>
        <v>38.461935483870967</v>
      </c>
      <c r="AK34" t="s">
        <v>35</v>
      </c>
    </row>
    <row r="35" spans="1:38" x14ac:dyDescent="0.2">
      <c r="A35" s="48" t="s">
        <v>14</v>
      </c>
      <c r="B35" s="112">
        <f>[31]Janeiro!$J$5</f>
        <v>25.56</v>
      </c>
      <c r="C35" s="112">
        <f>[31]Janeiro!$J$6</f>
        <v>25.92</v>
      </c>
      <c r="D35" s="112">
        <f>[31]Janeiro!$J$7</f>
        <v>28.8</v>
      </c>
      <c r="E35" s="112">
        <f>[31]Janeiro!$J$8</f>
        <v>32.4</v>
      </c>
      <c r="F35" s="112">
        <f>[31]Janeiro!$J$9</f>
        <v>59.4</v>
      </c>
      <c r="G35" s="112">
        <f>[31]Janeiro!$J$10</f>
        <v>37.440000000000005</v>
      </c>
      <c r="H35" s="112">
        <f>[31]Janeiro!$J$11</f>
        <v>31.680000000000003</v>
      </c>
      <c r="I35" s="112">
        <f>[31]Janeiro!$J$12</f>
        <v>26.64</v>
      </c>
      <c r="J35" s="112">
        <f>[31]Janeiro!$J$13</f>
        <v>30.6</v>
      </c>
      <c r="K35" s="112">
        <f>[31]Janeiro!$J$14</f>
        <v>41.4</v>
      </c>
      <c r="L35" s="112">
        <f>[31]Janeiro!$J$15</f>
        <v>42.480000000000004</v>
      </c>
      <c r="M35" s="112">
        <f>[31]Janeiro!$J$16</f>
        <v>32.4</v>
      </c>
      <c r="N35" s="112">
        <f>[31]Janeiro!$J$17</f>
        <v>43.56</v>
      </c>
      <c r="O35" s="112">
        <f>[31]Janeiro!$J$18</f>
        <v>47.519999999999996</v>
      </c>
      <c r="P35" s="112">
        <f>[31]Janeiro!$J$19</f>
        <v>23.040000000000003</v>
      </c>
      <c r="Q35" s="112">
        <f>[31]Janeiro!$J$20</f>
        <v>44.28</v>
      </c>
      <c r="R35" s="112">
        <f>[31]Janeiro!$J$21</f>
        <v>26.64</v>
      </c>
      <c r="S35" s="112">
        <f>[31]Janeiro!$J$22</f>
        <v>22.68</v>
      </c>
      <c r="T35" s="112">
        <f>[31]Janeiro!$J$23</f>
        <v>43.92</v>
      </c>
      <c r="U35" s="112">
        <f>[31]Janeiro!$J$24</f>
        <v>34.92</v>
      </c>
      <c r="V35" s="112">
        <f>[31]Janeiro!$J$25</f>
        <v>51.12</v>
      </c>
      <c r="W35" s="112">
        <f>[31]Janeiro!$J$26</f>
        <v>45</v>
      </c>
      <c r="X35" s="112">
        <f>[31]Janeiro!$J$27</f>
        <v>44.28</v>
      </c>
      <c r="Y35" s="112">
        <f>[31]Janeiro!$J$28</f>
        <v>34.200000000000003</v>
      </c>
      <c r="Z35" s="112">
        <f>[31]Janeiro!$J$29</f>
        <v>27.36</v>
      </c>
      <c r="AA35" s="112">
        <f>[31]Janeiro!$J$30</f>
        <v>26.64</v>
      </c>
      <c r="AB35" s="112">
        <f>[31]Janeiro!$J$31</f>
        <v>33.840000000000003</v>
      </c>
      <c r="AC35" s="112">
        <f>[31]Janeiro!$J$32</f>
        <v>61.2</v>
      </c>
      <c r="AD35" s="112">
        <f>[31]Janeiro!$J$33</f>
        <v>39.6</v>
      </c>
      <c r="AE35" s="112">
        <f>[31]Janeiro!$J$34</f>
        <v>24.48</v>
      </c>
      <c r="AF35" s="112">
        <f>[31]Janeiro!$J$35</f>
        <v>30.240000000000002</v>
      </c>
      <c r="AG35" s="117">
        <f t="shared" si="3"/>
        <v>61.2</v>
      </c>
      <c r="AH35" s="116">
        <f t="shared" si="4"/>
        <v>36.104516129032248</v>
      </c>
    </row>
    <row r="36" spans="1:38" x14ac:dyDescent="0.2">
      <c r="A36" s="48" t="s">
        <v>153</v>
      </c>
      <c r="B36" s="112">
        <f>[32]Janeiro!$J$5</f>
        <v>47.88</v>
      </c>
      <c r="C36" s="112">
        <f>[32]Janeiro!$J$6</f>
        <v>38.880000000000003</v>
      </c>
      <c r="D36" s="112">
        <f>[32]Janeiro!$J$7</f>
        <v>22.68</v>
      </c>
      <c r="E36" s="112">
        <f>[32]Janeiro!$J$8</f>
        <v>44.64</v>
      </c>
      <c r="F36" s="112">
        <f>[32]Janeiro!$J$9</f>
        <v>55.440000000000005</v>
      </c>
      <c r="G36" s="112">
        <f>[32]Janeiro!$J$10</f>
        <v>36</v>
      </c>
      <c r="H36" s="112">
        <f>[32]Janeiro!$J$11</f>
        <v>23.040000000000003</v>
      </c>
      <c r="I36" s="112">
        <f>[32]Janeiro!$J$12</f>
        <v>33.119999999999997</v>
      </c>
      <c r="J36" s="112">
        <f>[32]Janeiro!$J$13</f>
        <v>34.200000000000003</v>
      </c>
      <c r="K36" s="112">
        <f>[32]Janeiro!$J$14</f>
        <v>34.200000000000003</v>
      </c>
      <c r="L36" s="112">
        <f>[32]Janeiro!$J$15</f>
        <v>34.56</v>
      </c>
      <c r="M36" s="112">
        <f>[32]Janeiro!$J$16</f>
        <v>33.840000000000003</v>
      </c>
      <c r="N36" s="112">
        <f>[32]Janeiro!$J$17</f>
        <v>44.28</v>
      </c>
      <c r="O36" s="112">
        <f>[32]Janeiro!$J$18</f>
        <v>44.64</v>
      </c>
      <c r="P36" s="112">
        <f>[32]Janeiro!$J$19</f>
        <v>48.24</v>
      </c>
      <c r="Q36" s="112">
        <f>[32]Janeiro!$J$20</f>
        <v>36</v>
      </c>
      <c r="R36" s="112">
        <f>[32]Janeiro!$J$21</f>
        <v>42.84</v>
      </c>
      <c r="S36" s="112">
        <f>[32]Janeiro!$J$22</f>
        <v>37.440000000000005</v>
      </c>
      <c r="T36" s="112">
        <f>[32]Janeiro!$J$23</f>
        <v>41.04</v>
      </c>
      <c r="U36" s="112">
        <f>[32]Janeiro!$J$24</f>
        <v>43.2</v>
      </c>
      <c r="V36" s="112">
        <f>[32]Janeiro!$J$25</f>
        <v>47.16</v>
      </c>
      <c r="W36" s="112">
        <f>[32]Janeiro!$J$26</f>
        <v>36.36</v>
      </c>
      <c r="X36" s="112">
        <f>[32]Janeiro!$J$27</f>
        <v>23.400000000000002</v>
      </c>
      <c r="Y36" s="112">
        <f>[32]Janeiro!$J$28</f>
        <v>32.04</v>
      </c>
      <c r="Z36" s="112">
        <f>[32]Janeiro!$J$29</f>
        <v>30.240000000000002</v>
      </c>
      <c r="AA36" s="112">
        <f>[32]Janeiro!$J$30</f>
        <v>23.040000000000003</v>
      </c>
      <c r="AB36" s="112">
        <f>[32]Janeiro!$J$31</f>
        <v>21.96</v>
      </c>
      <c r="AC36" s="112">
        <f>[32]Janeiro!$J$32</f>
        <v>34.56</v>
      </c>
      <c r="AD36" s="112">
        <f>[32]Janeiro!$J$33</f>
        <v>39.24</v>
      </c>
      <c r="AE36" s="112">
        <f>[32]Janeiro!$J$34</f>
        <v>40.32</v>
      </c>
      <c r="AF36" s="112">
        <f>[32]Janeiro!$J$35</f>
        <v>25.56</v>
      </c>
      <c r="AG36" s="117">
        <f t="shared" si="3"/>
        <v>55.440000000000005</v>
      </c>
      <c r="AH36" s="116">
        <f t="shared" si="4"/>
        <v>36.452903225806452</v>
      </c>
      <c r="AK36" t="s">
        <v>35</v>
      </c>
    </row>
    <row r="37" spans="1:38" x14ac:dyDescent="0.2">
      <c r="A37" s="48" t="s">
        <v>15</v>
      </c>
      <c r="B37" s="112">
        <f>[33]Janeiro!$J$5</f>
        <v>42.12</v>
      </c>
      <c r="C37" s="112">
        <f>[33]Janeiro!$J$6</f>
        <v>49.680000000000007</v>
      </c>
      <c r="D37" s="112">
        <f>[33]Janeiro!$J$7</f>
        <v>50.4</v>
      </c>
      <c r="E37" s="112">
        <f>[33]Janeiro!$J$8</f>
        <v>25.92</v>
      </c>
      <c r="F37" s="112">
        <f>[33]Janeiro!$J$9</f>
        <v>23.759999999999998</v>
      </c>
      <c r="G37" s="112">
        <f>[33]Janeiro!$J$10</f>
        <v>30.6</v>
      </c>
      <c r="H37" s="112">
        <f>[33]Janeiro!$J$11</f>
        <v>29.52</v>
      </c>
      <c r="I37" s="112">
        <f>[33]Janeiro!$J$12</f>
        <v>27.36</v>
      </c>
      <c r="J37" s="112">
        <f>[33]Janeiro!$J$13</f>
        <v>44.28</v>
      </c>
      <c r="K37" s="112">
        <f>[33]Janeiro!$J$14</f>
        <v>48.24</v>
      </c>
      <c r="L37" s="112">
        <f>[33]Janeiro!$J$15</f>
        <v>57.6</v>
      </c>
      <c r="M37" s="112">
        <f>[33]Janeiro!$J$16</f>
        <v>30.6</v>
      </c>
      <c r="N37" s="112">
        <f>[33]Janeiro!$J$17</f>
        <v>34.92</v>
      </c>
      <c r="O37" s="112">
        <f>[33]Janeiro!$J$18</f>
        <v>30.240000000000002</v>
      </c>
      <c r="P37" s="112">
        <f>[33]Janeiro!$J$19</f>
        <v>41.04</v>
      </c>
      <c r="Q37" s="112">
        <f>[33]Janeiro!$J$20</f>
        <v>42.84</v>
      </c>
      <c r="R37" s="112">
        <f>[33]Janeiro!$J$21</f>
        <v>39.6</v>
      </c>
      <c r="S37" s="112">
        <f>[33]Janeiro!$J$22</f>
        <v>43.2</v>
      </c>
      <c r="T37" s="112">
        <f>[33]Janeiro!$J$23</f>
        <v>44.28</v>
      </c>
      <c r="U37" s="112">
        <f>[33]Janeiro!$J$24</f>
        <v>63.360000000000007</v>
      </c>
      <c r="V37" s="112">
        <f>[33]Janeiro!$J$25</f>
        <v>33.480000000000004</v>
      </c>
      <c r="W37" s="112">
        <f>[33]Janeiro!$J$26</f>
        <v>36</v>
      </c>
      <c r="X37" s="112">
        <f>[33]Janeiro!$J$27</f>
        <v>27</v>
      </c>
      <c r="Y37" s="112">
        <f>[33]Janeiro!$J$28</f>
        <v>30.240000000000002</v>
      </c>
      <c r="Z37" s="112">
        <f>[33]Janeiro!$J$29</f>
        <v>25.2</v>
      </c>
      <c r="AA37" s="112">
        <f>[33]Janeiro!$J$30</f>
        <v>33.840000000000003</v>
      </c>
      <c r="AB37" s="112">
        <f>[33]Janeiro!$J$31</f>
        <v>28.44</v>
      </c>
      <c r="AC37" s="112">
        <f>[33]Janeiro!$J$32</f>
        <v>30.240000000000002</v>
      </c>
      <c r="AD37" s="112">
        <f>[33]Janeiro!$J$33</f>
        <v>30.6</v>
      </c>
      <c r="AE37" s="112">
        <f>[33]Janeiro!$J$34</f>
        <v>32.4</v>
      </c>
      <c r="AF37" s="112">
        <f>[33]Janeiro!$J$35</f>
        <v>49.680000000000007</v>
      </c>
      <c r="AG37" s="117">
        <f t="shared" si="3"/>
        <v>63.360000000000007</v>
      </c>
      <c r="AH37" s="116">
        <f t="shared" si="4"/>
        <v>37.312258064516136</v>
      </c>
      <c r="AI37" s="12" t="s">
        <v>35</v>
      </c>
      <c r="AK37" t="s">
        <v>35</v>
      </c>
    </row>
    <row r="38" spans="1:38" x14ac:dyDescent="0.2">
      <c r="A38" s="48" t="s">
        <v>16</v>
      </c>
      <c r="B38" s="112">
        <f>[34]Janeiro!$J$5</f>
        <v>37.080000000000005</v>
      </c>
      <c r="C38" s="112">
        <f>[34]Janeiro!$J$6</f>
        <v>39.96</v>
      </c>
      <c r="D38" s="112">
        <f>[34]Janeiro!$J$7</f>
        <v>30.96</v>
      </c>
      <c r="E38" s="112">
        <f>[34]Janeiro!$J$8</f>
        <v>23.040000000000003</v>
      </c>
      <c r="F38" s="112">
        <f>[34]Janeiro!$J$9</f>
        <v>28.8</v>
      </c>
      <c r="G38" s="112">
        <f>[34]Janeiro!$J$10</f>
        <v>25.2</v>
      </c>
      <c r="H38" s="112">
        <f>[34]Janeiro!$J$11</f>
        <v>30.96</v>
      </c>
      <c r="I38" s="112">
        <f>[34]Janeiro!$J$12</f>
        <v>33.119999999999997</v>
      </c>
      <c r="J38" s="112">
        <f>[34]Janeiro!$J$13</f>
        <v>28.44</v>
      </c>
      <c r="K38" s="112">
        <f>[34]Janeiro!$J$14</f>
        <v>36</v>
      </c>
      <c r="L38" s="112">
        <f>[34]Janeiro!$J$15</f>
        <v>56.519999999999996</v>
      </c>
      <c r="M38" s="112">
        <f>[34]Janeiro!$J$16</f>
        <v>30.6</v>
      </c>
      <c r="N38" s="112">
        <f>[34]Janeiro!$J$17</f>
        <v>37.440000000000005</v>
      </c>
      <c r="O38" s="112">
        <f>[34]Janeiro!$J$18</f>
        <v>37.800000000000004</v>
      </c>
      <c r="P38" s="112">
        <f>[34]Janeiro!$J$19</f>
        <v>33.480000000000004</v>
      </c>
      <c r="Q38" s="112" t="str">
        <f>[34]Janeiro!$J$20</f>
        <v>*</v>
      </c>
      <c r="R38" s="112" t="str">
        <f>[34]Janeiro!$J$21</f>
        <v>*</v>
      </c>
      <c r="S38" s="112" t="str">
        <f>[34]Janeiro!$J$22</f>
        <v>*</v>
      </c>
      <c r="T38" s="112" t="str">
        <f>[34]Janeiro!$J$23</f>
        <v>*</v>
      </c>
      <c r="U38" s="112" t="str">
        <f>[34]Janeiro!$J$24</f>
        <v>*</v>
      </c>
      <c r="V38" s="112" t="str">
        <f>[34]Janeiro!$J$25</f>
        <v>*</v>
      </c>
      <c r="W38" s="112" t="str">
        <f>[34]Janeiro!$J$26</f>
        <v>*</v>
      </c>
      <c r="X38" s="112" t="str">
        <f>[34]Janeiro!$J$27</f>
        <v>*</v>
      </c>
      <c r="Y38" s="112" t="str">
        <f>[34]Janeiro!$J$28</f>
        <v>*</v>
      </c>
      <c r="Z38" s="112" t="str">
        <f>[34]Janeiro!$J$29</f>
        <v>*</v>
      </c>
      <c r="AA38" s="112" t="str">
        <f>[34]Janeiro!$J$30</f>
        <v>*</v>
      </c>
      <c r="AB38" s="112" t="str">
        <f>[34]Janeiro!$J$31</f>
        <v>*</v>
      </c>
      <c r="AC38" s="112" t="str">
        <f>[34]Janeiro!$J$32</f>
        <v>*</v>
      </c>
      <c r="AD38" s="112" t="str">
        <f>[34]Janeiro!$J$33</f>
        <v>*</v>
      </c>
      <c r="AE38" s="112" t="str">
        <f>[34]Janeiro!$J$34</f>
        <v>*</v>
      </c>
      <c r="AF38" s="112" t="str">
        <f>[34]Janeiro!$J$35</f>
        <v>*</v>
      </c>
      <c r="AG38" s="117">
        <f t="shared" si="3"/>
        <v>56.519999999999996</v>
      </c>
      <c r="AH38" s="116">
        <f t="shared" si="4"/>
        <v>33.96</v>
      </c>
      <c r="AJ38" s="128"/>
      <c r="AK38" s="12" t="s">
        <v>35</v>
      </c>
      <c r="AL38" t="s">
        <v>35</v>
      </c>
    </row>
    <row r="39" spans="1:38" x14ac:dyDescent="0.2">
      <c r="A39" s="48" t="s">
        <v>154</v>
      </c>
      <c r="B39" s="112">
        <f>[35]Janeiro!$J$5</f>
        <v>38.159999999999997</v>
      </c>
      <c r="C39" s="112">
        <f>[35]Janeiro!$J$6</f>
        <v>30.6</v>
      </c>
      <c r="D39" s="112">
        <f>[35]Janeiro!$J$7</f>
        <v>30.6</v>
      </c>
      <c r="E39" s="112">
        <f>[35]Janeiro!$J$8</f>
        <v>40.680000000000007</v>
      </c>
      <c r="F39" s="112">
        <f>[35]Janeiro!$J$9</f>
        <v>29.52</v>
      </c>
      <c r="G39" s="112">
        <f>[35]Janeiro!$J$10</f>
        <v>41.04</v>
      </c>
      <c r="H39" s="112">
        <f>[35]Janeiro!$J$11</f>
        <v>42.12</v>
      </c>
      <c r="I39" s="112">
        <f>[35]Janeiro!$J$12</f>
        <v>28.08</v>
      </c>
      <c r="J39" s="112">
        <f>[35]Janeiro!$J$13</f>
        <v>43.56</v>
      </c>
      <c r="K39" s="112">
        <f>[35]Janeiro!$J$14</f>
        <v>57.960000000000008</v>
      </c>
      <c r="L39" s="112">
        <f>[35]Janeiro!$J$15</f>
        <v>36</v>
      </c>
      <c r="M39" s="112">
        <f>[35]Janeiro!$J$16</f>
        <v>55.800000000000004</v>
      </c>
      <c r="N39" s="112">
        <f>[35]Janeiro!$J$17</f>
        <v>47.88</v>
      </c>
      <c r="O39" s="112">
        <f>[35]Janeiro!$J$18</f>
        <v>43.56</v>
      </c>
      <c r="P39" s="112">
        <f>[35]Janeiro!$J$19</f>
        <v>30.6</v>
      </c>
      <c r="Q39" s="112">
        <f>[35]Janeiro!$J$20</f>
        <v>32.4</v>
      </c>
      <c r="R39" s="112">
        <f>[35]Janeiro!$J$21</f>
        <v>32.4</v>
      </c>
      <c r="S39" s="112">
        <f>[35]Janeiro!$J$22</f>
        <v>39.96</v>
      </c>
      <c r="T39" s="112">
        <f>[35]Janeiro!$J$23</f>
        <v>49.680000000000007</v>
      </c>
      <c r="U39" s="112">
        <f>[35]Janeiro!$J$24</f>
        <v>56.88</v>
      </c>
      <c r="V39" s="112">
        <f>[35]Janeiro!$J$25</f>
        <v>35.28</v>
      </c>
      <c r="W39" s="112">
        <f>[35]Janeiro!$J$26</f>
        <v>50.4</v>
      </c>
      <c r="X39" s="112">
        <f>[35]Janeiro!$J$27</f>
        <v>38.159999999999997</v>
      </c>
      <c r="Y39" s="112">
        <f>[35]Janeiro!$J$28</f>
        <v>27</v>
      </c>
      <c r="Z39" s="112">
        <f>[35]Janeiro!$J$29</f>
        <v>28.08</v>
      </c>
      <c r="AA39" s="112">
        <f>[35]Janeiro!$J$30</f>
        <v>27.36</v>
      </c>
      <c r="AB39" s="112">
        <f>[35]Janeiro!$J$31</f>
        <v>28.08</v>
      </c>
      <c r="AC39" s="112">
        <f>[35]Janeiro!$J$32</f>
        <v>34.92</v>
      </c>
      <c r="AD39" s="112">
        <f>[35]Janeiro!$J$33</f>
        <v>30.240000000000002</v>
      </c>
      <c r="AE39" s="112">
        <f>[35]Janeiro!$J$34</f>
        <v>42.84</v>
      </c>
      <c r="AF39" s="112">
        <f>[35]Janeiro!$J$35</f>
        <v>82.44</v>
      </c>
      <c r="AG39" s="117">
        <f t="shared" si="3"/>
        <v>82.44</v>
      </c>
      <c r="AH39" s="116">
        <f t="shared" si="4"/>
        <v>39.75096774193549</v>
      </c>
    </row>
    <row r="40" spans="1:38" x14ac:dyDescent="0.2">
      <c r="A40" s="48" t="s">
        <v>17</v>
      </c>
      <c r="B40" s="112">
        <f>[36]Janeiro!$J$5</f>
        <v>36.36</v>
      </c>
      <c r="C40" s="112">
        <f>[36]Janeiro!$J$6</f>
        <v>29.52</v>
      </c>
      <c r="D40" s="112">
        <f>[36]Janeiro!$J$7</f>
        <v>18.720000000000002</v>
      </c>
      <c r="E40" s="112">
        <f>[36]Janeiro!$J$8</f>
        <v>30.240000000000002</v>
      </c>
      <c r="F40" s="112">
        <f>[36]Janeiro!$J$9</f>
        <v>28.08</v>
      </c>
      <c r="G40" s="112">
        <f>[36]Janeiro!$J$10</f>
        <v>21.96</v>
      </c>
      <c r="H40" s="112">
        <f>[36]Janeiro!$J$11</f>
        <v>47.88</v>
      </c>
      <c r="I40" s="112">
        <f>[36]Janeiro!$J$12</f>
        <v>45.72</v>
      </c>
      <c r="J40" s="112">
        <f>[36]Janeiro!$J$13</f>
        <v>54</v>
      </c>
      <c r="K40" s="112">
        <f>[36]Janeiro!$J$14</f>
        <v>58.680000000000007</v>
      </c>
      <c r="L40" s="112">
        <f>[36]Janeiro!$J$15</f>
        <v>41.4</v>
      </c>
      <c r="M40" s="112">
        <f>[36]Janeiro!$J$16</f>
        <v>28.44</v>
      </c>
      <c r="N40" s="112">
        <f>[36]Janeiro!$J$17</f>
        <v>36.36</v>
      </c>
      <c r="O40" s="112">
        <f>[36]Janeiro!$J$18</f>
        <v>30.6</v>
      </c>
      <c r="P40" s="112">
        <f>[36]Janeiro!$J$19</f>
        <v>38.159999999999997</v>
      </c>
      <c r="Q40" s="112">
        <f>[36]Janeiro!$J$20</f>
        <v>33.840000000000003</v>
      </c>
      <c r="R40" s="112">
        <f>[36]Janeiro!$J$21</f>
        <v>29.880000000000003</v>
      </c>
      <c r="S40" s="112">
        <f>[36]Janeiro!$J$22</f>
        <v>34.200000000000003</v>
      </c>
      <c r="T40" s="112">
        <f>[36]Janeiro!$J$23</f>
        <v>38.880000000000003</v>
      </c>
      <c r="U40" s="112">
        <f>[36]Janeiro!$J$24</f>
        <v>55.800000000000004</v>
      </c>
      <c r="V40" s="112">
        <f>[36]Janeiro!$J$25</f>
        <v>45</v>
      </c>
      <c r="W40" s="112">
        <f>[36]Janeiro!$J$26</f>
        <v>19.440000000000001</v>
      </c>
      <c r="X40" s="112">
        <f>[36]Janeiro!$J$27</f>
        <v>32.04</v>
      </c>
      <c r="Y40" s="112">
        <f>[36]Janeiro!$J$28</f>
        <v>24.840000000000003</v>
      </c>
      <c r="Z40" s="112">
        <f>[36]Janeiro!$J$29</f>
        <v>20.52</v>
      </c>
      <c r="AA40" s="112">
        <f>[36]Janeiro!$J$30</f>
        <v>24.48</v>
      </c>
      <c r="AB40" s="112">
        <f>[36]Janeiro!$J$31</f>
        <v>28.08</v>
      </c>
      <c r="AC40" s="112">
        <f>[36]Janeiro!$J$32</f>
        <v>45.72</v>
      </c>
      <c r="AD40" s="112">
        <f>[36]Janeiro!$J$33</f>
        <v>28.8</v>
      </c>
      <c r="AE40" s="112">
        <f>[36]Janeiro!$J$34</f>
        <v>33.119999999999997</v>
      </c>
      <c r="AF40" s="112">
        <f>[36]Janeiro!$J$35</f>
        <v>57.6</v>
      </c>
      <c r="AG40" s="117">
        <f t="shared" si="3"/>
        <v>58.680000000000007</v>
      </c>
      <c r="AH40" s="116">
        <f t="shared" si="4"/>
        <v>35.430967741935483</v>
      </c>
      <c r="AK40" t="s">
        <v>35</v>
      </c>
      <c r="AL40" t="s">
        <v>35</v>
      </c>
    </row>
    <row r="41" spans="1:38" x14ac:dyDescent="0.2">
      <c r="A41" s="48" t="s">
        <v>136</v>
      </c>
      <c r="B41" s="112">
        <f>[37]Janeiro!$J$5</f>
        <v>28.8</v>
      </c>
      <c r="C41" s="112">
        <f>[37]Janeiro!$J$6</f>
        <v>46.800000000000004</v>
      </c>
      <c r="D41" s="112">
        <f>[37]Janeiro!$J$7</f>
        <v>28.08</v>
      </c>
      <c r="E41" s="112">
        <f>[37]Janeiro!$J$8</f>
        <v>37.080000000000005</v>
      </c>
      <c r="F41" s="112">
        <f>[37]Janeiro!$J$9</f>
        <v>25.92</v>
      </c>
      <c r="G41" s="112">
        <f>[37]Janeiro!$J$10</f>
        <v>30.6</v>
      </c>
      <c r="H41" s="112">
        <f>[37]Janeiro!$J$11</f>
        <v>56.88</v>
      </c>
      <c r="I41" s="112">
        <f>[37]Janeiro!$J$12</f>
        <v>31.680000000000003</v>
      </c>
      <c r="J41" s="112">
        <f>[37]Janeiro!$J$13</f>
        <v>38.159999999999997</v>
      </c>
      <c r="K41" s="112">
        <f>[37]Janeiro!$J$14</f>
        <v>60.12</v>
      </c>
      <c r="L41" s="112">
        <f>[37]Janeiro!$J$15</f>
        <v>38.519999999999996</v>
      </c>
      <c r="M41" s="112">
        <f>[37]Janeiro!$J$16</f>
        <v>56.519999999999996</v>
      </c>
      <c r="N41" s="112">
        <f>[37]Janeiro!$J$17</f>
        <v>27</v>
      </c>
      <c r="O41" s="112">
        <f>[37]Janeiro!$J$18</f>
        <v>42.12</v>
      </c>
      <c r="P41" s="112">
        <f>[37]Janeiro!$J$19</f>
        <v>33.119999999999997</v>
      </c>
      <c r="Q41" s="112">
        <f>[37]Janeiro!$J$20</f>
        <v>26.28</v>
      </c>
      <c r="R41" s="112">
        <f>[37]Janeiro!$J$21</f>
        <v>32.4</v>
      </c>
      <c r="S41" s="112">
        <f>[37]Janeiro!$J$22</f>
        <v>33.480000000000004</v>
      </c>
      <c r="T41" s="112">
        <f>[37]Janeiro!$J$23</f>
        <v>55.080000000000005</v>
      </c>
      <c r="U41" s="112">
        <f>[37]Janeiro!$J$24</f>
        <v>43.2</v>
      </c>
      <c r="V41" s="112">
        <f>[37]Janeiro!$J$25</f>
        <v>51.480000000000004</v>
      </c>
      <c r="W41" s="112">
        <f>[37]Janeiro!$J$26</f>
        <v>36.72</v>
      </c>
      <c r="X41" s="112">
        <f>[37]Janeiro!$J$27</f>
        <v>23.759999999999998</v>
      </c>
      <c r="Y41" s="112">
        <f>[37]Janeiro!$J$28</f>
        <v>32.4</v>
      </c>
      <c r="Z41" s="112">
        <f>[37]Janeiro!$J$29</f>
        <v>38.519999999999996</v>
      </c>
      <c r="AA41" s="112">
        <f>[37]Janeiro!$J$30</f>
        <v>43.2</v>
      </c>
      <c r="AB41" s="112">
        <f>[37]Janeiro!$J$31</f>
        <v>28.44</v>
      </c>
      <c r="AC41" s="112">
        <f>[37]Janeiro!$J$32</f>
        <v>45.72</v>
      </c>
      <c r="AD41" s="112">
        <f>[37]Janeiro!$J$33</f>
        <v>32.4</v>
      </c>
      <c r="AE41" s="112">
        <f>[37]Janeiro!$J$34</f>
        <v>29.880000000000003</v>
      </c>
      <c r="AF41" s="112">
        <f>[37]Janeiro!$J$35</f>
        <v>19.8</v>
      </c>
      <c r="AG41" s="117">
        <f t="shared" si="3"/>
        <v>60.12</v>
      </c>
      <c r="AH41" s="116">
        <f t="shared" si="4"/>
        <v>37.230967741935494</v>
      </c>
      <c r="AK41" t="s">
        <v>35</v>
      </c>
    </row>
    <row r="42" spans="1:38" x14ac:dyDescent="0.2">
      <c r="A42" s="48" t="s">
        <v>18</v>
      </c>
      <c r="B42" s="112">
        <f>[38]Janeiro!$J$5</f>
        <v>27.720000000000002</v>
      </c>
      <c r="C42" s="112">
        <f>[38]Janeiro!$J$6</f>
        <v>31.319999999999997</v>
      </c>
      <c r="D42" s="112">
        <f>[38]Janeiro!$J$7</f>
        <v>32.4</v>
      </c>
      <c r="E42" s="112">
        <f>[38]Janeiro!$J$8</f>
        <v>38.880000000000003</v>
      </c>
      <c r="F42" s="112">
        <f>[38]Janeiro!$J$9</f>
        <v>27.36</v>
      </c>
      <c r="G42" s="112">
        <f>[38]Janeiro!$J$10</f>
        <v>19.8</v>
      </c>
      <c r="H42" s="112">
        <f>[38]Janeiro!$J$11</f>
        <v>23.400000000000002</v>
      </c>
      <c r="I42" s="112">
        <f>[38]Janeiro!$J$12</f>
        <v>32.04</v>
      </c>
      <c r="J42" s="112">
        <f>[38]Janeiro!$J$13</f>
        <v>23.040000000000003</v>
      </c>
      <c r="K42" s="112">
        <f>[38]Janeiro!$J$14</f>
        <v>39.96</v>
      </c>
      <c r="L42" s="112">
        <f>[38]Janeiro!$J$15</f>
        <v>32.4</v>
      </c>
      <c r="M42" s="112">
        <f>[38]Janeiro!$J$16</f>
        <v>30.6</v>
      </c>
      <c r="N42" s="112">
        <f>[38]Janeiro!$J$17</f>
        <v>31.319999999999997</v>
      </c>
      <c r="O42" s="112">
        <f>[38]Janeiro!$J$18</f>
        <v>38.519999999999996</v>
      </c>
      <c r="P42" s="112">
        <f>[38]Janeiro!$J$19</f>
        <v>28.08</v>
      </c>
      <c r="Q42" s="112">
        <f>[38]Janeiro!$J$20</f>
        <v>31.680000000000003</v>
      </c>
      <c r="R42" s="112">
        <f>[38]Janeiro!$J$21</f>
        <v>26.64</v>
      </c>
      <c r="S42" s="112">
        <f>[38]Janeiro!$J$22</f>
        <v>33.840000000000003</v>
      </c>
      <c r="T42" s="112">
        <f>[38]Janeiro!$J$23</f>
        <v>44.28</v>
      </c>
      <c r="U42" s="112">
        <f>[38]Janeiro!$J$24</f>
        <v>37.800000000000004</v>
      </c>
      <c r="V42" s="112">
        <f>[38]Janeiro!$J$25</f>
        <v>33.119999999999997</v>
      </c>
      <c r="W42" s="112">
        <f>[38]Janeiro!$J$26</f>
        <v>43.92</v>
      </c>
      <c r="X42" s="112">
        <f>[38]Janeiro!$J$27</f>
        <v>27.720000000000002</v>
      </c>
      <c r="Y42" s="112">
        <f>[38]Janeiro!$J$28</f>
        <v>27.720000000000002</v>
      </c>
      <c r="Z42" s="112">
        <f>[38]Janeiro!$J$29</f>
        <v>24.48</v>
      </c>
      <c r="AA42" s="112">
        <f>[38]Janeiro!$J$30</f>
        <v>24.840000000000003</v>
      </c>
      <c r="AB42" s="112">
        <f>[38]Janeiro!$J$31</f>
        <v>23.400000000000002</v>
      </c>
      <c r="AC42" s="112">
        <f>[38]Janeiro!$J$32</f>
        <v>39.6</v>
      </c>
      <c r="AD42" s="112">
        <f>[38]Janeiro!$J$33</f>
        <v>32.04</v>
      </c>
      <c r="AE42" s="112">
        <f>[38]Janeiro!$J$34</f>
        <v>27</v>
      </c>
      <c r="AF42" s="112">
        <f>[38]Janeiro!$J$35</f>
        <v>28.08</v>
      </c>
      <c r="AG42" s="117">
        <f t="shared" ref="AG42" si="5">MAX(B42:AF42)</f>
        <v>44.28</v>
      </c>
      <c r="AH42" s="116">
        <f t="shared" ref="AH42" si="6">AVERAGE(B42:AF42)</f>
        <v>31.06451612903226</v>
      </c>
      <c r="AK42" t="s">
        <v>35</v>
      </c>
    </row>
    <row r="43" spans="1:38" hidden="1" x14ac:dyDescent="0.2">
      <c r="A43" s="48" t="s">
        <v>141</v>
      </c>
      <c r="B43" s="112" t="s">
        <v>197</v>
      </c>
      <c r="C43" s="112" t="s">
        <v>197</v>
      </c>
      <c r="D43" s="112" t="s">
        <v>197</v>
      </c>
      <c r="E43" s="112" t="s">
        <v>197</v>
      </c>
      <c r="F43" s="112" t="s">
        <v>197</v>
      </c>
      <c r="G43" s="112" t="s">
        <v>197</v>
      </c>
      <c r="H43" s="112" t="s">
        <v>197</v>
      </c>
      <c r="I43" s="112" t="s">
        <v>197</v>
      </c>
      <c r="J43" s="112" t="s">
        <v>197</v>
      </c>
      <c r="K43" s="112" t="s">
        <v>197</v>
      </c>
      <c r="L43" s="112" t="s">
        <v>197</v>
      </c>
      <c r="M43" s="112" t="s">
        <v>197</v>
      </c>
      <c r="N43" s="112" t="s">
        <v>197</v>
      </c>
      <c r="O43" s="112" t="s">
        <v>197</v>
      </c>
      <c r="P43" s="112" t="s">
        <v>197</v>
      </c>
      <c r="Q43" s="112" t="s">
        <v>197</v>
      </c>
      <c r="R43" s="112" t="s">
        <v>197</v>
      </c>
      <c r="S43" s="112" t="s">
        <v>197</v>
      </c>
      <c r="T43" s="112" t="s">
        <v>197</v>
      </c>
      <c r="U43" s="112" t="s">
        <v>197</v>
      </c>
      <c r="V43" s="112" t="s">
        <v>197</v>
      </c>
      <c r="W43" s="112" t="s">
        <v>197</v>
      </c>
      <c r="X43" s="112" t="s">
        <v>197</v>
      </c>
      <c r="Y43" s="112" t="s">
        <v>197</v>
      </c>
      <c r="Z43" s="112" t="s">
        <v>197</v>
      </c>
      <c r="AA43" s="112" t="s">
        <v>197</v>
      </c>
      <c r="AB43" s="112" t="s">
        <v>197</v>
      </c>
      <c r="AC43" s="112" t="s">
        <v>197</v>
      </c>
      <c r="AD43" s="112" t="s">
        <v>197</v>
      </c>
      <c r="AE43" s="112" t="s">
        <v>197</v>
      </c>
      <c r="AF43" s="112" t="s">
        <v>197</v>
      </c>
      <c r="AG43" s="117" t="s">
        <v>197</v>
      </c>
      <c r="AH43" s="116" t="s">
        <v>197</v>
      </c>
      <c r="AK43" t="s">
        <v>35</v>
      </c>
      <c r="AL43" t="s">
        <v>35</v>
      </c>
    </row>
    <row r="44" spans="1:38" x14ac:dyDescent="0.2">
      <c r="A44" s="48" t="s">
        <v>19</v>
      </c>
      <c r="B44" s="112">
        <f>[39]Janeiro!$J$5</f>
        <v>43.56</v>
      </c>
      <c r="C44" s="112">
        <f>[39]Janeiro!$J$6</f>
        <v>29.16</v>
      </c>
      <c r="D44" s="112">
        <f>[39]Janeiro!$J$7</f>
        <v>28.08</v>
      </c>
      <c r="E44" s="112">
        <f>[39]Janeiro!$J$8</f>
        <v>15.48</v>
      </c>
      <c r="F44" s="112">
        <f>[39]Janeiro!$J$9</f>
        <v>16.559999999999999</v>
      </c>
      <c r="G44" s="112">
        <f>[39]Janeiro!$J$10</f>
        <v>22.32</v>
      </c>
      <c r="H44" s="112">
        <f>[39]Janeiro!$J$11</f>
        <v>23.040000000000003</v>
      </c>
      <c r="I44" s="112">
        <f>[39]Janeiro!$J$12</f>
        <v>20.16</v>
      </c>
      <c r="J44" s="112">
        <f>[39]Janeiro!$J$13</f>
        <v>51.84</v>
      </c>
      <c r="K44" s="112">
        <f>[39]Janeiro!$J$14</f>
        <v>33.480000000000004</v>
      </c>
      <c r="L44" s="112">
        <f>[39]Janeiro!$J$15</f>
        <v>28.8</v>
      </c>
      <c r="M44" s="112">
        <f>[39]Janeiro!$J$16</f>
        <v>26.28</v>
      </c>
      <c r="N44" s="112">
        <f>[39]Janeiro!$J$17</f>
        <v>31.680000000000003</v>
      </c>
      <c r="O44" s="112">
        <f>[39]Janeiro!$J$18</f>
        <v>28.8</v>
      </c>
      <c r="P44" s="112">
        <f>[39]Janeiro!$J$19</f>
        <v>39.96</v>
      </c>
      <c r="Q44" s="112">
        <f>[39]Janeiro!$J$20</f>
        <v>35.64</v>
      </c>
      <c r="R44" s="112">
        <f>[39]Janeiro!$J$21</f>
        <v>28.8</v>
      </c>
      <c r="S44" s="112">
        <f>[39]Janeiro!$J$22</f>
        <v>30.96</v>
      </c>
      <c r="T44" s="112">
        <f>[39]Janeiro!$J$23</f>
        <v>38.519999999999996</v>
      </c>
      <c r="U44" s="112">
        <f>[39]Janeiro!$J$24</f>
        <v>21.240000000000002</v>
      </c>
      <c r="V44" s="112">
        <f>[39]Janeiro!$J$25</f>
        <v>37.080000000000005</v>
      </c>
      <c r="W44" s="112">
        <f>[39]Janeiro!$J$26</f>
        <v>24.48</v>
      </c>
      <c r="X44" s="112">
        <f>[39]Janeiro!$J$27</f>
        <v>21.6</v>
      </c>
      <c r="Y44" s="112">
        <f>[39]Janeiro!$J$28</f>
        <v>28.44</v>
      </c>
      <c r="Z44" s="112">
        <f>[39]Janeiro!$J$29</f>
        <v>16.920000000000002</v>
      </c>
      <c r="AA44" s="112">
        <f>[39]Janeiro!$J$30</f>
        <v>23.759999999999998</v>
      </c>
      <c r="AB44" s="112">
        <f>[39]Janeiro!$J$31</f>
        <v>28.44</v>
      </c>
      <c r="AC44" s="112">
        <f>[39]Janeiro!$J$32</f>
        <v>28.08</v>
      </c>
      <c r="AD44" s="112">
        <f>[39]Janeiro!$J$33</f>
        <v>24.12</v>
      </c>
      <c r="AE44" s="112">
        <f>[39]Janeiro!$J$34</f>
        <v>28.8</v>
      </c>
      <c r="AF44" s="112">
        <f>[39]Janeiro!$J$35</f>
        <v>20.16</v>
      </c>
      <c r="AG44" s="117">
        <f t="shared" si="3"/>
        <v>51.84</v>
      </c>
      <c r="AH44" s="116">
        <f t="shared" si="4"/>
        <v>28.265806451612907</v>
      </c>
      <c r="AI44" s="12" t="s">
        <v>35</v>
      </c>
      <c r="AJ44" t="s">
        <v>35</v>
      </c>
      <c r="AK44" t="s">
        <v>35</v>
      </c>
    </row>
    <row r="45" spans="1:38" x14ac:dyDescent="0.2">
      <c r="A45" s="48" t="s">
        <v>23</v>
      </c>
      <c r="B45" s="112">
        <f>[40]Janeiro!$J$5</f>
        <v>24.12</v>
      </c>
      <c r="C45" s="112">
        <f>[40]Janeiro!$J$6</f>
        <v>30.6</v>
      </c>
      <c r="D45" s="112">
        <f>[40]Janeiro!$J$7</f>
        <v>17.64</v>
      </c>
      <c r="E45" s="112">
        <f>[40]Janeiro!$J$8</f>
        <v>21.6</v>
      </c>
      <c r="F45" s="112">
        <f>[40]Janeiro!$J$9</f>
        <v>22.68</v>
      </c>
      <c r="G45" s="112">
        <f>[40]Janeiro!$J$10</f>
        <v>23.400000000000002</v>
      </c>
      <c r="H45" s="112">
        <f>[40]Janeiro!$J$11</f>
        <v>32.4</v>
      </c>
      <c r="I45" s="112">
        <f>[40]Janeiro!$J$12</f>
        <v>27</v>
      </c>
      <c r="J45" s="112">
        <f>[40]Janeiro!$J$13</f>
        <v>50.4</v>
      </c>
      <c r="K45" s="112">
        <f>[40]Janeiro!$J$14</f>
        <v>46.800000000000004</v>
      </c>
      <c r="L45" s="112">
        <f>[40]Janeiro!$J$15</f>
        <v>53.28</v>
      </c>
      <c r="M45" s="112">
        <f>[40]Janeiro!$J$16</f>
        <v>28.08</v>
      </c>
      <c r="N45" s="112">
        <f>[40]Janeiro!$J$17</f>
        <v>39.24</v>
      </c>
      <c r="O45" s="112">
        <f>[40]Janeiro!$J$18</f>
        <v>39.24</v>
      </c>
      <c r="P45" s="112">
        <f>[40]Janeiro!$J$19</f>
        <v>35.64</v>
      </c>
      <c r="Q45" s="112">
        <f>[40]Janeiro!$J$20</f>
        <v>36.36</v>
      </c>
      <c r="R45" s="112">
        <f>[40]Janeiro!$J$21</f>
        <v>27</v>
      </c>
      <c r="S45" s="112">
        <f>[40]Janeiro!$J$22</f>
        <v>31.680000000000003</v>
      </c>
      <c r="T45" s="112">
        <f>[40]Janeiro!$J$23</f>
        <v>29.52</v>
      </c>
      <c r="U45" s="112">
        <f>[40]Janeiro!$J$24</f>
        <v>40.32</v>
      </c>
      <c r="V45" s="112">
        <f>[40]Janeiro!$J$25</f>
        <v>36</v>
      </c>
      <c r="W45" s="112">
        <f>[40]Janeiro!$J$26</f>
        <v>19.8</v>
      </c>
      <c r="X45" s="112">
        <f>[40]Janeiro!$J$27</f>
        <v>21.240000000000002</v>
      </c>
      <c r="Y45" s="112">
        <f>[40]Janeiro!$J$28</f>
        <v>29.52</v>
      </c>
      <c r="Z45" s="112">
        <f>[40]Janeiro!$J$29</f>
        <v>28.44</v>
      </c>
      <c r="AA45" s="112">
        <f>[40]Janeiro!$J$30</f>
        <v>25.2</v>
      </c>
      <c r="AB45" s="112">
        <f>[40]Janeiro!$J$31</f>
        <v>26.64</v>
      </c>
      <c r="AC45" s="112">
        <f>[40]Janeiro!$J$32</f>
        <v>24.48</v>
      </c>
      <c r="AD45" s="112">
        <f>[40]Janeiro!$J$33</f>
        <v>29.52</v>
      </c>
      <c r="AE45" s="112">
        <f>[40]Janeiro!$J$34</f>
        <v>30.240000000000002</v>
      </c>
      <c r="AF45" s="112">
        <f>[40]Janeiro!$J$35</f>
        <v>54</v>
      </c>
      <c r="AG45" s="117">
        <f t="shared" si="3"/>
        <v>54</v>
      </c>
      <c r="AH45" s="116">
        <f t="shared" si="4"/>
        <v>31.68</v>
      </c>
      <c r="AK45" t="s">
        <v>35</v>
      </c>
    </row>
    <row r="46" spans="1:38" x14ac:dyDescent="0.2">
      <c r="A46" s="48" t="s">
        <v>34</v>
      </c>
      <c r="B46" s="112">
        <f>[41]Janeiro!$J$5</f>
        <v>42.12</v>
      </c>
      <c r="C46" s="112">
        <f>[41]Janeiro!$J$6</f>
        <v>36.36</v>
      </c>
      <c r="D46" s="112">
        <f>[41]Janeiro!$J$7</f>
        <v>27.720000000000002</v>
      </c>
      <c r="E46" s="112">
        <f>[41]Janeiro!$J$8</f>
        <v>30.240000000000002</v>
      </c>
      <c r="F46" s="112">
        <f>[41]Janeiro!$J$9</f>
        <v>67.680000000000007</v>
      </c>
      <c r="G46" s="112">
        <f>[41]Janeiro!$J$10</f>
        <v>59.760000000000005</v>
      </c>
      <c r="H46" s="112">
        <f>[41]Janeiro!$J$11</f>
        <v>25.2</v>
      </c>
      <c r="I46" s="112">
        <f>[41]Janeiro!$J$12</f>
        <v>56.519999999999996</v>
      </c>
      <c r="J46" s="112">
        <f>[41]Janeiro!$J$13</f>
        <v>38.880000000000003</v>
      </c>
      <c r="K46" s="112">
        <f>[41]Janeiro!$J$14</f>
        <v>41.4</v>
      </c>
      <c r="L46" s="112">
        <f>[41]Janeiro!$J$15</f>
        <v>35.28</v>
      </c>
      <c r="M46" s="112">
        <f>[41]Janeiro!$J$16</f>
        <v>36.36</v>
      </c>
      <c r="N46" s="112">
        <f>[41]Janeiro!$J$17</f>
        <v>51.84</v>
      </c>
      <c r="O46" s="112">
        <f>[41]Janeiro!$J$18</f>
        <v>62.639999999999993</v>
      </c>
      <c r="P46" s="112">
        <f>[41]Janeiro!$J$19</f>
        <v>34.200000000000003</v>
      </c>
      <c r="Q46" s="112">
        <f>[41]Janeiro!$J$20</f>
        <v>36.72</v>
      </c>
      <c r="R46" s="112">
        <f>[41]Janeiro!$J$21</f>
        <v>38.159999999999997</v>
      </c>
      <c r="S46" s="112">
        <f>[41]Janeiro!$J$22</f>
        <v>28.08</v>
      </c>
      <c r="T46" s="112">
        <f>[41]Janeiro!$J$23</f>
        <v>38.159999999999997</v>
      </c>
      <c r="U46" s="112">
        <f>[41]Janeiro!$J$24</f>
        <v>30.96</v>
      </c>
      <c r="V46" s="112">
        <f>[41]Janeiro!$J$25</f>
        <v>35.64</v>
      </c>
      <c r="W46" s="112">
        <f>[41]Janeiro!$J$26</f>
        <v>39.24</v>
      </c>
      <c r="X46" s="112">
        <f>[41]Janeiro!$J$27</f>
        <v>27.36</v>
      </c>
      <c r="Y46" s="112">
        <f>[41]Janeiro!$J$28</f>
        <v>27.720000000000002</v>
      </c>
      <c r="Z46" s="112">
        <f>[41]Janeiro!$J$29</f>
        <v>32.4</v>
      </c>
      <c r="AA46" s="112">
        <f>[41]Janeiro!$J$30</f>
        <v>24.840000000000003</v>
      </c>
      <c r="AB46" s="112">
        <f>[41]Janeiro!$J$31</f>
        <v>35.64</v>
      </c>
      <c r="AC46" s="112">
        <f>[41]Janeiro!$J$32</f>
        <v>31.319999999999997</v>
      </c>
      <c r="AD46" s="112">
        <f>[41]Janeiro!$J$33</f>
        <v>42.84</v>
      </c>
      <c r="AE46" s="112">
        <f>[41]Janeiro!$J$34</f>
        <v>47.88</v>
      </c>
      <c r="AF46" s="112">
        <f>[41]Janeiro!$J$35</f>
        <v>47.519999999999996</v>
      </c>
      <c r="AG46" s="117">
        <f t="shared" si="3"/>
        <v>67.680000000000007</v>
      </c>
      <c r="AH46" s="116">
        <f t="shared" si="4"/>
        <v>39.054193548387097</v>
      </c>
      <c r="AI46" s="12" t="s">
        <v>35</v>
      </c>
      <c r="AK46" t="s">
        <v>35</v>
      </c>
    </row>
    <row r="47" spans="1:38" x14ac:dyDescent="0.2">
      <c r="A47" s="48" t="s">
        <v>20</v>
      </c>
      <c r="B47" s="112">
        <f>[42]Janeiro!$J$5</f>
        <v>21.6</v>
      </c>
      <c r="C47" s="112">
        <f>[42]Janeiro!$J$6</f>
        <v>21.6</v>
      </c>
      <c r="D47" s="112">
        <f>[42]Janeiro!$J$7</f>
        <v>20.16</v>
      </c>
      <c r="E47" s="112">
        <f>[42]Janeiro!$J$8</f>
        <v>27</v>
      </c>
      <c r="F47" s="112">
        <f>[42]Janeiro!$J$9</f>
        <v>28.8</v>
      </c>
      <c r="G47" s="112">
        <f>[42]Janeiro!$J$10</f>
        <v>29.52</v>
      </c>
      <c r="H47" s="112">
        <f>[42]Janeiro!$J$11</f>
        <v>35.64</v>
      </c>
      <c r="I47" s="112">
        <f>[42]Janeiro!$J$12</f>
        <v>25.2</v>
      </c>
      <c r="J47" s="112">
        <f>[42]Janeiro!$J$13</f>
        <v>30.6</v>
      </c>
      <c r="K47" s="112">
        <f>[42]Janeiro!$J$14</f>
        <v>40.680000000000007</v>
      </c>
      <c r="L47" s="112">
        <f>[42]Janeiro!$J$15</f>
        <v>34.200000000000003</v>
      </c>
      <c r="M47" s="112">
        <f>[42]Janeiro!$J$16</f>
        <v>39.96</v>
      </c>
      <c r="N47" s="112">
        <f>[42]Janeiro!$J$17</f>
        <v>22.68</v>
      </c>
      <c r="O47" s="112">
        <f>[42]Janeiro!$J$18</f>
        <v>36.36</v>
      </c>
      <c r="P47" s="112">
        <f>[42]Janeiro!$J$19</f>
        <v>28.8</v>
      </c>
      <c r="Q47" s="112">
        <f>[42]Janeiro!$J$20</f>
        <v>29.16</v>
      </c>
      <c r="R47" s="112">
        <f>[42]Janeiro!$J$21</f>
        <v>29.880000000000003</v>
      </c>
      <c r="S47" s="112">
        <f>[42]Janeiro!$J$22</f>
        <v>26.28</v>
      </c>
      <c r="T47" s="112">
        <f>[42]Janeiro!$J$23</f>
        <v>54.36</v>
      </c>
      <c r="U47" s="112">
        <f>[42]Janeiro!$J$24</f>
        <v>37.080000000000005</v>
      </c>
      <c r="V47" s="112">
        <f>[42]Janeiro!$J$25</f>
        <v>43.56</v>
      </c>
      <c r="W47" s="112">
        <f>[42]Janeiro!$J$26</f>
        <v>27.36</v>
      </c>
      <c r="X47" s="112">
        <f>[42]Janeiro!$J$27</f>
        <v>16.559999999999999</v>
      </c>
      <c r="Y47" s="112">
        <f>[42]Janeiro!$J$28</f>
        <v>24.840000000000003</v>
      </c>
      <c r="Z47" s="112">
        <f>[42]Janeiro!$J$29</f>
        <v>25.56</v>
      </c>
      <c r="AA47" s="112">
        <f>[42]Janeiro!$J$30</f>
        <v>22.68</v>
      </c>
      <c r="AB47" s="112">
        <f>[42]Janeiro!$J$31</f>
        <v>20.88</v>
      </c>
      <c r="AC47" s="112">
        <f>[42]Janeiro!$J$32</f>
        <v>32.04</v>
      </c>
      <c r="AD47" s="112">
        <f>[42]Janeiro!$J$33</f>
        <v>26.64</v>
      </c>
      <c r="AE47" s="112">
        <f>[42]Janeiro!$J$34</f>
        <v>34.200000000000003</v>
      </c>
      <c r="AF47" s="112">
        <f>[42]Janeiro!$J$35</f>
        <v>25.56</v>
      </c>
      <c r="AG47" s="117">
        <f t="shared" si="3"/>
        <v>54.36</v>
      </c>
      <c r="AH47" s="116">
        <f t="shared" si="4"/>
        <v>29.659354838709675</v>
      </c>
      <c r="AL47" t="s">
        <v>35</v>
      </c>
    </row>
    <row r="48" spans="1:38" s="5" customFormat="1" ht="17.100000000000001" customHeight="1" x14ac:dyDescent="0.2">
      <c r="A48" s="49" t="s">
        <v>24</v>
      </c>
      <c r="B48" s="113">
        <f t="shared" ref="B48:AF48" si="7">MAX(B5:B47)</f>
        <v>51.480000000000004</v>
      </c>
      <c r="C48" s="113">
        <f t="shared" si="7"/>
        <v>49.680000000000007</v>
      </c>
      <c r="D48" s="113">
        <f t="shared" si="7"/>
        <v>54</v>
      </c>
      <c r="E48" s="113">
        <f t="shared" si="7"/>
        <v>51.480000000000004</v>
      </c>
      <c r="F48" s="113">
        <f t="shared" si="7"/>
        <v>88.56</v>
      </c>
      <c r="G48" s="113">
        <f t="shared" si="7"/>
        <v>59.760000000000005</v>
      </c>
      <c r="H48" s="113">
        <f t="shared" si="7"/>
        <v>56.88</v>
      </c>
      <c r="I48" s="113">
        <f t="shared" si="7"/>
        <v>69.12</v>
      </c>
      <c r="J48" s="113">
        <f t="shared" si="7"/>
        <v>58.680000000000007</v>
      </c>
      <c r="K48" s="113">
        <f t="shared" si="7"/>
        <v>78.84</v>
      </c>
      <c r="L48" s="113">
        <f t="shared" si="7"/>
        <v>68.400000000000006</v>
      </c>
      <c r="M48" s="113">
        <f t="shared" si="7"/>
        <v>67.319999999999993</v>
      </c>
      <c r="N48" s="113">
        <f t="shared" si="7"/>
        <v>57.960000000000008</v>
      </c>
      <c r="O48" s="113">
        <f t="shared" si="7"/>
        <v>63.360000000000007</v>
      </c>
      <c r="P48" s="113">
        <f t="shared" si="7"/>
        <v>54</v>
      </c>
      <c r="Q48" s="113">
        <f t="shared" si="7"/>
        <v>49.32</v>
      </c>
      <c r="R48" s="113">
        <f t="shared" si="7"/>
        <v>47.88</v>
      </c>
      <c r="S48" s="113">
        <f t="shared" si="7"/>
        <v>57.960000000000008</v>
      </c>
      <c r="T48" s="113">
        <f t="shared" si="7"/>
        <v>56.16</v>
      </c>
      <c r="U48" s="113">
        <f t="shared" si="7"/>
        <v>67.319999999999993</v>
      </c>
      <c r="V48" s="113">
        <f t="shared" si="7"/>
        <v>62.639999999999993</v>
      </c>
      <c r="W48" s="113">
        <f t="shared" si="7"/>
        <v>57.24</v>
      </c>
      <c r="X48" s="113">
        <f t="shared" si="7"/>
        <v>44.28</v>
      </c>
      <c r="Y48" s="113">
        <f t="shared" si="7"/>
        <v>34.200000000000003</v>
      </c>
      <c r="Z48" s="113">
        <f t="shared" si="7"/>
        <v>41.76</v>
      </c>
      <c r="AA48" s="113">
        <f t="shared" si="7"/>
        <v>43.2</v>
      </c>
      <c r="AB48" s="113">
        <f t="shared" si="7"/>
        <v>49.680000000000007</v>
      </c>
      <c r="AC48" s="113">
        <f t="shared" si="7"/>
        <v>61.2</v>
      </c>
      <c r="AD48" s="113">
        <f t="shared" si="7"/>
        <v>46.440000000000005</v>
      </c>
      <c r="AE48" s="113">
        <f t="shared" si="7"/>
        <v>70.2</v>
      </c>
      <c r="AF48" s="113">
        <f t="shared" si="7"/>
        <v>88.2</v>
      </c>
      <c r="AG48" s="117">
        <f>MAX(AG5:AG47)</f>
        <v>88.56</v>
      </c>
      <c r="AH48" s="116">
        <f>AVERAGE(AH5:AH47)</f>
        <v>34.787147370332271</v>
      </c>
    </row>
    <row r="49" spans="1:38" x14ac:dyDescent="0.2">
      <c r="A49" s="106" t="s">
        <v>227</v>
      </c>
      <c r="B49" s="39"/>
      <c r="C49" s="39"/>
      <c r="D49" s="39"/>
      <c r="E49" s="39"/>
      <c r="F49" s="39"/>
      <c r="G49" s="39"/>
      <c r="H49" s="97"/>
      <c r="I49" s="97"/>
      <c r="J49" s="97"/>
      <c r="K49" s="97"/>
      <c r="L49" s="97"/>
      <c r="M49" s="97"/>
      <c r="N49" s="97"/>
      <c r="O49" s="97"/>
      <c r="P49" s="97"/>
      <c r="Q49" s="97"/>
      <c r="R49" s="97"/>
      <c r="S49" s="97"/>
      <c r="T49" s="97"/>
      <c r="U49" s="97"/>
      <c r="V49" s="97"/>
      <c r="W49" s="97"/>
      <c r="X49" s="97"/>
      <c r="Y49" s="97"/>
      <c r="Z49" s="97"/>
      <c r="AA49" s="97"/>
      <c r="AB49" s="97"/>
      <c r="AC49" s="97"/>
      <c r="AD49" s="45"/>
      <c r="AE49" s="50"/>
      <c r="AF49" s="50"/>
      <c r="AG49" s="43"/>
      <c r="AH49" s="44"/>
      <c r="AK49" t="s">
        <v>35</v>
      </c>
    </row>
    <row r="50" spans="1:38" x14ac:dyDescent="0.2">
      <c r="A50" s="106" t="s">
        <v>228</v>
      </c>
      <c r="B50" s="40"/>
      <c r="C50" s="40"/>
      <c r="D50" s="40"/>
      <c r="E50" s="40"/>
      <c r="F50" s="40"/>
      <c r="G50" s="40"/>
      <c r="H50" s="40"/>
      <c r="I50" s="40"/>
      <c r="J50" s="97"/>
      <c r="K50" s="97"/>
      <c r="L50" s="97"/>
      <c r="M50" s="97"/>
      <c r="N50" s="97"/>
      <c r="O50" s="97"/>
      <c r="P50" s="97"/>
      <c r="Q50" s="97"/>
      <c r="R50" s="97"/>
      <c r="S50" s="97"/>
      <c r="T50" s="99"/>
      <c r="U50" s="99"/>
      <c r="V50" s="99"/>
      <c r="W50" s="99"/>
      <c r="X50" s="99"/>
      <c r="Y50" s="97"/>
      <c r="Z50" s="97"/>
      <c r="AA50" s="97"/>
      <c r="AB50" s="97"/>
      <c r="AC50" s="97"/>
      <c r="AD50" s="97"/>
      <c r="AE50" s="97"/>
      <c r="AF50" s="97"/>
      <c r="AG50" s="43"/>
      <c r="AH50" s="42"/>
    </row>
    <row r="51" spans="1:38" x14ac:dyDescent="0.2">
      <c r="A51" s="41"/>
      <c r="B51" s="97"/>
      <c r="C51" s="97"/>
      <c r="D51" s="97"/>
      <c r="E51" s="97"/>
      <c r="F51" s="97"/>
      <c r="G51" s="97"/>
      <c r="H51" s="97"/>
      <c r="I51" s="97"/>
      <c r="J51" s="98"/>
      <c r="K51" s="98"/>
      <c r="L51" s="98"/>
      <c r="M51" s="98"/>
      <c r="N51" s="98"/>
      <c r="O51" s="98"/>
      <c r="P51" s="98"/>
      <c r="Q51" s="97"/>
      <c r="R51" s="97"/>
      <c r="S51" s="97"/>
      <c r="T51" s="100"/>
      <c r="U51" s="100"/>
      <c r="V51" s="100"/>
      <c r="W51" s="100"/>
      <c r="X51" s="100"/>
      <c r="Y51" s="97"/>
      <c r="Z51" s="97"/>
      <c r="AA51" s="97"/>
      <c r="AB51" s="97"/>
      <c r="AC51" s="97"/>
      <c r="AD51" s="45"/>
      <c r="AE51" s="45"/>
      <c r="AF51" s="45"/>
      <c r="AG51" s="43"/>
      <c r="AH51" s="42"/>
    </row>
    <row r="52" spans="1:38" x14ac:dyDescent="0.2">
      <c r="A52" s="142" t="s">
        <v>251</v>
      </c>
      <c r="B52" s="142"/>
      <c r="C52" s="142"/>
      <c r="D52" s="142"/>
      <c r="E52" s="142"/>
      <c r="F52" s="142"/>
      <c r="G52" s="142"/>
      <c r="H52" s="39"/>
      <c r="I52" s="39"/>
      <c r="J52" s="39"/>
      <c r="K52" s="97"/>
      <c r="L52" s="97"/>
      <c r="M52" s="97"/>
      <c r="N52" s="97"/>
      <c r="O52" s="97"/>
      <c r="P52" s="97"/>
      <c r="Q52" s="97"/>
      <c r="R52" s="97"/>
      <c r="S52" s="97"/>
      <c r="T52" s="97"/>
      <c r="U52" s="97"/>
      <c r="V52" s="97"/>
      <c r="W52" s="97"/>
      <c r="X52" s="97"/>
      <c r="Y52" s="97"/>
      <c r="Z52" s="97"/>
      <c r="AA52" s="97"/>
      <c r="AB52" s="97"/>
      <c r="AC52" s="97"/>
      <c r="AD52" s="45"/>
      <c r="AE52" s="45"/>
      <c r="AF52" s="45"/>
      <c r="AG52" s="43"/>
      <c r="AH52" s="75"/>
    </row>
    <row r="53" spans="1:38" x14ac:dyDescent="0.2">
      <c r="A53" s="142" t="s">
        <v>252</v>
      </c>
      <c r="B53" s="142"/>
      <c r="C53" s="142"/>
      <c r="D53" s="142"/>
      <c r="E53" s="142"/>
      <c r="F53" s="142"/>
      <c r="G53" s="142"/>
      <c r="H53" s="97"/>
      <c r="I53" s="97"/>
      <c r="J53" s="97"/>
      <c r="K53" s="97"/>
      <c r="L53" s="97"/>
      <c r="M53" s="97"/>
      <c r="N53" s="97"/>
      <c r="O53" s="97"/>
      <c r="P53" s="97"/>
      <c r="Q53" s="97"/>
      <c r="R53" s="97"/>
      <c r="S53" s="97"/>
      <c r="T53" s="97"/>
      <c r="U53" s="97"/>
      <c r="V53" s="97"/>
      <c r="W53" s="97"/>
      <c r="X53" s="97"/>
      <c r="Y53" s="97"/>
      <c r="Z53" s="97"/>
      <c r="AA53" s="97"/>
      <c r="AB53" s="97"/>
      <c r="AC53" s="97"/>
      <c r="AD53" s="97"/>
      <c r="AE53" s="45"/>
      <c r="AF53" s="45"/>
      <c r="AG53" s="43"/>
      <c r="AH53" s="44"/>
      <c r="AK53" t="s">
        <v>35</v>
      </c>
    </row>
    <row r="54" spans="1:38" x14ac:dyDescent="0.2">
      <c r="A54" s="41"/>
      <c r="B54" s="97"/>
      <c r="C54" s="97"/>
      <c r="D54" s="97"/>
      <c r="E54" s="97"/>
      <c r="F54" s="97"/>
      <c r="G54" s="97"/>
      <c r="H54" s="97"/>
      <c r="I54" s="97"/>
      <c r="J54" s="97"/>
      <c r="K54" s="97"/>
      <c r="L54" s="97"/>
      <c r="M54" s="97"/>
      <c r="N54" s="97"/>
      <c r="O54" s="97"/>
      <c r="P54" s="97"/>
      <c r="Q54" s="97"/>
      <c r="R54" s="97"/>
      <c r="S54" s="97"/>
      <c r="T54" s="97"/>
      <c r="U54" s="97"/>
      <c r="V54" s="97"/>
      <c r="W54" s="97"/>
      <c r="X54" s="97"/>
      <c r="Y54" s="97"/>
      <c r="Z54" s="97"/>
      <c r="AA54" s="97"/>
      <c r="AB54" s="97"/>
      <c r="AC54" s="97"/>
      <c r="AD54" s="97"/>
      <c r="AE54" s="46"/>
      <c r="AF54" s="46"/>
      <c r="AG54" s="43"/>
      <c r="AH54" s="44"/>
    </row>
    <row r="55" spans="1:38" ht="13.5" thickBot="1" x14ac:dyDescent="0.25">
      <c r="A55" s="51"/>
      <c r="B55" s="52"/>
      <c r="C55" s="52"/>
      <c r="D55" s="52"/>
      <c r="E55" s="52"/>
      <c r="F55" s="52"/>
      <c r="G55" s="52"/>
      <c r="H55" s="52"/>
      <c r="I55" s="52"/>
      <c r="J55" s="52"/>
      <c r="K55" s="52"/>
      <c r="L55" s="52"/>
      <c r="M55" s="52"/>
      <c r="N55" s="52"/>
      <c r="O55" s="52"/>
      <c r="P55" s="52"/>
      <c r="Q55" s="52"/>
      <c r="R55" s="52"/>
      <c r="S55" s="52"/>
      <c r="T55" s="52"/>
      <c r="U55" s="52"/>
      <c r="V55" s="52"/>
      <c r="W55" s="52"/>
      <c r="X55" s="52"/>
      <c r="Y55" s="52"/>
      <c r="Z55" s="52"/>
      <c r="AA55" s="52"/>
      <c r="AB55" s="52"/>
      <c r="AC55" s="52"/>
      <c r="AD55" s="52"/>
      <c r="AE55" s="52"/>
      <c r="AF55" s="52"/>
      <c r="AG55" s="53"/>
      <c r="AH55" s="76"/>
    </row>
    <row r="56" spans="1:38" x14ac:dyDescent="0.2">
      <c r="AG56" s="7"/>
    </row>
    <row r="58" spans="1:38" x14ac:dyDescent="0.2">
      <c r="AL58" s="12" t="s">
        <v>35</v>
      </c>
    </row>
    <row r="59" spans="1:38" x14ac:dyDescent="0.2">
      <c r="R59" s="2" t="s">
        <v>35</v>
      </c>
      <c r="S59" s="2" t="s">
        <v>35</v>
      </c>
    </row>
    <row r="60" spans="1:38" x14ac:dyDescent="0.2">
      <c r="N60" s="2" t="s">
        <v>35</v>
      </c>
      <c r="O60" s="2" t="s">
        <v>35</v>
      </c>
      <c r="S60" s="2" t="s">
        <v>35</v>
      </c>
      <c r="AK60" t="s">
        <v>35</v>
      </c>
    </row>
    <row r="61" spans="1:38" x14ac:dyDescent="0.2">
      <c r="N61" s="2" t="s">
        <v>35</v>
      </c>
    </row>
    <row r="62" spans="1:38" x14ac:dyDescent="0.2">
      <c r="G62" s="2" t="s">
        <v>35</v>
      </c>
    </row>
    <row r="63" spans="1:38" x14ac:dyDescent="0.2">
      <c r="L63" s="2" t="s">
        <v>35</v>
      </c>
      <c r="M63" s="2" t="s">
        <v>35</v>
      </c>
      <c r="O63" s="2" t="s">
        <v>35</v>
      </c>
      <c r="P63" s="2" t="s">
        <v>35</v>
      </c>
      <c r="W63" s="2" t="s">
        <v>200</v>
      </c>
      <c r="AA63" s="2" t="s">
        <v>35</v>
      </c>
      <c r="AC63" s="2" t="s">
        <v>35</v>
      </c>
      <c r="AH63" s="1" t="s">
        <v>35</v>
      </c>
      <c r="AJ63" s="12" t="s">
        <v>35</v>
      </c>
    </row>
    <row r="64" spans="1:38" x14ac:dyDescent="0.2">
      <c r="K64" s="2" t="s">
        <v>35</v>
      </c>
    </row>
    <row r="65" spans="7:38" x14ac:dyDescent="0.2">
      <c r="K65" s="2" t="s">
        <v>35</v>
      </c>
    </row>
    <row r="66" spans="7:38" x14ac:dyDescent="0.2">
      <c r="G66" s="2" t="s">
        <v>35</v>
      </c>
      <c r="H66" s="2" t="s">
        <v>35</v>
      </c>
    </row>
    <row r="67" spans="7:38" x14ac:dyDescent="0.2">
      <c r="P67" s="2" t="s">
        <v>35</v>
      </c>
    </row>
    <row r="69" spans="7:38" x14ac:dyDescent="0.2">
      <c r="H69" s="2" t="s">
        <v>35</v>
      </c>
      <c r="Z69" s="2" t="s">
        <v>35</v>
      </c>
      <c r="AL69" t="s">
        <v>35</v>
      </c>
    </row>
    <row r="70" spans="7:38" x14ac:dyDescent="0.2">
      <c r="I70" s="2" t="s">
        <v>35</v>
      </c>
      <c r="T70" s="2" t="s">
        <v>35</v>
      </c>
    </row>
  </sheetData>
  <mergeCells count="36">
    <mergeCell ref="V3:V4"/>
    <mergeCell ref="U3:U4"/>
    <mergeCell ref="Q3:Q4"/>
    <mergeCell ref="K3:K4"/>
    <mergeCell ref="W3:W4"/>
    <mergeCell ref="L3:L4"/>
    <mergeCell ref="O3:O4"/>
    <mergeCell ref="T3:T4"/>
    <mergeCell ref="AC3:AC4"/>
    <mergeCell ref="AD3:AD4"/>
    <mergeCell ref="Y3:Y4"/>
    <mergeCell ref="Z3:Z4"/>
    <mergeCell ref="AA3:AA4"/>
    <mergeCell ref="A52:G52"/>
    <mergeCell ref="S3:S4"/>
    <mergeCell ref="A53:G53"/>
    <mergeCell ref="P3:P4"/>
    <mergeCell ref="M3:M4"/>
    <mergeCell ref="N3:N4"/>
    <mergeCell ref="R3:R4"/>
    <mergeCell ref="A1:AH1"/>
    <mergeCell ref="AF3:AF4"/>
    <mergeCell ref="B2:AH2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H3:H4"/>
    <mergeCell ref="AE3:AE4"/>
    <mergeCell ref="X3:X4"/>
    <mergeCell ref="AB3:AB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65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11</vt:i4>
      </vt:variant>
      <vt:variant>
        <vt:lpstr>Intervalos nomeados</vt:lpstr>
      </vt:variant>
      <vt:variant>
        <vt:i4>10</vt:i4>
      </vt:variant>
    </vt:vector>
  </HeadingPairs>
  <TitlesOfParts>
    <vt:vector size="21" baseType="lpstr">
      <vt:lpstr>TempInst</vt:lpstr>
      <vt:lpstr>TempMax</vt:lpstr>
      <vt:lpstr>TempMin</vt:lpstr>
      <vt:lpstr>UmidInst</vt:lpstr>
      <vt:lpstr>UmidMax</vt:lpstr>
      <vt:lpstr>UmidMin</vt:lpstr>
      <vt:lpstr>VelVentoMax</vt:lpstr>
      <vt:lpstr>DirVento</vt:lpstr>
      <vt:lpstr>RajadaVento</vt:lpstr>
      <vt:lpstr>Chuva</vt:lpstr>
      <vt:lpstr>ESTAÇÃO METEOROLÓGICA</vt:lpstr>
      <vt:lpstr>Chuva!Area_de_impressao</vt:lpstr>
      <vt:lpstr>DirVento!Area_de_impressao</vt:lpstr>
      <vt:lpstr>RajadaVento!Area_de_impressao</vt:lpstr>
      <vt:lpstr>TempInst!Area_de_impressao</vt:lpstr>
      <vt:lpstr>TempMax!Area_de_impressao</vt:lpstr>
      <vt:lpstr>TempMin!Area_de_impressao</vt:lpstr>
      <vt:lpstr>UmidInst!Area_de_impressao</vt:lpstr>
      <vt:lpstr>UmidMax!Area_de_impressao</vt:lpstr>
      <vt:lpstr>UmidMin!Area_de_impressao</vt:lpstr>
      <vt:lpstr>VelVentoMax!Area_de_impressao</vt:lpstr>
    </vt:vector>
  </TitlesOfParts>
  <Company>-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Centro de Monitoramento de Tempo, do Clima e dos Recursos Hídricos  de Mato Grosso do Sul (Cemtec-MS)</dc:creator>
  <dc:description>Centro de Monitoramento de Tempo, do Clima e dos Recursos Hídricos  de Mato Grosso do Sul (Cemtec-MS)</dc:description>
  <cp:lastModifiedBy>Rafael Carvalho Chagas</cp:lastModifiedBy>
  <cp:lastPrinted>2018-11-22T17:22:01Z</cp:lastPrinted>
  <dcterms:created xsi:type="dcterms:W3CDTF">2008-08-15T13:32:29Z</dcterms:created>
  <dcterms:modified xsi:type="dcterms:W3CDTF">2024-02-15T18:45:17Z</dcterms:modified>
</cp:coreProperties>
</file>