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10890" windowHeight="729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9">Chuva!$A$1:$AI$30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74" i="14" l="1"/>
  <c r="AI75" i="14"/>
  <c r="AH74" i="14"/>
  <c r="AH75" i="14"/>
  <c r="AG74" i="14"/>
  <c r="AG75" i="14"/>
  <c r="AF14" i="14"/>
  <c r="AE14" i="14"/>
  <c r="AD14" i="14"/>
  <c r="AC14" i="14"/>
  <c r="AB14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B76" i="14" l="1"/>
  <c r="AE7" i="15"/>
  <c r="AF47" i="15" l="1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7" i="12" l="1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14" i="9"/>
  <c r="AE14" i="9"/>
  <c r="AD14" i="9"/>
  <c r="AC14" i="9"/>
  <c r="AB14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B16" i="8" l="1"/>
  <c r="AF14" i="8" l="1"/>
  <c r="AE14" i="8"/>
  <c r="AD14" i="8"/>
  <c r="AC14" i="8"/>
  <c r="AB14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23" i="7"/>
  <c r="AF14" i="7" l="1"/>
  <c r="AE14" i="7"/>
  <c r="AD14" i="7"/>
  <c r="AC14" i="7"/>
  <c r="AB14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14" i="6"/>
  <c r="AE14" i="6"/>
  <c r="AD14" i="6"/>
  <c r="AC14" i="6"/>
  <c r="AB14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15" i="5"/>
  <c r="AE14" i="5"/>
  <c r="AD14" i="5"/>
  <c r="AC14" i="5"/>
  <c r="AF14" i="5"/>
  <c r="AB14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18" i="4" l="1"/>
  <c r="AF14" i="4"/>
  <c r="AE14" i="4"/>
  <c r="AD14" i="4"/>
  <c r="AC14" i="4"/>
  <c r="AB14" i="4"/>
  <c r="AA14" i="4" l="1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9" i="14" l="1"/>
  <c r="AF48" i="6" l="1"/>
  <c r="AE48" i="6"/>
  <c r="AD48" i="6"/>
  <c r="AC48" i="6"/>
  <c r="AB48" i="6"/>
  <c r="AA48" i="6"/>
  <c r="Z48" i="6"/>
  <c r="Y48" i="6"/>
  <c r="X48" i="6"/>
  <c r="AG49" i="13" l="1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38" i="7" l="1"/>
  <c r="AH38" i="15"/>
  <c r="AG38" i="15"/>
  <c r="AG38" i="4"/>
  <c r="AH38" i="9"/>
  <c r="AG38" i="9"/>
  <c r="AG38" i="6"/>
  <c r="AH38" i="6"/>
  <c r="AI16" i="14"/>
  <c r="AH16" i="14"/>
  <c r="AH16" i="15"/>
  <c r="AG16" i="15"/>
  <c r="AG16" i="7"/>
  <c r="AG16" i="14"/>
  <c r="AH16" i="12"/>
  <c r="AG16" i="12"/>
  <c r="AG16" i="9"/>
  <c r="AH16" i="9"/>
  <c r="AH16" i="8"/>
  <c r="AG16" i="8"/>
  <c r="AH16" i="6"/>
  <c r="AG16" i="6"/>
  <c r="AH16" i="5"/>
  <c r="AG16" i="5"/>
  <c r="AG16" i="4"/>
  <c r="AG48" i="14" l="1"/>
  <c r="AH48" i="14"/>
  <c r="AI48" i="14"/>
  <c r="AG51" i="14"/>
  <c r="AH51" i="14"/>
  <c r="AI51" i="14"/>
  <c r="AG52" i="14"/>
  <c r="AH52" i="14"/>
  <c r="AI52" i="14"/>
  <c r="AG53" i="14"/>
  <c r="AH53" i="14"/>
  <c r="AI53" i="14"/>
  <c r="AG54" i="14"/>
  <c r="AH54" i="14"/>
  <c r="AI54" i="14"/>
  <c r="AG55" i="14"/>
  <c r="AH55" i="14"/>
  <c r="AI55" i="14"/>
  <c r="AG57" i="14"/>
  <c r="AH57" i="14"/>
  <c r="AI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9" i="14"/>
  <c r="AH69" i="14"/>
  <c r="AI69" i="14"/>
  <c r="AG70" i="14"/>
  <c r="AH70" i="14"/>
  <c r="AI70" i="14"/>
  <c r="AG71" i="14"/>
  <c r="AH71" i="14"/>
  <c r="AI71" i="14"/>
  <c r="AG72" i="14"/>
  <c r="AH72" i="14"/>
  <c r="AI72" i="14"/>
  <c r="AG73" i="14"/>
  <c r="AH73" i="14"/>
  <c r="AI73" i="14"/>
  <c r="Y76" i="14" l="1"/>
  <c r="H76" i="14"/>
  <c r="P76" i="14"/>
  <c r="X76" i="14"/>
  <c r="AF76" i="14"/>
  <c r="J76" i="14"/>
  <c r="R76" i="14"/>
  <c r="Z76" i="14"/>
  <c r="C76" i="14"/>
  <c r="K76" i="14"/>
  <c r="S76" i="14"/>
  <c r="AA76" i="14"/>
  <c r="D76" i="14"/>
  <c r="L76" i="14"/>
  <c r="T76" i="14"/>
  <c r="AB76" i="14"/>
  <c r="E76" i="14"/>
  <c r="M76" i="14"/>
  <c r="U76" i="14"/>
  <c r="AC76" i="14"/>
  <c r="Q76" i="14"/>
  <c r="F76" i="14"/>
  <c r="N76" i="14"/>
  <c r="V76" i="14"/>
  <c r="AD76" i="14"/>
  <c r="I76" i="14"/>
  <c r="G76" i="14"/>
  <c r="O76" i="14"/>
  <c r="W76" i="14"/>
  <c r="AE76" i="14"/>
  <c r="AG42" i="4"/>
  <c r="AH42" i="14"/>
  <c r="AG42" i="14"/>
  <c r="AG42" i="15"/>
  <c r="AH42" i="15"/>
  <c r="AG42" i="12"/>
  <c r="AH42" i="12"/>
  <c r="AH42" i="9"/>
  <c r="AG42" i="9"/>
  <c r="AG42" i="8"/>
  <c r="AH42" i="8"/>
  <c r="AG42" i="7"/>
  <c r="AG42" i="6"/>
  <c r="AH42" i="6"/>
  <c r="AH42" i="5"/>
  <c r="AG42" i="5"/>
  <c r="AG8" i="7"/>
  <c r="AG9" i="7"/>
  <c r="AG9" i="12"/>
  <c r="AG11" i="4"/>
  <c r="AG11" i="9"/>
  <c r="AG12" i="14"/>
  <c r="AH13" i="5"/>
  <c r="AG14" i="4"/>
  <c r="AG14" i="7"/>
  <c r="AI14" i="14"/>
  <c r="AG15" i="4"/>
  <c r="AG15" i="14"/>
  <c r="AG17" i="4"/>
  <c r="AG18" i="7"/>
  <c r="AG22" i="7"/>
  <c r="AG24" i="4"/>
  <c r="AI24" i="14"/>
  <c r="AG25" i="4"/>
  <c r="AG25" i="14"/>
  <c r="AG29" i="7"/>
  <c r="AG31" i="4"/>
  <c r="AI32" i="14"/>
  <c r="AG33" i="14"/>
  <c r="AG34" i="4"/>
  <c r="AG35" i="4"/>
  <c r="AG35" i="7"/>
  <c r="AG39" i="7"/>
  <c r="AI39" i="14"/>
  <c r="AI40" i="14"/>
  <c r="AH41" i="9"/>
  <c r="AG41" i="14"/>
  <c r="AG44" i="6"/>
  <c r="AG45" i="5"/>
  <c r="AG45" i="12"/>
  <c r="AG46" i="9"/>
  <c r="AG45" i="14"/>
  <c r="AG47" i="4"/>
  <c r="AG47" i="8"/>
  <c r="AH6" i="14"/>
  <c r="AG45" i="4"/>
  <c r="AH46" i="9"/>
  <c r="AH45" i="14"/>
  <c r="AH47" i="8"/>
  <c r="AG6" i="14"/>
  <c r="AG27" i="8"/>
  <c r="AH27" i="8"/>
  <c r="AG28" i="7"/>
  <c r="AG29" i="6"/>
  <c r="AH29" i="6"/>
  <c r="AH29" i="12"/>
  <c r="AG29" i="12"/>
  <c r="AH30" i="9"/>
  <c r="AG30" i="9"/>
  <c r="AH31" i="8"/>
  <c r="AG31" i="8"/>
  <c r="AG33" i="9"/>
  <c r="AH33" i="9"/>
  <c r="AG35" i="5"/>
  <c r="AH35" i="5"/>
  <c r="AG37" i="8"/>
  <c r="AH37" i="8"/>
  <c r="AH37" i="15"/>
  <c r="AG37" i="15"/>
  <c r="AI38" i="14"/>
  <c r="AG38" i="14"/>
  <c r="AH38" i="14"/>
  <c r="AG39" i="15"/>
  <c r="AH39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3" i="12"/>
  <c r="AH13" i="12"/>
  <c r="AG17" i="6"/>
  <c r="AH17" i="6"/>
  <c r="AG18" i="15"/>
  <c r="AH18" i="15"/>
  <c r="AG19" i="5"/>
  <c r="AH19" i="5"/>
  <c r="AG23" i="6"/>
  <c r="AH23" i="6"/>
  <c r="AG24" i="15"/>
  <c r="AH24" i="15"/>
  <c r="AG25" i="12"/>
  <c r="AH25" i="12"/>
  <c r="AG7" i="8"/>
  <c r="AH7" i="8"/>
  <c r="AH7" i="15"/>
  <c r="AG7" i="15"/>
  <c r="AG12" i="12"/>
  <c r="AH12" i="12"/>
  <c r="AG13" i="8"/>
  <c r="AH13" i="8"/>
  <c r="AG14" i="9"/>
  <c r="AH14" i="9"/>
  <c r="AG17" i="14"/>
  <c r="AH17" i="14"/>
  <c r="AI17" i="14"/>
  <c r="AG19" i="7"/>
  <c r="AG20" i="9"/>
  <c r="AH20" i="9"/>
  <c r="AG21" i="8"/>
  <c r="AH21" i="8"/>
  <c r="AH21" i="14"/>
  <c r="AI21" i="14"/>
  <c r="AG7" i="7"/>
  <c r="AG10" i="4"/>
  <c r="AG15" i="6"/>
  <c r="AH15" i="6"/>
  <c r="AG19" i="12"/>
  <c r="AH19" i="12"/>
  <c r="AG21" i="15"/>
  <c r="AH21" i="15"/>
  <c r="AG23" i="12"/>
  <c r="AH23" i="12"/>
  <c r="AG23" i="14"/>
  <c r="AH23" i="14"/>
  <c r="AI23" i="14"/>
  <c r="AG24" i="5"/>
  <c r="AH24" i="5"/>
  <c r="AG26" i="9"/>
  <c r="AH26" i="9"/>
  <c r="AH26" i="15"/>
  <c r="AG26" i="15"/>
  <c r="AH27" i="14"/>
  <c r="AI27" i="14"/>
  <c r="AG30" i="5"/>
  <c r="AH30" i="5"/>
  <c r="AG31" i="14"/>
  <c r="AH31" i="14"/>
  <c r="AI31" i="14"/>
  <c r="AG32" i="15"/>
  <c r="AH32" i="15"/>
  <c r="AG34" i="12"/>
  <c r="AH34" i="12"/>
  <c r="AH35" i="14"/>
  <c r="AI35" i="14"/>
  <c r="AG39" i="6"/>
  <c r="AH39" i="6"/>
  <c r="AG40" i="5"/>
  <c r="AH40" i="5"/>
  <c r="AG12" i="9"/>
  <c r="AH12" i="9"/>
  <c r="AG14" i="6"/>
  <c r="AH14" i="6"/>
  <c r="AG27" i="7"/>
  <c r="AG29" i="5"/>
  <c r="AH29" i="5"/>
  <c r="AG32" i="12"/>
  <c r="AH32" i="12"/>
  <c r="AG37" i="4"/>
  <c r="AG37" i="14"/>
  <c r="AH37" i="14"/>
  <c r="AI37" i="14"/>
  <c r="AG40" i="9"/>
  <c r="AH40" i="9"/>
  <c r="AG44" i="5"/>
  <c r="AH44" i="5"/>
  <c r="AG44" i="14"/>
  <c r="AH44" i="14"/>
  <c r="AI44" i="14"/>
  <c r="AG46" i="15"/>
  <c r="AH46" i="15"/>
  <c r="AG34" i="8"/>
  <c r="AH34" i="8"/>
  <c r="AG35" i="9"/>
  <c r="AH35" i="9"/>
  <c r="AG9" i="5"/>
  <c r="AH9" i="5"/>
  <c r="AG15" i="5"/>
  <c r="AH15" i="5"/>
  <c r="AG18" i="12"/>
  <c r="AH18" i="12"/>
  <c r="AG20" i="8"/>
  <c r="AH20" i="8"/>
  <c r="AG21" i="7"/>
  <c r="AG22" i="6"/>
  <c r="AH22" i="6"/>
  <c r="AG25" i="9"/>
  <c r="AH25" i="9"/>
  <c r="AG26" i="8"/>
  <c r="AH26" i="8"/>
  <c r="AG30" i="4"/>
  <c r="AG31" i="15"/>
  <c r="AH31" i="15"/>
  <c r="AG33" i="8"/>
  <c r="AH33" i="8"/>
  <c r="AG34" i="7"/>
  <c r="AG35" i="6"/>
  <c r="AH35" i="6"/>
  <c r="AG41" i="8"/>
  <c r="AH41" i="8"/>
  <c r="AG15" i="8"/>
  <c r="AH15" i="8"/>
  <c r="AH18" i="14"/>
  <c r="AG18" i="14"/>
  <c r="AH33" i="6"/>
  <c r="AG33" i="6"/>
  <c r="AG36" i="6"/>
  <c r="AH36" i="6"/>
  <c r="AG37" i="5"/>
  <c r="AH37" i="5"/>
  <c r="AG8" i="6"/>
  <c r="AH8" i="6"/>
  <c r="AG11" i="15"/>
  <c r="AH11" i="15"/>
  <c r="AG13" i="7"/>
  <c r="AG17" i="15"/>
  <c r="AH17" i="15"/>
  <c r="AG19" i="9"/>
  <c r="AH19" i="9"/>
  <c r="AG23" i="5"/>
  <c r="AH23" i="5"/>
  <c r="AG23" i="15"/>
  <c r="AH23" i="15"/>
  <c r="AG24" i="12"/>
  <c r="AH24" i="12"/>
  <c r="AG28" i="6"/>
  <c r="AH28" i="6"/>
  <c r="AG36" i="5"/>
  <c r="AH36" i="5"/>
  <c r="AH39" i="12"/>
  <c r="AG39" i="12"/>
  <c r="AG47" i="12"/>
  <c r="AH47" i="12"/>
  <c r="AG6" i="8"/>
  <c r="AH6" i="8"/>
  <c r="AG7" i="6"/>
  <c r="AG9" i="4"/>
  <c r="AG10" i="15"/>
  <c r="AG11" i="12"/>
  <c r="AG12" i="8"/>
  <c r="AG13" i="6"/>
  <c r="AH15" i="14"/>
  <c r="AG17" i="12"/>
  <c r="AG18" i="9"/>
  <c r="AG19" i="8"/>
  <c r="AG20" i="7"/>
  <c r="AG21" i="6"/>
  <c r="AG23" i="4"/>
  <c r="AG25" i="8"/>
  <c r="AG26" i="7"/>
  <c r="AG27" i="6"/>
  <c r="AG28" i="5"/>
  <c r="AG29" i="14"/>
  <c r="AG31" i="12"/>
  <c r="AG36" i="14"/>
  <c r="AG39" i="9"/>
  <c r="AG43" i="14"/>
  <c r="AG45" i="15"/>
  <c r="AG46" i="12"/>
  <c r="AG47" i="9"/>
  <c r="AG6" i="7"/>
  <c r="AH45" i="12"/>
  <c r="AG7" i="5"/>
  <c r="AG8" i="4"/>
  <c r="AG12" i="7"/>
  <c r="AG17" i="9"/>
  <c r="AG18" i="8"/>
  <c r="AG20" i="6"/>
  <c r="AG21" i="5"/>
  <c r="AG22" i="4"/>
  <c r="AG27" i="5"/>
  <c r="AG28" i="14"/>
  <c r="AG29" i="15"/>
  <c r="AG31" i="9"/>
  <c r="AG35" i="14"/>
  <c r="AG36" i="15"/>
  <c r="AG37" i="12"/>
  <c r="AG39" i="8"/>
  <c r="AG41" i="6"/>
  <c r="AG44" i="15"/>
  <c r="AG6" i="6"/>
  <c r="AG7" i="4"/>
  <c r="AG7" i="14"/>
  <c r="AH7" i="14"/>
  <c r="AI7" i="14"/>
  <c r="AG8" i="15"/>
  <c r="AH8" i="15"/>
  <c r="AG13" i="4"/>
  <c r="AG13" i="14"/>
  <c r="AG20" i="5"/>
  <c r="AG21" i="14"/>
  <c r="AG22" i="15"/>
  <c r="AG25" i="6"/>
  <c r="AG28" i="15"/>
  <c r="AG37" i="9"/>
  <c r="AG41" i="5"/>
  <c r="AH44" i="6"/>
  <c r="AG9" i="9"/>
  <c r="AG41" i="4"/>
  <c r="AI6" i="14"/>
  <c r="AG41" i="9"/>
  <c r="AG7" i="12"/>
  <c r="AG8" i="9"/>
  <c r="AG9" i="8"/>
  <c r="AG11" i="6"/>
  <c r="AG12" i="4"/>
  <c r="AG19" i="4"/>
  <c r="AG20" i="15"/>
  <c r="AG21" i="12"/>
  <c r="AG22" i="9"/>
  <c r="AH25" i="14"/>
  <c r="AG27" i="12"/>
  <c r="AG29" i="8"/>
  <c r="AG30" i="7"/>
  <c r="AG31" i="6"/>
  <c r="AG32" i="5"/>
  <c r="AG33" i="4"/>
  <c r="AG33" i="15"/>
  <c r="AH34" i="15"/>
  <c r="AG37" i="7"/>
  <c r="AG39" i="5"/>
  <c r="AG40" i="4"/>
  <c r="AG40" i="14"/>
  <c r="AG41" i="15"/>
  <c r="AG45" i="7"/>
  <c r="AG47" i="5"/>
  <c r="AG6" i="15"/>
  <c r="AI9" i="14"/>
  <c r="AG10" i="9"/>
  <c r="AH10" i="9"/>
  <c r="AG11" i="8"/>
  <c r="AH11" i="8"/>
  <c r="AG12" i="6"/>
  <c r="AH12" i="6"/>
  <c r="AG13" i="5"/>
  <c r="AG14" i="15"/>
  <c r="AG15" i="12"/>
  <c r="AG17" i="8"/>
  <c r="AG19" i="6"/>
  <c r="AG23" i="9"/>
  <c r="AG27" i="4"/>
  <c r="AG27" i="14"/>
  <c r="AG34" i="14"/>
  <c r="AG40" i="6"/>
  <c r="AG45" i="9"/>
  <c r="AH45" i="15"/>
  <c r="AG46" i="8"/>
  <c r="AG47" i="7"/>
  <c r="AG6" i="5"/>
  <c r="AH45" i="5"/>
  <c r="AG8" i="12"/>
  <c r="AG12" i="5"/>
  <c r="AG13" i="15"/>
  <c r="AG14" i="12"/>
  <c r="AG15" i="9"/>
  <c r="AG20" i="14"/>
  <c r="AG22" i="12"/>
  <c r="AG23" i="8"/>
  <c r="AG24" i="6"/>
  <c r="AG25" i="5"/>
  <c r="AG26" i="4"/>
  <c r="AG26" i="14"/>
  <c r="AG76" i="14" s="1"/>
  <c r="AG29" i="9"/>
  <c r="AG30" i="8"/>
  <c r="AG31" i="7"/>
  <c r="AG32" i="6"/>
  <c r="AG33" i="5"/>
  <c r="AH33" i="14"/>
  <c r="AG34" i="15"/>
  <c r="AG35" i="12"/>
  <c r="AH41" i="14"/>
  <c r="AG45" i="8"/>
  <c r="AG46" i="7"/>
  <c r="AG47" i="6"/>
  <c r="AG7" i="9"/>
  <c r="AG8" i="8"/>
  <c r="AG10" i="6"/>
  <c r="AG11" i="5"/>
  <c r="AG13" i="9"/>
  <c r="AG14" i="8"/>
  <c r="AG15" i="7"/>
  <c r="AG17" i="5"/>
  <c r="AG18" i="4"/>
  <c r="AI18" i="14"/>
  <c r="AG21" i="9"/>
  <c r="AG22" i="8"/>
  <c r="AG23" i="7"/>
  <c r="AG24" i="14"/>
  <c r="AG25" i="15"/>
  <c r="AG26" i="12"/>
  <c r="AG27" i="9"/>
  <c r="AG31" i="5"/>
  <c r="AG32" i="4"/>
  <c r="AG32" i="14"/>
  <c r="AG33" i="12"/>
  <c r="AG34" i="9"/>
  <c r="AG35" i="8"/>
  <c r="AG36" i="7"/>
  <c r="AG37" i="6"/>
  <c r="AG39" i="4"/>
  <c r="AG39" i="14"/>
  <c r="AG40" i="15"/>
  <c r="AG41" i="12"/>
  <c r="AG44" i="7"/>
  <c r="AG45" i="6"/>
  <c r="AG46" i="14"/>
  <c r="AG40" i="12"/>
  <c r="AH40" i="12"/>
  <c r="AH40" i="15"/>
  <c r="AG46" i="4"/>
  <c r="AI45" i="14"/>
  <c r="AG47" i="15"/>
  <c r="AH47" i="15"/>
  <c r="AI46" i="14"/>
  <c r="AG6" i="9"/>
  <c r="AH6" i="9"/>
  <c r="AH6" i="15"/>
  <c r="AG8" i="5"/>
  <c r="AH8" i="5"/>
  <c r="AG14" i="5"/>
  <c r="AH14" i="5"/>
  <c r="AG22" i="5"/>
  <c r="AH22" i="5"/>
  <c r="AG24" i="9"/>
  <c r="AH24" i="9"/>
  <c r="AG29" i="4"/>
  <c r="AG32" i="9"/>
  <c r="AH32" i="9"/>
  <c r="AG33" i="7"/>
  <c r="AG34" i="6"/>
  <c r="AH34" i="6"/>
  <c r="AG36" i="4"/>
  <c r="AG40" i="8"/>
  <c r="AH40" i="8"/>
  <c r="AG41" i="7"/>
  <c r="AG44" i="4"/>
  <c r="AH40" i="14"/>
  <c r="AH32" i="14"/>
  <c r="AI29" i="14"/>
  <c r="AH24" i="14"/>
  <c r="AI13" i="14"/>
  <c r="AH41" i="15"/>
  <c r="AH36" i="15"/>
  <c r="AH25" i="15"/>
  <c r="AH20" i="15"/>
  <c r="AH14" i="15"/>
  <c r="AH33" i="12"/>
  <c r="AH27" i="12"/>
  <c r="AH22" i="12"/>
  <c r="AH17" i="12"/>
  <c r="AH8" i="12"/>
  <c r="AH45" i="9"/>
  <c r="AH39" i="9"/>
  <c r="AH34" i="9"/>
  <c r="AH29" i="9"/>
  <c r="AH23" i="9"/>
  <c r="AH18" i="9"/>
  <c r="AH13" i="9"/>
  <c r="AH9" i="9"/>
  <c r="AH46" i="8"/>
  <c r="AH35" i="8"/>
  <c r="AH30" i="8"/>
  <c r="AH25" i="8"/>
  <c r="AH19" i="8"/>
  <c r="AH14" i="8"/>
  <c r="AH37" i="6"/>
  <c r="AH32" i="6"/>
  <c r="AH27" i="6"/>
  <c r="AH21" i="6"/>
  <c r="AH7" i="6"/>
  <c r="AH39" i="5"/>
  <c r="AH33" i="5"/>
  <c r="AH28" i="5"/>
  <c r="AH17" i="5"/>
  <c r="AG8" i="14"/>
  <c r="AH8" i="14"/>
  <c r="AG9" i="15"/>
  <c r="AH9" i="15"/>
  <c r="AG10" i="12"/>
  <c r="AH10" i="12"/>
  <c r="AG14" i="14"/>
  <c r="AH14" i="14"/>
  <c r="AG15" i="15"/>
  <c r="AH15" i="15"/>
  <c r="AG22" i="14"/>
  <c r="AH22" i="14"/>
  <c r="AG24" i="8"/>
  <c r="AH24" i="8"/>
  <c r="AG25" i="7"/>
  <c r="AG26" i="6"/>
  <c r="AH26" i="6"/>
  <c r="AG28" i="4"/>
  <c r="AG32" i="8"/>
  <c r="AH32" i="8"/>
  <c r="AG34" i="5"/>
  <c r="AH34" i="5"/>
  <c r="AG40" i="7"/>
  <c r="AI42" i="14"/>
  <c r="AI34" i="14"/>
  <c r="AH29" i="14"/>
  <c r="AI26" i="14"/>
  <c r="AI20" i="14"/>
  <c r="AH13" i="14"/>
  <c r="AI8" i="14"/>
  <c r="AG21" i="4"/>
  <c r="AG24" i="7"/>
  <c r="AG26" i="5"/>
  <c r="AH26" i="5"/>
  <c r="AG32" i="7"/>
  <c r="AG35" i="15"/>
  <c r="AH35" i="15"/>
  <c r="AG36" i="12"/>
  <c r="AH36" i="12"/>
  <c r="AH34" i="14"/>
  <c r="AH26" i="14"/>
  <c r="AH20" i="14"/>
  <c r="AH29" i="15"/>
  <c r="AH13" i="15"/>
  <c r="AH10" i="15"/>
  <c r="AH37" i="12"/>
  <c r="AH31" i="12"/>
  <c r="AH26" i="12"/>
  <c r="AH21" i="12"/>
  <c r="AH15" i="12"/>
  <c r="AH7" i="12"/>
  <c r="AH27" i="9"/>
  <c r="AH22" i="9"/>
  <c r="AH17" i="9"/>
  <c r="AH8" i="9"/>
  <c r="AH45" i="8"/>
  <c r="AH39" i="8"/>
  <c r="AH29" i="8"/>
  <c r="AH23" i="8"/>
  <c r="AH18" i="8"/>
  <c r="AH9" i="8"/>
  <c r="AH47" i="6"/>
  <c r="AH41" i="6"/>
  <c r="AH31" i="6"/>
  <c r="AH25" i="6"/>
  <c r="AH20" i="6"/>
  <c r="AH11" i="6"/>
  <c r="AH6" i="6"/>
  <c r="AH32" i="5"/>
  <c r="AH27" i="5"/>
  <c r="AH21" i="5"/>
  <c r="AH12" i="5"/>
  <c r="AH7" i="5"/>
  <c r="AG10" i="8"/>
  <c r="AH10" i="8"/>
  <c r="AG11" i="7"/>
  <c r="AG17" i="7"/>
  <c r="AG18" i="6"/>
  <c r="AH18" i="6"/>
  <c r="AG20" i="4"/>
  <c r="AG27" i="15"/>
  <c r="AH27" i="15"/>
  <c r="AG28" i="12"/>
  <c r="AH28" i="12"/>
  <c r="AG36" i="9"/>
  <c r="AH36" i="9"/>
  <c r="AG44" i="9"/>
  <c r="AH44" i="9"/>
  <c r="AG6" i="4"/>
  <c r="AH46" i="14"/>
  <c r="AI43" i="14"/>
  <c r="AH39" i="14"/>
  <c r="AI36" i="14"/>
  <c r="AI28" i="14"/>
  <c r="AG10" i="7"/>
  <c r="AH12" i="14"/>
  <c r="AI12" i="14"/>
  <c r="AG18" i="5"/>
  <c r="AH18" i="5"/>
  <c r="AH19" i="14"/>
  <c r="AI19" i="14"/>
  <c r="AG28" i="9"/>
  <c r="AH28" i="9"/>
  <c r="AG36" i="8"/>
  <c r="AH36" i="8"/>
  <c r="AG44" i="8"/>
  <c r="AH44" i="8"/>
  <c r="AG46" i="6"/>
  <c r="AH46" i="6"/>
  <c r="AH43" i="14"/>
  <c r="AI41" i="14"/>
  <c r="AH36" i="14"/>
  <c r="AI33" i="14"/>
  <c r="AH28" i="14"/>
  <c r="AI25" i="14"/>
  <c r="AG19" i="14"/>
  <c r="AI15" i="14"/>
  <c r="AH44" i="15"/>
  <c r="AH33" i="15"/>
  <c r="AH28" i="15"/>
  <c r="AH22" i="15"/>
  <c r="AH46" i="12"/>
  <c r="AH41" i="12"/>
  <c r="AH35" i="12"/>
  <c r="AH14" i="12"/>
  <c r="AH11" i="12"/>
  <c r="AH47" i="9"/>
  <c r="AH37" i="9"/>
  <c r="AH31" i="9"/>
  <c r="AH21" i="9"/>
  <c r="AH15" i="9"/>
  <c r="AH7" i="9"/>
  <c r="AH22" i="8"/>
  <c r="AH17" i="8"/>
  <c r="AH12" i="8"/>
  <c r="AH8" i="8"/>
  <c r="AH45" i="6"/>
  <c r="AH40" i="6"/>
  <c r="AH24" i="6"/>
  <c r="AH19" i="6"/>
  <c r="AH13" i="6"/>
  <c r="AH10" i="6"/>
  <c r="AH47" i="5"/>
  <c r="AH41" i="5"/>
  <c r="AH31" i="5"/>
  <c r="AH25" i="5"/>
  <c r="AH20" i="5"/>
  <c r="AH11" i="5"/>
  <c r="AH6" i="5"/>
  <c r="AG12" i="15"/>
  <c r="AH12" i="15"/>
  <c r="AG19" i="15"/>
  <c r="AH19" i="15"/>
  <c r="AG20" i="12"/>
  <c r="AH20" i="12"/>
  <c r="AG28" i="8"/>
  <c r="AH28" i="8"/>
  <c r="AG30" i="6"/>
  <c r="AH30" i="6"/>
  <c r="AG46" i="5"/>
  <c r="AH46" i="5"/>
  <c r="AI22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76" i="14" l="1"/>
  <c r="AG48" i="15"/>
  <c r="AH48" i="15"/>
  <c r="AH48" i="12"/>
  <c r="AG48" i="12"/>
  <c r="AG48" i="7"/>
  <c r="AG5" i="4" l="1"/>
  <c r="AG48" i="4" l="1"/>
  <c r="AF48" i="4"/>
  <c r="AF48" i="15"/>
  <c r="AE48" i="5"/>
  <c r="AF48" i="9"/>
  <c r="AF48" i="8"/>
  <c r="AF48" i="12"/>
  <c r="AF48" i="7"/>
  <c r="AE48" i="9" l="1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W48" i="6"/>
  <c r="V48" i="6"/>
  <c r="U48" i="6"/>
  <c r="T48" i="6"/>
  <c r="R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15"/>
  <c r="B48" i="15"/>
  <c r="AE48" i="12"/>
  <c r="B48" i="12"/>
  <c r="M48" i="12"/>
  <c r="AC48" i="12"/>
  <c r="AA48" i="12"/>
  <c r="AE48" i="8"/>
  <c r="B48" i="8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AD48" i="12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5"/>
  <c r="AF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E48" i="7"/>
  <c r="B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H48" i="9" l="1"/>
  <c r="AH48" i="8"/>
  <c r="AH48" i="6"/>
  <c r="AG48" i="9"/>
  <c r="AG48" i="8"/>
  <c r="AG48" i="6"/>
  <c r="AH48" i="5"/>
  <c r="AG48" i="5"/>
  <c r="AD48" i="4" l="1"/>
  <c r="AC48" i="4"/>
  <c r="AB48" i="4"/>
  <c r="Z48" i="4"/>
  <c r="Y48" i="4"/>
  <c r="X48" i="4"/>
  <c r="V48" i="4"/>
  <c r="U48" i="4"/>
  <c r="T48" i="4"/>
  <c r="R48" i="4"/>
  <c r="Q48" i="4"/>
  <c r="P48" i="4"/>
  <c r="N48" i="4"/>
  <c r="M48" i="4"/>
  <c r="L48" i="4"/>
  <c r="J48" i="4"/>
  <c r="I48" i="4"/>
  <c r="H48" i="4"/>
  <c r="F48" i="4"/>
  <c r="E48" i="4"/>
  <c r="D48" i="4"/>
  <c r="B48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8" i="4" l="1"/>
  <c r="K48" i="4"/>
  <c r="O48" i="4"/>
  <c r="S48" i="4"/>
  <c r="W48" i="4"/>
  <c r="AA48" i="4"/>
  <c r="AE48" i="4"/>
  <c r="G48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<sst xmlns="http://schemas.openxmlformats.org/spreadsheetml/2006/main" count="2170" uniqueCount="259">
  <si>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</si>
  <si>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</si>
  <si>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</si>
  <si>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</si>
  <si>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</si>
  <si>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</si>
  <si>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</si>
  <si>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</si>
  <si>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</si>
  <si>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</si>
  <si>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</si>
  <si>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</si>
  <si>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</si>
  <si>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</si>
  <si>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</si>
  <si>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</si>
  <si>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</si>
  <si>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</si>
  <si>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</si>
  <si>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</si>
  <si>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</si>
  <si>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</si>
  <si>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</si>
  <si>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</si>
  <si>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</si>
  <si>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</si>
  <si>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</si>
  <si>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</si>
  <si>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</si>
  <si>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</si>
  <si>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</si>
  <si>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</si>
  <si>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</si>
  <si>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</si>
  <si>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</si>
  <si>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</si>
  <si>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</si>
  <si>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</si>
  <si>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</si>
  <si>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</si>
  <si>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</si>
  <si>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</si>
  <si>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</si>
  <si>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</si>
  <si>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</si>
  <si>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</si>
  <si>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</si>
  <si>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</si>
  <si>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</si>
  <si>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</si>
  <si>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</si>
  <si>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</si>
  <si>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</si>
  <si>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</si>
  <si>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</si>
  <si>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</si>
  <si>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</si>
  <si>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</si>
  <si>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</si>
  <si>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</si>
  <si>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</si>
  <si>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</si>
  <si>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</si>
  <si>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</si>
  <si>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</si>
  <si>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</si>
  <si>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</si>
  <si>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</si>
  <si>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</si>
  <si>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</si>
  <si>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</si>
  <si>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</si>
  <si>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</si>
  <si>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</si>
  <si>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</si>
  <si>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</si>
  <si>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</si>
  <si>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</si>
  <si>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</si>
  <si>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</si>
  <si>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</si>
  <si>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</si>
  <si>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</si>
  <si>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</si>
  <si>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</si>
  <si>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</si>
  <si>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</si>
  <si>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</si>
  <si>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</si>
  <si>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</si>
  <si>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</si>
  <si>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</si>
  <si>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</si>
  <si>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</si>
  <si>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</si>
  <si>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</si>
  <si>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</si>
  <si>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</si>
  <si>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</si>
  <si>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</si>
  <si>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</si>
  <si>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</si>
  <si>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</si>
  <si>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</si>
  <si>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</si>
  <si>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</si>
  <si>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</si>
  <si>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</si>
  <si>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</si>
  <si>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</si>
  <si>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</si>
  <si>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</si>
  <si>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</si>
  <si>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</si>
  <si>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</si>
  <si>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</si>
  <si>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</si>
  <si>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</si>
  <si>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</si>
  <si>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</si>
  <si>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</si>
  <si>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</si>
  <si>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</si>
  <si>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</si>
  <si>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</si>
  <si>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</si>
  <si>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</si>
  <si>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</si>
  <si>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</si>
  <si>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</si>
  <si>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</si>
  <si>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</si>
  <si>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</si>
  <si>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</si>
  <si>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</si>
  <si>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</si>
  <si>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</si>
  <si>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</si>
  <si>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</si>
  <si>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</si>
  <si>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</si>
  <si>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</si>
  <si>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</si>
  <si>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</si>
  <si>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</si>
  <si>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</si>
  <si>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</si>
  <si>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</si>
  <si>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</si>
  <si>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</si>
  <si>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</si>
  <si>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</si>
  <si>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</si>
  <si>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</si>
  <si>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</si>
  <si>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</si>
  <si>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</si>
  <si>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</si>
  <si>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</si>
  <si>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</si>
  <si>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</si>
  <si>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</si>
  <si>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</si>
  <si>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</si>
  <si>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</si>
  <si>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</si>
  <si>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</si>
  <si>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</si>
  <si>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</si>
  <si>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</si>
  <si>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</si>
  <si>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</si>
  <si>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</si>
  <si>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</si>
  <si>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</si>
  <si>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</si>
  <si>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</si>
  <si>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</si>
  <si>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</si>
  <si>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</si>
  <si>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</si>
  <si>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</si>
  <si>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</si>
  <si>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</si>
  <si>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</si>
  <si>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</si>
  <si>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</si>
  <si>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</si>
  <si>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</si>
  <si>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</si>
  <si>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</si>
  <si>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</si>
  <si>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</si>
  <si>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</si>
  <si>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</si>
  <si>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</si>
  <si>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</si>
  <si>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</si>
  <si>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</si>
  <si>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</si>
  <si>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</si>
  <si>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</si>
  <si>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</si>
  <si>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</si>
  <si>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</si>
  <si>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</si>
  <si>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</si>
  <si>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</si>
  <si>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</si>
  <si>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</si>
  <si>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</si>
  <si>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</si>
  <si>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</si>
  <si>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</si>
  <si>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</si>
  <si>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</si>
  <si>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</si>
  <si>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</si>
  <si>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</si>
  <si>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</si>
  <si>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</si>
  <si>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</si>
  <si>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</si>
  <si>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</si>
  <si>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</si>
  <si>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</si>
  <si>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</si>
  <si>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</si>
  <si>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</si>
  <si>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</si>
  <si>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</si>
  <si>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</si>
  <si>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</si>
  <si>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</si>
  <si>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</si>
  <si>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</si>
  <si>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</si>
  <si>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</si>
  <si>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</si>
  <si>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</si>
  <si>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</si>
  <si>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</si>
  <si>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</si>
  <si>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</si>
  <si>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</si>
  <si>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</si>
  <si>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</si>
  <si>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</si>
  <si>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</si>
  <si>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</si>
  <si>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Porto Murtinho inoperante deste 16/01/2024</t>
  </si>
  <si>
    <t>Nova Alvorada do Sul</t>
  </si>
  <si>
    <t>Nhumirim - Nhecolândia</t>
  </si>
  <si>
    <t>Nova Andradina - IFMS</t>
  </si>
  <si>
    <t>Março/2024</t>
  </si>
  <si>
    <t>Miranda (ANA)</t>
  </si>
  <si>
    <t>Porto Murtinho (ANA)</t>
  </si>
  <si>
    <t>Fonte: ANA (Agência Nacional de Águas)</t>
  </si>
  <si>
    <t>Fátima do Sul - Culturama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</si>
</sst>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3" fillId="6" borderId="7" xfId="0" applyFont="1" applyFill="1" applyBorder="1" applyAlignment="1">
      <alignment horizontal="center" vertical="center"/>
    </xf>
    <xf numFmtId="4" fontId="11" fillId="0" borderId="0" xfId="0" applyNumberFormat="1" applyFont="1"/>
    <xf numFmtId="0" fontId="3" fillId="0" borderId="0" xfId="0" applyFont="1" applyBorder="1" applyAlignment="1">
      <alignment horizontal="center" vertical="center"/>
    </xf>
    <xf numFmtId="4" fontId="6" fillId="0" borderId="0" xfId="0" applyNumberFormat="1" applyFont="1"/>
    <xf numFmtId="0" fontId="27" fillId="13" borderId="0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  <xf numFmtId="17" fontId="21" fillId="3" borderId="1" xfId="0" applyNumberFormat="1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left" vertical="center"/>
    </xf>
    <xf numFmtId="49" fontId="3" fillId="6" borderId="0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48</xdr:row>
      <xdr:rowOff>31750</xdr:rowOff>
    </xdr:from>
    <xdr:to>
      <xdr:col>31</xdr:col>
      <xdr:colOff>197222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76</xdr:row>
      <xdr:rowOff>63500</xdr:rowOff>
    </xdr:from>
    <xdr:to>
      <xdr:col>34</xdr:col>
      <xdr:colOff>451222</xdr:colOff>
      <xdr:row>82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48</xdr:row>
      <xdr:rowOff>84667</xdr:rowOff>
    </xdr:from>
    <xdr:to>
      <xdr:col>32</xdr:col>
      <xdr:colOff>133723</xdr:colOff>
      <xdr:row>54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48</xdr:row>
      <xdr:rowOff>63500</xdr:rowOff>
    </xdr:from>
    <xdr:to>
      <xdr:col>33</xdr:col>
      <xdr:colOff>133723</xdr:colOff>
      <xdr:row>54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48</xdr:row>
      <xdr:rowOff>74083</xdr:rowOff>
    </xdr:from>
    <xdr:to>
      <xdr:col>31</xdr:col>
      <xdr:colOff>366554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48</xdr:row>
      <xdr:rowOff>31750</xdr:rowOff>
    </xdr:from>
    <xdr:to>
      <xdr:col>31</xdr:col>
      <xdr:colOff>123138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48</xdr:row>
      <xdr:rowOff>95250</xdr:rowOff>
    </xdr:from>
    <xdr:to>
      <xdr:col>33</xdr:col>
      <xdr:colOff>207805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48</xdr:row>
      <xdr:rowOff>52916</xdr:rowOff>
    </xdr:from>
    <xdr:to>
      <xdr:col>33</xdr:col>
      <xdr:colOff>186638</xdr:colOff>
      <xdr:row>54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48</xdr:row>
      <xdr:rowOff>74083</xdr:rowOff>
    </xdr:from>
    <xdr:to>
      <xdr:col>32</xdr:col>
      <xdr:colOff>451222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26.904166666666665</v>
          </cell>
        </row>
      </sheetData>
      <sheetData sheetId="1"/>
      <sheetData sheetId="2">
        <row r="5">
          <cell r="B5">
            <v>29.816666666666666</v>
          </cell>
          <cell r="C5">
            <v>38.9</v>
          </cell>
          <cell r="D5">
            <v>23.1</v>
          </cell>
          <cell r="E5">
            <v>67.541666666666671</v>
          </cell>
          <cell r="F5">
            <v>97</v>
          </cell>
          <cell r="G5">
            <v>32</v>
          </cell>
          <cell r="H5">
            <v>6.84</v>
          </cell>
          <cell r="J5">
            <v>25.56</v>
          </cell>
          <cell r="K5">
            <v>0</v>
          </cell>
        </row>
        <row r="6">
          <cell r="B6">
            <v>29.716666666666665</v>
          </cell>
          <cell r="C6">
            <v>38.1</v>
          </cell>
          <cell r="D6">
            <v>22.8</v>
          </cell>
          <cell r="E6">
            <v>67.583333333333329</v>
          </cell>
          <cell r="F6">
            <v>100</v>
          </cell>
          <cell r="G6">
            <v>31</v>
          </cell>
          <cell r="H6">
            <v>7.2</v>
          </cell>
          <cell r="J6">
            <v>28.8</v>
          </cell>
          <cell r="K6">
            <v>0</v>
          </cell>
        </row>
        <row r="7">
          <cell r="B7">
            <v>29.545833333333334</v>
          </cell>
          <cell r="C7">
            <v>37.6</v>
          </cell>
          <cell r="D7">
            <v>22.8</v>
          </cell>
          <cell r="E7">
            <v>66.583333333333329</v>
          </cell>
          <cell r="F7">
            <v>96</v>
          </cell>
          <cell r="G7">
            <v>37</v>
          </cell>
          <cell r="H7">
            <v>11.520000000000001</v>
          </cell>
          <cell r="J7">
            <v>47.16</v>
          </cell>
          <cell r="K7">
            <v>0</v>
          </cell>
        </row>
        <row r="8">
          <cell r="B8">
            <v>28.804166666666664</v>
          </cell>
          <cell r="C8">
            <v>36.799999999999997</v>
          </cell>
          <cell r="D8">
            <v>23.4</v>
          </cell>
          <cell r="E8">
            <v>74.166666666666671</v>
          </cell>
          <cell r="F8">
            <v>99</v>
          </cell>
          <cell r="G8">
            <v>32</v>
          </cell>
          <cell r="H8">
            <v>12.6</v>
          </cell>
          <cell r="J8">
            <v>45.36</v>
          </cell>
          <cell r="K8">
            <v>4.2</v>
          </cell>
        </row>
        <row r="9">
          <cell r="B9">
            <v>28.645833333333332</v>
          </cell>
          <cell r="C9">
            <v>35.299999999999997</v>
          </cell>
          <cell r="D9">
            <v>22.5</v>
          </cell>
          <cell r="E9">
            <v>68.791666666666671</v>
          </cell>
          <cell r="F9">
            <v>97</v>
          </cell>
          <cell r="G9">
            <v>32</v>
          </cell>
          <cell r="H9">
            <v>13.68</v>
          </cell>
          <cell r="J9">
            <v>40.680000000000007</v>
          </cell>
          <cell r="K9">
            <v>17.2</v>
          </cell>
        </row>
        <row r="10">
          <cell r="B10">
            <v>27.554166666666671</v>
          </cell>
          <cell r="C10">
            <v>35.200000000000003</v>
          </cell>
          <cell r="D10">
            <v>22.3</v>
          </cell>
          <cell r="E10">
            <v>75.208333333333329</v>
          </cell>
          <cell r="F10">
            <v>100</v>
          </cell>
          <cell r="G10">
            <v>44</v>
          </cell>
          <cell r="H10">
            <v>16.920000000000002</v>
          </cell>
          <cell r="J10">
            <v>34.56</v>
          </cell>
          <cell r="K10">
            <v>0</v>
          </cell>
        </row>
        <row r="11">
          <cell r="B11">
            <v>27.241666666666664</v>
          </cell>
          <cell r="C11">
            <v>35.4</v>
          </cell>
          <cell r="D11">
            <v>23</v>
          </cell>
          <cell r="E11">
            <v>82.125</v>
          </cell>
          <cell r="F11">
            <v>100</v>
          </cell>
          <cell r="G11">
            <v>47</v>
          </cell>
          <cell r="H11">
            <v>19.079999999999998</v>
          </cell>
          <cell r="J11">
            <v>38.159999999999997</v>
          </cell>
          <cell r="K11">
            <v>0.8</v>
          </cell>
        </row>
        <row r="12">
          <cell r="B12">
            <v>28.570833333333336</v>
          </cell>
          <cell r="C12">
            <v>37</v>
          </cell>
          <cell r="D12">
            <v>24</v>
          </cell>
          <cell r="E12">
            <v>78.916666666666671</v>
          </cell>
          <cell r="F12">
            <v>100</v>
          </cell>
          <cell r="G12">
            <v>41</v>
          </cell>
          <cell r="H12">
            <v>9</v>
          </cell>
          <cell r="J12">
            <v>41.04</v>
          </cell>
          <cell r="K12">
            <v>8.4</v>
          </cell>
        </row>
        <row r="13">
          <cell r="B13">
            <v>28.120833333333334</v>
          </cell>
          <cell r="C13">
            <v>36.5</v>
          </cell>
          <cell r="D13">
            <v>23.5</v>
          </cell>
          <cell r="E13">
            <v>80.083333333333329</v>
          </cell>
          <cell r="F13">
            <v>100</v>
          </cell>
          <cell r="G13">
            <v>40</v>
          </cell>
          <cell r="H13">
            <v>13.32</v>
          </cell>
          <cell r="J13">
            <v>33.840000000000003</v>
          </cell>
          <cell r="K13">
            <v>1.5999999999999999</v>
          </cell>
        </row>
        <row r="14">
          <cell r="B14">
            <v>27.529166666666669</v>
          </cell>
          <cell r="C14">
            <v>35.5</v>
          </cell>
          <cell r="D14">
            <v>23.3</v>
          </cell>
          <cell r="E14">
            <v>84.791666666666671</v>
          </cell>
          <cell r="F14">
            <v>100</v>
          </cell>
          <cell r="G14">
            <v>51</v>
          </cell>
          <cell r="H14">
            <v>8.2799999999999994</v>
          </cell>
          <cell r="J14">
            <v>42.84</v>
          </cell>
          <cell r="K14">
            <v>13.4</v>
          </cell>
        </row>
        <row r="15">
          <cell r="B15">
            <v>28.591666666666669</v>
          </cell>
          <cell r="C15">
            <v>35.700000000000003</v>
          </cell>
          <cell r="D15">
            <v>24.3</v>
          </cell>
          <cell r="E15">
            <v>81.75</v>
          </cell>
          <cell r="F15">
            <v>100</v>
          </cell>
          <cell r="G15">
            <v>49</v>
          </cell>
          <cell r="H15">
            <v>6.12</v>
          </cell>
          <cell r="J15">
            <v>14.4</v>
          </cell>
          <cell r="K15">
            <v>0.2</v>
          </cell>
        </row>
        <row r="16">
          <cell r="B16">
            <v>29.166666666666661</v>
          </cell>
          <cell r="C16">
            <v>36.5</v>
          </cell>
          <cell r="D16">
            <v>23.6</v>
          </cell>
          <cell r="E16">
            <v>76</v>
          </cell>
          <cell r="F16">
            <v>100</v>
          </cell>
          <cell r="G16">
            <v>41</v>
          </cell>
          <cell r="H16">
            <v>7.5600000000000005</v>
          </cell>
          <cell r="J16">
            <v>18</v>
          </cell>
          <cell r="K16">
            <v>0</v>
          </cell>
        </row>
        <row r="17">
          <cell r="B17">
            <v>29.858333333333334</v>
          </cell>
          <cell r="C17">
            <v>38.200000000000003</v>
          </cell>
          <cell r="D17">
            <v>23.5</v>
          </cell>
          <cell r="E17">
            <v>72.875</v>
          </cell>
          <cell r="F17">
            <v>99</v>
          </cell>
          <cell r="G17">
            <v>39</v>
          </cell>
          <cell r="H17">
            <v>7.9200000000000008</v>
          </cell>
          <cell r="J17">
            <v>18</v>
          </cell>
          <cell r="K17">
            <v>0</v>
          </cell>
        </row>
        <row r="18">
          <cell r="B18">
            <v>29.995833333333334</v>
          </cell>
          <cell r="C18">
            <v>37.799999999999997</v>
          </cell>
          <cell r="D18">
            <v>23.9</v>
          </cell>
          <cell r="E18">
            <v>72.291666666666671</v>
          </cell>
          <cell r="F18">
            <v>98</v>
          </cell>
          <cell r="G18">
            <v>38</v>
          </cell>
          <cell r="H18">
            <v>5.7600000000000007</v>
          </cell>
          <cell r="J18">
            <v>20.16</v>
          </cell>
          <cell r="K18">
            <v>1</v>
          </cell>
        </row>
        <row r="19">
          <cell r="B19">
            <v>29.983333333333331</v>
          </cell>
          <cell r="C19">
            <v>38.4</v>
          </cell>
          <cell r="D19">
            <v>24.8</v>
          </cell>
          <cell r="E19">
            <v>72.541666666666671</v>
          </cell>
          <cell r="F19">
            <v>96</v>
          </cell>
          <cell r="G19">
            <v>36</v>
          </cell>
          <cell r="H19">
            <v>8.2799999999999994</v>
          </cell>
          <cell r="J19">
            <v>43.2</v>
          </cell>
          <cell r="K19">
            <v>0</v>
          </cell>
        </row>
        <row r="20">
          <cell r="B20">
            <v>29.204166666666666</v>
          </cell>
          <cell r="C20">
            <v>38.1</v>
          </cell>
          <cell r="D20">
            <v>23.9</v>
          </cell>
          <cell r="E20">
            <v>74.375</v>
          </cell>
          <cell r="F20">
            <v>99</v>
          </cell>
          <cell r="G20">
            <v>36</v>
          </cell>
          <cell r="H20">
            <v>8.2799999999999994</v>
          </cell>
          <cell r="J20">
            <v>37.080000000000005</v>
          </cell>
          <cell r="K20">
            <v>0</v>
          </cell>
        </row>
        <row r="21">
          <cell r="B21">
            <v>28.829166666666666</v>
          </cell>
          <cell r="C21">
            <v>37.6</v>
          </cell>
          <cell r="D21">
            <v>25.2</v>
          </cell>
          <cell r="E21">
            <v>73.125</v>
          </cell>
          <cell r="F21">
            <v>92</v>
          </cell>
          <cell r="G21">
            <v>37</v>
          </cell>
          <cell r="H21">
            <v>15.120000000000001</v>
          </cell>
          <cell r="J21">
            <v>41.4</v>
          </cell>
          <cell r="K21">
            <v>0</v>
          </cell>
        </row>
        <row r="22">
          <cell r="B22">
            <v>28.05</v>
          </cell>
          <cell r="C22">
            <v>36.5</v>
          </cell>
          <cell r="D22">
            <v>23.9</v>
          </cell>
          <cell r="E22">
            <v>80.958333333333329</v>
          </cell>
          <cell r="F22">
            <v>99</v>
          </cell>
          <cell r="G22">
            <v>42</v>
          </cell>
          <cell r="H22">
            <v>6.12</v>
          </cell>
          <cell r="J22">
            <v>43.2</v>
          </cell>
          <cell r="K22">
            <v>0.2</v>
          </cell>
        </row>
        <row r="23">
          <cell r="B23">
            <v>28.929166666666664</v>
          </cell>
          <cell r="C23">
            <v>38</v>
          </cell>
          <cell r="D23">
            <v>24.2</v>
          </cell>
          <cell r="E23">
            <v>76.166666666666671</v>
          </cell>
          <cell r="F23">
            <v>100</v>
          </cell>
          <cell r="G23">
            <v>33</v>
          </cell>
          <cell r="H23">
            <v>10.8</v>
          </cell>
          <cell r="J23">
            <v>38.159999999999997</v>
          </cell>
          <cell r="K23">
            <v>0</v>
          </cell>
        </row>
        <row r="24">
          <cell r="B24">
            <v>28.883333333333336</v>
          </cell>
          <cell r="C24">
            <v>37.200000000000003</v>
          </cell>
          <cell r="D24">
            <v>24.7</v>
          </cell>
          <cell r="E24">
            <v>77.125</v>
          </cell>
          <cell r="F24">
            <v>97</v>
          </cell>
          <cell r="G24">
            <v>45</v>
          </cell>
          <cell r="H24">
            <v>13.32</v>
          </cell>
          <cell r="J24">
            <v>29.16</v>
          </cell>
          <cell r="K24">
            <v>2.6</v>
          </cell>
        </row>
        <row r="25">
          <cell r="B25">
            <v>27.008333333333329</v>
          </cell>
          <cell r="C25">
            <v>35.799999999999997</v>
          </cell>
          <cell r="D25">
            <v>24.2</v>
          </cell>
          <cell r="E25">
            <v>87.875</v>
          </cell>
          <cell r="F25">
            <v>98</v>
          </cell>
          <cell r="G25">
            <v>52</v>
          </cell>
          <cell r="H25">
            <v>21.240000000000002</v>
          </cell>
          <cell r="J25">
            <v>59.04</v>
          </cell>
          <cell r="K25">
            <v>10</v>
          </cell>
        </row>
        <row r="26">
          <cell r="B26">
            <v>26.208333333333332</v>
          </cell>
          <cell r="C26">
            <v>32.9</v>
          </cell>
          <cell r="D26">
            <v>23</v>
          </cell>
          <cell r="E26">
            <v>83.875</v>
          </cell>
          <cell r="F26">
            <v>100</v>
          </cell>
          <cell r="G26">
            <v>53</v>
          </cell>
          <cell r="H26">
            <v>12.24</v>
          </cell>
          <cell r="J26">
            <v>37.800000000000004</v>
          </cell>
          <cell r="K26">
            <v>6.4</v>
          </cell>
        </row>
        <row r="27">
          <cell r="B27">
            <v>24.070833333333329</v>
          </cell>
          <cell r="C27">
            <v>25.5</v>
          </cell>
          <cell r="D27">
            <v>22.4</v>
          </cell>
          <cell r="E27">
            <v>82.833333333333329</v>
          </cell>
          <cell r="F27">
            <v>98</v>
          </cell>
          <cell r="G27">
            <v>69</v>
          </cell>
          <cell r="H27">
            <v>10.08</v>
          </cell>
          <cell r="J27">
            <v>30.96</v>
          </cell>
          <cell r="K27">
            <v>0</v>
          </cell>
        </row>
        <row r="28">
          <cell r="B28">
            <v>23.529166666666665</v>
          </cell>
          <cell r="C28">
            <v>28</v>
          </cell>
          <cell r="D28">
            <v>21</v>
          </cell>
          <cell r="E28">
            <v>90.458333333333329</v>
          </cell>
          <cell r="F28">
            <v>100</v>
          </cell>
          <cell r="G28">
            <v>73</v>
          </cell>
          <cell r="H28">
            <v>9</v>
          </cell>
          <cell r="J28">
            <v>24.48</v>
          </cell>
          <cell r="K28">
            <v>0.8</v>
          </cell>
        </row>
        <row r="29">
          <cell r="B29">
            <v>25.433333333333334</v>
          </cell>
          <cell r="C29">
            <v>32.200000000000003</v>
          </cell>
          <cell r="D29">
            <v>22.6</v>
          </cell>
          <cell r="E29">
            <v>87.75</v>
          </cell>
          <cell r="F29">
            <v>100</v>
          </cell>
          <cell r="G29">
            <v>59</v>
          </cell>
          <cell r="H29">
            <v>9.3600000000000012</v>
          </cell>
          <cell r="J29">
            <v>20.88</v>
          </cell>
          <cell r="K29">
            <v>0.2</v>
          </cell>
        </row>
        <row r="30">
          <cell r="B30">
            <v>24.275000000000002</v>
          </cell>
          <cell r="C30">
            <v>28.2</v>
          </cell>
          <cell r="D30">
            <v>21.8</v>
          </cell>
          <cell r="E30">
            <v>94.625</v>
          </cell>
          <cell r="F30">
            <v>100</v>
          </cell>
          <cell r="G30">
            <v>77</v>
          </cell>
          <cell r="H30">
            <v>10.8</v>
          </cell>
          <cell r="J30">
            <v>29.880000000000003</v>
          </cell>
          <cell r="K30">
            <v>16.600000000000001</v>
          </cell>
        </row>
        <row r="31">
          <cell r="B31">
            <v>23.762499999999999</v>
          </cell>
          <cell r="C31">
            <v>26.9</v>
          </cell>
          <cell r="D31">
            <v>21.4</v>
          </cell>
          <cell r="E31">
            <v>90.541666666666671</v>
          </cell>
          <cell r="F31">
            <v>100</v>
          </cell>
          <cell r="G31">
            <v>73</v>
          </cell>
          <cell r="H31">
            <v>11.879999999999999</v>
          </cell>
          <cell r="J31">
            <v>21.96</v>
          </cell>
          <cell r="K31">
            <v>0.2</v>
          </cell>
        </row>
        <row r="32">
          <cell r="B32">
            <v>25.116666666666671</v>
          </cell>
          <cell r="C32">
            <v>31.1</v>
          </cell>
          <cell r="D32">
            <v>22.5</v>
          </cell>
          <cell r="E32">
            <v>86.416666666666671</v>
          </cell>
          <cell r="F32">
            <v>100</v>
          </cell>
          <cell r="G32">
            <v>58</v>
          </cell>
          <cell r="H32">
            <v>7.5600000000000005</v>
          </cell>
          <cell r="J32">
            <v>18</v>
          </cell>
          <cell r="K32">
            <v>0</v>
          </cell>
        </row>
        <row r="33">
          <cell r="B33">
            <v>25.8125</v>
          </cell>
          <cell r="C33">
            <v>31</v>
          </cell>
          <cell r="D33">
            <v>22.6</v>
          </cell>
          <cell r="E33">
            <v>84.958333333333329</v>
          </cell>
          <cell r="F33">
            <v>100</v>
          </cell>
          <cell r="G33">
            <v>61</v>
          </cell>
          <cell r="H33">
            <v>9</v>
          </cell>
          <cell r="J33">
            <v>19.440000000000001</v>
          </cell>
          <cell r="K33">
            <v>0.8</v>
          </cell>
        </row>
        <row r="34">
          <cell r="B34">
            <v>26.524999999999995</v>
          </cell>
          <cell r="C34">
            <v>33.9</v>
          </cell>
          <cell r="D34">
            <v>22.7</v>
          </cell>
          <cell r="E34">
            <v>86.541666666666671</v>
          </cell>
          <cell r="F34">
            <v>100</v>
          </cell>
          <cell r="G34">
            <v>54</v>
          </cell>
          <cell r="H34">
            <v>4.6800000000000006</v>
          </cell>
          <cell r="J34">
            <v>19.440000000000001</v>
          </cell>
          <cell r="K34">
            <v>2.6</v>
          </cell>
        </row>
        <row r="35">
          <cell r="B35">
            <v>26.599999999999998</v>
          </cell>
          <cell r="C35">
            <v>34.299999999999997</v>
          </cell>
          <cell r="D35">
            <v>22.8</v>
          </cell>
          <cell r="E35">
            <v>86</v>
          </cell>
          <cell r="F35">
            <v>100</v>
          </cell>
          <cell r="G35">
            <v>50</v>
          </cell>
          <cell r="H35">
            <v>7.9200000000000008</v>
          </cell>
          <cell r="J35">
            <v>47.16</v>
          </cell>
          <cell r="K35">
            <v>24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/>
      <sheetData sheetId="2">
        <row r="5">
          <cell r="B5">
            <v>28.023809523809529</v>
          </cell>
          <cell r="C5">
            <v>35.799999999999997</v>
          </cell>
          <cell r="D5">
            <v>21.5</v>
          </cell>
          <cell r="E5">
            <v>61.846153846153847</v>
          </cell>
          <cell r="F5">
            <v>100</v>
          </cell>
          <cell r="G5">
            <v>38</v>
          </cell>
          <cell r="H5">
            <v>16.920000000000002</v>
          </cell>
          <cell r="J5">
            <v>31.680000000000003</v>
          </cell>
          <cell r="K5">
            <v>0</v>
          </cell>
        </row>
        <row r="6">
          <cell r="B6">
            <v>28.490909090909096</v>
          </cell>
          <cell r="C6">
            <v>36.1</v>
          </cell>
          <cell r="D6">
            <v>21.7</v>
          </cell>
          <cell r="E6">
            <v>62.866666666666667</v>
          </cell>
          <cell r="F6">
            <v>100</v>
          </cell>
          <cell r="G6">
            <v>38</v>
          </cell>
          <cell r="H6">
            <v>25.2</v>
          </cell>
          <cell r="J6">
            <v>48.24</v>
          </cell>
          <cell r="K6">
            <v>0</v>
          </cell>
        </row>
        <row r="7">
          <cell r="B7">
            <v>26.04347826086957</v>
          </cell>
          <cell r="C7">
            <v>34.200000000000003</v>
          </cell>
          <cell r="D7">
            <v>21.1</v>
          </cell>
          <cell r="E7">
            <v>73.5</v>
          </cell>
          <cell r="F7">
            <v>100</v>
          </cell>
          <cell r="G7">
            <v>46</v>
          </cell>
          <cell r="H7">
            <v>19.079999999999998</v>
          </cell>
          <cell r="J7">
            <v>60.12</v>
          </cell>
          <cell r="K7">
            <v>28</v>
          </cell>
        </row>
        <row r="8">
          <cell r="B8">
            <v>25.883333333333336</v>
          </cell>
          <cell r="C8">
            <v>33.4</v>
          </cell>
          <cell r="D8">
            <v>22.1</v>
          </cell>
          <cell r="E8">
            <v>79.416666666666671</v>
          </cell>
          <cell r="F8">
            <v>100</v>
          </cell>
          <cell r="G8">
            <v>54</v>
          </cell>
          <cell r="H8">
            <v>15.840000000000002</v>
          </cell>
          <cell r="J8">
            <v>33.119999999999997</v>
          </cell>
          <cell r="K8">
            <v>0</v>
          </cell>
        </row>
        <row r="9">
          <cell r="B9">
            <v>25.617391304347827</v>
          </cell>
          <cell r="C9">
            <v>31.2</v>
          </cell>
          <cell r="D9">
            <v>21.6</v>
          </cell>
          <cell r="E9">
            <v>72.92307692307692</v>
          </cell>
          <cell r="F9">
            <v>100</v>
          </cell>
          <cell r="G9">
            <v>53</v>
          </cell>
          <cell r="H9">
            <v>15.120000000000001</v>
          </cell>
          <cell r="J9">
            <v>24.48</v>
          </cell>
          <cell r="K9">
            <v>0</v>
          </cell>
        </row>
        <row r="10">
          <cell r="B10">
            <v>26.024999999999999</v>
          </cell>
          <cell r="C10">
            <v>32</v>
          </cell>
          <cell r="D10">
            <v>21.7</v>
          </cell>
          <cell r="E10">
            <v>79.692307692307693</v>
          </cell>
          <cell r="F10">
            <v>100</v>
          </cell>
          <cell r="G10">
            <v>59</v>
          </cell>
          <cell r="H10">
            <v>13.68</v>
          </cell>
          <cell r="J10">
            <v>38.159999999999997</v>
          </cell>
          <cell r="K10">
            <v>0</v>
          </cell>
        </row>
        <row r="11">
          <cell r="B11">
            <v>26.724999999999994</v>
          </cell>
          <cell r="C11">
            <v>32.9</v>
          </cell>
          <cell r="D11">
            <v>21.9</v>
          </cell>
          <cell r="E11">
            <v>74.090909090909093</v>
          </cell>
          <cell r="F11">
            <v>100</v>
          </cell>
          <cell r="G11">
            <v>50</v>
          </cell>
          <cell r="H11">
            <v>15.120000000000001</v>
          </cell>
          <cell r="J11">
            <v>32.04</v>
          </cell>
          <cell r="K11">
            <v>0</v>
          </cell>
        </row>
        <row r="12">
          <cell r="B12">
            <v>26.295454545454547</v>
          </cell>
          <cell r="C12">
            <v>33</v>
          </cell>
          <cell r="D12">
            <v>22.5</v>
          </cell>
          <cell r="E12">
            <v>75.727272727272734</v>
          </cell>
          <cell r="F12">
            <v>100</v>
          </cell>
          <cell r="G12">
            <v>52</v>
          </cell>
          <cell r="H12">
            <v>16.920000000000002</v>
          </cell>
          <cell r="J12">
            <v>37.800000000000004</v>
          </cell>
          <cell r="K12">
            <v>2</v>
          </cell>
        </row>
        <row r="13">
          <cell r="B13">
            <v>26.404347826086955</v>
          </cell>
          <cell r="C13">
            <v>33.5</v>
          </cell>
          <cell r="D13">
            <v>21.9</v>
          </cell>
          <cell r="E13">
            <v>79.142857142857139</v>
          </cell>
          <cell r="F13">
            <v>100</v>
          </cell>
          <cell r="G13">
            <v>50</v>
          </cell>
          <cell r="H13">
            <v>16.920000000000002</v>
          </cell>
          <cell r="J13">
            <v>30.96</v>
          </cell>
          <cell r="K13">
            <v>0</v>
          </cell>
        </row>
        <row r="14">
          <cell r="B14">
            <v>25.891304347826086</v>
          </cell>
          <cell r="C14">
            <v>33.4</v>
          </cell>
          <cell r="D14">
            <v>22.8</v>
          </cell>
          <cell r="E14">
            <v>83</v>
          </cell>
          <cell r="F14">
            <v>100</v>
          </cell>
          <cell r="G14">
            <v>56</v>
          </cell>
          <cell r="H14">
            <v>12.24</v>
          </cell>
          <cell r="J14">
            <v>35.28</v>
          </cell>
          <cell r="K14">
            <v>1</v>
          </cell>
        </row>
        <row r="15">
          <cell r="B15">
            <v>26.787499999999998</v>
          </cell>
          <cell r="C15">
            <v>34.4</v>
          </cell>
          <cell r="D15">
            <v>22.7</v>
          </cell>
          <cell r="E15">
            <v>80.230769230769226</v>
          </cell>
          <cell r="F15">
            <v>100</v>
          </cell>
          <cell r="G15">
            <v>58</v>
          </cell>
          <cell r="H15">
            <v>16.2</v>
          </cell>
          <cell r="J15">
            <v>29.16</v>
          </cell>
          <cell r="K15">
            <v>12.799999999999999</v>
          </cell>
        </row>
        <row r="16">
          <cell r="B16">
            <v>28.156521739130429</v>
          </cell>
          <cell r="C16">
            <v>35.5</v>
          </cell>
          <cell r="D16">
            <v>22.7</v>
          </cell>
          <cell r="E16">
            <v>61.166666666666664</v>
          </cell>
          <cell r="F16">
            <v>100</v>
          </cell>
          <cell r="G16">
            <v>44</v>
          </cell>
          <cell r="H16">
            <v>16.2</v>
          </cell>
          <cell r="J16">
            <v>32.76</v>
          </cell>
          <cell r="K16">
            <v>0</v>
          </cell>
        </row>
        <row r="17">
          <cell r="B17">
            <v>28.565217391304344</v>
          </cell>
          <cell r="C17">
            <v>34.9</v>
          </cell>
          <cell r="D17">
            <v>24.2</v>
          </cell>
          <cell r="E17">
            <v>75.071428571428569</v>
          </cell>
          <cell r="F17">
            <v>100</v>
          </cell>
          <cell r="G17">
            <v>51</v>
          </cell>
          <cell r="H17">
            <v>14.04</v>
          </cell>
          <cell r="J17">
            <v>30.240000000000002</v>
          </cell>
          <cell r="K17">
            <v>2</v>
          </cell>
        </row>
        <row r="18">
          <cell r="B18">
            <v>27.866666666666667</v>
          </cell>
          <cell r="C18">
            <v>34.299999999999997</v>
          </cell>
          <cell r="D18">
            <v>22.2</v>
          </cell>
          <cell r="E18">
            <v>68.357142857142861</v>
          </cell>
          <cell r="F18">
            <v>100</v>
          </cell>
          <cell r="G18">
            <v>50</v>
          </cell>
          <cell r="H18">
            <v>18</v>
          </cell>
          <cell r="J18">
            <v>34.92</v>
          </cell>
          <cell r="K18">
            <v>0</v>
          </cell>
        </row>
        <row r="19">
          <cell r="B19">
            <v>25.852173913043476</v>
          </cell>
          <cell r="C19">
            <v>34.1</v>
          </cell>
          <cell r="D19">
            <v>22.9</v>
          </cell>
          <cell r="E19">
            <v>74.666666666666671</v>
          </cell>
          <cell r="F19">
            <v>100</v>
          </cell>
          <cell r="G19">
            <v>57</v>
          </cell>
          <cell r="H19">
            <v>20.16</v>
          </cell>
          <cell r="J19">
            <v>43.2</v>
          </cell>
          <cell r="K19">
            <v>27.8</v>
          </cell>
        </row>
        <row r="20">
          <cell r="B20">
            <v>27.572727272727278</v>
          </cell>
          <cell r="C20">
            <v>34.200000000000003</v>
          </cell>
          <cell r="D20">
            <v>22.4</v>
          </cell>
          <cell r="E20">
            <v>67.416666666666671</v>
          </cell>
          <cell r="F20">
            <v>98</v>
          </cell>
          <cell r="G20">
            <v>53</v>
          </cell>
          <cell r="H20" t="str">
            <v>*</v>
          </cell>
          <cell r="J20" t="str">
            <v>*</v>
          </cell>
          <cell r="K20">
            <v>0.2</v>
          </cell>
        </row>
        <row r="21">
          <cell r="B21">
            <v>26.265217391304351</v>
          </cell>
          <cell r="C21">
            <v>33.799999999999997</v>
          </cell>
          <cell r="D21">
            <v>22.6</v>
          </cell>
          <cell r="E21">
            <v>80.166666666666671</v>
          </cell>
          <cell r="F21">
            <v>100</v>
          </cell>
          <cell r="G21">
            <v>54</v>
          </cell>
          <cell r="H21" t="str">
            <v>*</v>
          </cell>
          <cell r="J21" t="str">
            <v>*</v>
          </cell>
          <cell r="K21">
            <v>0.2</v>
          </cell>
        </row>
        <row r="22">
          <cell r="B22">
            <v>27.640909090909091</v>
          </cell>
          <cell r="C22">
            <v>34.200000000000003</v>
          </cell>
          <cell r="D22">
            <v>22.8</v>
          </cell>
          <cell r="E22">
            <v>65.181818181818187</v>
          </cell>
          <cell r="F22">
            <v>100</v>
          </cell>
          <cell r="G22">
            <v>49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26.708333333333339</v>
          </cell>
          <cell r="C23">
            <v>35.1</v>
          </cell>
          <cell r="D23">
            <v>23.1</v>
          </cell>
          <cell r="E23">
            <v>83</v>
          </cell>
          <cell r="F23">
            <v>100</v>
          </cell>
          <cell r="G23">
            <v>45</v>
          </cell>
          <cell r="H23" t="str">
            <v>*</v>
          </cell>
          <cell r="J23" t="str">
            <v>*</v>
          </cell>
          <cell r="K23">
            <v>9.8000000000000007</v>
          </cell>
        </row>
        <row r="24">
          <cell r="B24">
            <v>26.974999999999998</v>
          </cell>
          <cell r="C24">
            <v>34</v>
          </cell>
          <cell r="D24">
            <v>22.6</v>
          </cell>
          <cell r="E24">
            <v>66.75</v>
          </cell>
          <cell r="F24">
            <v>100</v>
          </cell>
          <cell r="G24">
            <v>49</v>
          </cell>
          <cell r="H24" t="str">
            <v>*</v>
          </cell>
          <cell r="J24" t="str">
            <v>*</v>
          </cell>
          <cell r="K24">
            <v>0.2</v>
          </cell>
        </row>
        <row r="25">
          <cell r="B25">
            <v>25.2304347826087</v>
          </cell>
          <cell r="C25">
            <v>32.1</v>
          </cell>
          <cell r="D25">
            <v>22.5</v>
          </cell>
          <cell r="E25">
            <v>87.5</v>
          </cell>
          <cell r="F25">
            <v>100</v>
          </cell>
          <cell r="G25">
            <v>64</v>
          </cell>
          <cell r="H25" t="str">
            <v>*</v>
          </cell>
          <cell r="J25" t="str">
            <v>*</v>
          </cell>
          <cell r="K25">
            <v>12.399999999999999</v>
          </cell>
        </row>
        <row r="26">
          <cell r="B26">
            <v>23.958333333333332</v>
          </cell>
          <cell r="C26">
            <v>29</v>
          </cell>
          <cell r="D26">
            <v>21.2</v>
          </cell>
          <cell r="E26">
            <v>79.099999999999994</v>
          </cell>
          <cell r="F26">
            <v>100</v>
          </cell>
          <cell r="G26">
            <v>65</v>
          </cell>
          <cell r="H26" t="str">
            <v>*</v>
          </cell>
          <cell r="J26" t="str">
            <v>*</v>
          </cell>
          <cell r="K26">
            <v>54.400000000000006</v>
          </cell>
        </row>
        <row r="27">
          <cell r="B27">
            <v>23.445454545454538</v>
          </cell>
          <cell r="C27">
            <v>25.9</v>
          </cell>
          <cell r="D27">
            <v>21.9</v>
          </cell>
          <cell r="E27">
            <v>91.529411764705884</v>
          </cell>
          <cell r="F27">
            <v>100</v>
          </cell>
          <cell r="G27">
            <v>76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23.483333333333331</v>
          </cell>
          <cell r="C28">
            <v>29.7</v>
          </cell>
          <cell r="D28">
            <v>20.9</v>
          </cell>
          <cell r="E28">
            <v>90</v>
          </cell>
          <cell r="F28">
            <v>100</v>
          </cell>
          <cell r="G28">
            <v>67</v>
          </cell>
          <cell r="H28" t="str">
            <v>*</v>
          </cell>
          <cell r="J28" t="str">
            <v>*</v>
          </cell>
          <cell r="K28">
            <v>0.4</v>
          </cell>
        </row>
        <row r="29">
          <cell r="B29">
            <v>23.970833333333331</v>
          </cell>
          <cell r="C29">
            <v>30.1</v>
          </cell>
          <cell r="D29">
            <v>21.8</v>
          </cell>
          <cell r="E29">
            <v>85.2</v>
          </cell>
          <cell r="F29">
            <v>100</v>
          </cell>
          <cell r="G29">
            <v>63</v>
          </cell>
          <cell r="H29" t="str">
            <v>*</v>
          </cell>
          <cell r="J29" t="str">
            <v>*</v>
          </cell>
          <cell r="K29">
            <v>30</v>
          </cell>
        </row>
        <row r="30">
          <cell r="B30">
            <v>23.331818181818178</v>
          </cell>
          <cell r="C30">
            <v>27.9</v>
          </cell>
          <cell r="D30">
            <v>21.8</v>
          </cell>
          <cell r="E30">
            <v>90.25</v>
          </cell>
          <cell r="F30">
            <v>100</v>
          </cell>
          <cell r="G30">
            <v>68</v>
          </cell>
          <cell r="H30" t="str">
            <v>*</v>
          </cell>
          <cell r="J30" t="str">
            <v>*</v>
          </cell>
          <cell r="K30">
            <v>1.6</v>
          </cell>
        </row>
        <row r="31">
          <cell r="B31">
            <v>22.954166666666666</v>
          </cell>
          <cell r="C31">
            <v>27.9</v>
          </cell>
          <cell r="D31">
            <v>21.5</v>
          </cell>
          <cell r="E31">
            <v>88.6</v>
          </cell>
          <cell r="F31">
            <v>100</v>
          </cell>
          <cell r="G31">
            <v>72</v>
          </cell>
          <cell r="K31">
            <v>2</v>
          </cell>
        </row>
        <row r="32">
          <cell r="B32">
            <v>24.00869565217392</v>
          </cell>
          <cell r="C32">
            <v>30.6</v>
          </cell>
          <cell r="D32">
            <v>21.1</v>
          </cell>
          <cell r="E32">
            <v>75.625</v>
          </cell>
          <cell r="F32">
            <v>100</v>
          </cell>
          <cell r="G32">
            <v>58</v>
          </cell>
          <cell r="K32">
            <v>6.8000000000000007</v>
          </cell>
        </row>
        <row r="33">
          <cell r="B33">
            <v>24.904761904761898</v>
          </cell>
          <cell r="C33">
            <v>30.5</v>
          </cell>
          <cell r="D33">
            <v>21.2</v>
          </cell>
          <cell r="E33">
            <v>83.555555555555557</v>
          </cell>
          <cell r="F33">
            <v>100</v>
          </cell>
          <cell r="G33">
            <v>66</v>
          </cell>
          <cell r="K33">
            <v>0.2</v>
          </cell>
        </row>
        <row r="34">
          <cell r="B34">
            <v>25.417391304347827</v>
          </cell>
          <cell r="C34">
            <v>32.200000000000003</v>
          </cell>
          <cell r="D34">
            <v>22.6</v>
          </cell>
          <cell r="E34">
            <v>79.5</v>
          </cell>
          <cell r="F34">
            <v>100</v>
          </cell>
          <cell r="G34">
            <v>61</v>
          </cell>
          <cell r="K34">
            <v>0.60000000000000009</v>
          </cell>
        </row>
        <row r="35">
          <cell r="B35">
            <v>24.8</v>
          </cell>
          <cell r="D35">
            <v>22</v>
          </cell>
          <cell r="E35">
            <v>87.090909090909093</v>
          </cell>
          <cell r="F35">
            <v>100</v>
          </cell>
          <cell r="G35">
            <v>63</v>
          </cell>
          <cell r="K35">
            <v>3.8000000000000003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24.637500000000003</v>
          </cell>
        </row>
      </sheetData>
      <sheetData sheetId="1"/>
      <sheetData sheetId="2">
        <row r="5">
          <cell r="B5">
            <v>28.995833333333334</v>
          </cell>
          <cell r="C5">
            <v>34.799999999999997</v>
          </cell>
          <cell r="D5">
            <v>22.6</v>
          </cell>
          <cell r="E5">
            <v>62.541666666666664</v>
          </cell>
          <cell r="F5">
            <v>86</v>
          </cell>
          <cell r="G5">
            <v>34</v>
          </cell>
          <cell r="H5">
            <v>12.24</v>
          </cell>
          <cell r="J5">
            <v>23.400000000000002</v>
          </cell>
          <cell r="K5">
            <v>0</v>
          </cell>
        </row>
        <row r="6">
          <cell r="B6">
            <v>29.183333333333334</v>
          </cell>
          <cell r="C6">
            <v>35.200000000000003</v>
          </cell>
          <cell r="D6">
            <v>22.5</v>
          </cell>
          <cell r="E6">
            <v>58.958333333333336</v>
          </cell>
          <cell r="F6">
            <v>85</v>
          </cell>
          <cell r="G6">
            <v>33</v>
          </cell>
          <cell r="H6">
            <v>12.6</v>
          </cell>
          <cell r="J6">
            <v>23.040000000000003</v>
          </cell>
          <cell r="K6">
            <v>0</v>
          </cell>
        </row>
        <row r="7">
          <cell r="B7">
            <v>27.820833333333336</v>
          </cell>
          <cell r="C7">
            <v>33.799999999999997</v>
          </cell>
          <cell r="D7">
            <v>23.2</v>
          </cell>
          <cell r="E7">
            <v>63.5</v>
          </cell>
          <cell r="F7">
            <v>83</v>
          </cell>
          <cell r="G7">
            <v>46</v>
          </cell>
          <cell r="H7">
            <v>18.720000000000002</v>
          </cell>
          <cell r="J7">
            <v>44.28</v>
          </cell>
          <cell r="K7">
            <v>0</v>
          </cell>
        </row>
        <row r="8">
          <cell r="B8">
            <v>25.874999999999996</v>
          </cell>
          <cell r="C8">
            <v>31.3</v>
          </cell>
          <cell r="D8">
            <v>22.4</v>
          </cell>
          <cell r="E8">
            <v>73.541666666666671</v>
          </cell>
          <cell r="F8">
            <v>86</v>
          </cell>
          <cell r="G8">
            <v>53</v>
          </cell>
          <cell r="H8">
            <v>12.24</v>
          </cell>
          <cell r="J8">
            <v>22.68</v>
          </cell>
          <cell r="K8">
            <v>0</v>
          </cell>
        </row>
        <row r="9">
          <cell r="B9">
            <v>26.045833333333331</v>
          </cell>
          <cell r="C9">
            <v>32.4</v>
          </cell>
          <cell r="D9">
            <v>21.9</v>
          </cell>
          <cell r="E9">
            <v>74.208333333333329</v>
          </cell>
          <cell r="F9">
            <v>92</v>
          </cell>
          <cell r="G9">
            <v>47</v>
          </cell>
          <cell r="H9">
            <v>15.840000000000002</v>
          </cell>
          <cell r="J9">
            <v>46.800000000000004</v>
          </cell>
          <cell r="K9">
            <v>0</v>
          </cell>
        </row>
        <row r="10">
          <cell r="B10">
            <v>25.387499999999992</v>
          </cell>
          <cell r="C10">
            <v>32.5</v>
          </cell>
          <cell r="D10">
            <v>21.5</v>
          </cell>
          <cell r="E10">
            <v>74.625</v>
          </cell>
          <cell r="F10">
            <v>89</v>
          </cell>
          <cell r="G10">
            <v>48</v>
          </cell>
          <cell r="H10">
            <v>28.8</v>
          </cell>
          <cell r="J10">
            <v>50.4</v>
          </cell>
          <cell r="K10">
            <v>2.6</v>
          </cell>
        </row>
        <row r="11">
          <cell r="B11">
            <v>27.075000000000003</v>
          </cell>
          <cell r="C11">
            <v>33</v>
          </cell>
          <cell r="D11">
            <v>22.8</v>
          </cell>
          <cell r="E11">
            <v>70.041666666666671</v>
          </cell>
          <cell r="F11">
            <v>88</v>
          </cell>
          <cell r="G11">
            <v>45</v>
          </cell>
          <cell r="H11">
            <v>16.559999999999999</v>
          </cell>
          <cell r="J11">
            <v>31.319999999999997</v>
          </cell>
          <cell r="K11">
            <v>0.2</v>
          </cell>
        </row>
        <row r="12">
          <cell r="B12">
            <v>26.408333333333331</v>
          </cell>
          <cell r="C12">
            <v>32.299999999999997</v>
          </cell>
          <cell r="D12">
            <v>22.7</v>
          </cell>
          <cell r="E12">
            <v>76.875</v>
          </cell>
          <cell r="F12">
            <v>94</v>
          </cell>
          <cell r="G12">
            <v>50</v>
          </cell>
          <cell r="H12">
            <v>16.2</v>
          </cell>
          <cell r="J12">
            <v>53.28</v>
          </cell>
          <cell r="K12">
            <v>1.2</v>
          </cell>
        </row>
        <row r="13">
          <cell r="B13">
            <v>27.362499999999997</v>
          </cell>
          <cell r="C13">
            <v>33.4</v>
          </cell>
          <cell r="D13">
            <v>22.9</v>
          </cell>
          <cell r="E13">
            <v>72.291666666666671</v>
          </cell>
          <cell r="F13">
            <v>88</v>
          </cell>
          <cell r="G13">
            <v>47</v>
          </cell>
          <cell r="H13">
            <v>14.76</v>
          </cell>
          <cell r="J13">
            <v>32.4</v>
          </cell>
          <cell r="K13">
            <v>0</v>
          </cell>
        </row>
        <row r="14">
          <cell r="B14">
            <v>28.183333333333341</v>
          </cell>
          <cell r="C14">
            <v>34.5</v>
          </cell>
          <cell r="D14">
            <v>23.4</v>
          </cell>
          <cell r="E14">
            <v>67.958333333333329</v>
          </cell>
          <cell r="F14">
            <v>85</v>
          </cell>
          <cell r="G14">
            <v>41</v>
          </cell>
          <cell r="H14">
            <v>13.32</v>
          </cell>
          <cell r="J14">
            <v>27.36</v>
          </cell>
          <cell r="K14">
            <v>0</v>
          </cell>
        </row>
        <row r="15">
          <cell r="B15">
            <v>28.545833333333331</v>
          </cell>
          <cell r="C15">
            <v>35.799999999999997</v>
          </cell>
          <cell r="D15">
            <v>23.5</v>
          </cell>
          <cell r="E15">
            <v>67.666666666666671</v>
          </cell>
          <cell r="F15">
            <v>90</v>
          </cell>
          <cell r="G15">
            <v>40</v>
          </cell>
          <cell r="H15">
            <v>13.32</v>
          </cell>
          <cell r="J15">
            <v>34.92</v>
          </cell>
          <cell r="K15">
            <v>0</v>
          </cell>
        </row>
        <row r="16">
          <cell r="B16">
            <v>29.124999999999996</v>
          </cell>
          <cell r="C16">
            <v>36.200000000000003</v>
          </cell>
          <cell r="D16">
            <v>24.5</v>
          </cell>
          <cell r="E16">
            <v>62.75</v>
          </cell>
          <cell r="F16">
            <v>84</v>
          </cell>
          <cell r="G16">
            <v>35</v>
          </cell>
          <cell r="H16">
            <v>19.440000000000001</v>
          </cell>
          <cell r="J16">
            <v>32.76</v>
          </cell>
          <cell r="K16">
            <v>0</v>
          </cell>
        </row>
        <row r="17">
          <cell r="B17">
            <v>29.866666666666671</v>
          </cell>
          <cell r="C17">
            <v>35.4</v>
          </cell>
          <cell r="D17">
            <v>26.2</v>
          </cell>
          <cell r="E17">
            <v>60.5</v>
          </cell>
          <cell r="F17">
            <v>80</v>
          </cell>
          <cell r="G17">
            <v>44</v>
          </cell>
          <cell r="H17">
            <v>14.4</v>
          </cell>
          <cell r="J17">
            <v>30.240000000000002</v>
          </cell>
          <cell r="K17">
            <v>0</v>
          </cell>
        </row>
        <row r="18">
          <cell r="B18">
            <v>28.691666666666663</v>
          </cell>
          <cell r="C18">
            <v>34.5</v>
          </cell>
          <cell r="D18">
            <v>24.2</v>
          </cell>
          <cell r="E18">
            <v>68.416666666666671</v>
          </cell>
          <cell r="F18">
            <v>84</v>
          </cell>
          <cell r="G18">
            <v>48</v>
          </cell>
          <cell r="H18">
            <v>12.6</v>
          </cell>
          <cell r="J18">
            <v>24.840000000000003</v>
          </cell>
          <cell r="K18">
            <v>0</v>
          </cell>
        </row>
        <row r="19">
          <cell r="B19">
            <v>27.320833333333329</v>
          </cell>
          <cell r="C19">
            <v>35.6</v>
          </cell>
          <cell r="D19">
            <v>23.5</v>
          </cell>
          <cell r="E19">
            <v>72.833333333333329</v>
          </cell>
          <cell r="F19">
            <v>90</v>
          </cell>
          <cell r="G19">
            <v>36</v>
          </cell>
          <cell r="H19">
            <v>26.28</v>
          </cell>
          <cell r="J19">
            <v>59.04</v>
          </cell>
          <cell r="K19">
            <v>2.4000000000000004</v>
          </cell>
        </row>
        <row r="20">
          <cell r="B20">
            <v>28.254166666666666</v>
          </cell>
          <cell r="C20">
            <v>34.700000000000003</v>
          </cell>
          <cell r="D20">
            <v>23.3</v>
          </cell>
          <cell r="E20">
            <v>65.541666666666671</v>
          </cell>
          <cell r="F20">
            <v>87</v>
          </cell>
          <cell r="G20">
            <v>42</v>
          </cell>
          <cell r="H20">
            <v>14.76</v>
          </cell>
          <cell r="J20">
            <v>30.240000000000002</v>
          </cell>
          <cell r="K20">
            <v>0</v>
          </cell>
        </row>
        <row r="21">
          <cell r="B21">
            <v>28.599999999999998</v>
          </cell>
          <cell r="C21">
            <v>34.299999999999997</v>
          </cell>
          <cell r="D21">
            <v>23.4</v>
          </cell>
          <cell r="E21">
            <v>66</v>
          </cell>
          <cell r="F21">
            <v>87</v>
          </cell>
          <cell r="G21">
            <v>44</v>
          </cell>
          <cell r="H21">
            <v>16.920000000000002</v>
          </cell>
          <cell r="J21">
            <v>33.119999999999997</v>
          </cell>
          <cell r="K21">
            <v>0</v>
          </cell>
        </row>
        <row r="22">
          <cell r="B22">
            <v>28.11666666666666</v>
          </cell>
          <cell r="C22">
            <v>34.200000000000003</v>
          </cell>
          <cell r="D22">
            <v>23.9</v>
          </cell>
          <cell r="E22">
            <v>66.791666666666671</v>
          </cell>
          <cell r="F22">
            <v>85</v>
          </cell>
          <cell r="G22">
            <v>43</v>
          </cell>
          <cell r="H22">
            <v>14.76</v>
          </cell>
          <cell r="J22">
            <v>34.92</v>
          </cell>
          <cell r="K22">
            <v>0</v>
          </cell>
        </row>
        <row r="23">
          <cell r="B23">
            <v>29.437499999999996</v>
          </cell>
          <cell r="C23">
            <v>36.200000000000003</v>
          </cell>
          <cell r="D23">
            <v>24.4</v>
          </cell>
          <cell r="E23">
            <v>59.708333333333336</v>
          </cell>
          <cell r="F23">
            <v>80</v>
          </cell>
          <cell r="G23">
            <v>33</v>
          </cell>
          <cell r="H23">
            <v>14.04</v>
          </cell>
          <cell r="J23">
            <v>30.6</v>
          </cell>
          <cell r="K23">
            <v>0</v>
          </cell>
        </row>
        <row r="24">
          <cell r="B24">
            <v>29.166666666666668</v>
          </cell>
          <cell r="C24">
            <v>35.200000000000003</v>
          </cell>
          <cell r="D24">
            <v>24.9</v>
          </cell>
          <cell r="E24">
            <v>62.208333333333336</v>
          </cell>
          <cell r="F24">
            <v>78</v>
          </cell>
          <cell r="G24">
            <v>39</v>
          </cell>
          <cell r="H24">
            <v>16.559999999999999</v>
          </cell>
          <cell r="J24">
            <v>35.64</v>
          </cell>
          <cell r="K24">
            <v>0</v>
          </cell>
        </row>
        <row r="25">
          <cell r="B25">
            <v>28.520833333333332</v>
          </cell>
          <cell r="C25">
            <v>35.6</v>
          </cell>
          <cell r="D25">
            <v>21.8</v>
          </cell>
          <cell r="E25">
            <v>64.291666666666671</v>
          </cell>
          <cell r="F25">
            <v>89</v>
          </cell>
          <cell r="G25">
            <v>36</v>
          </cell>
          <cell r="H25">
            <v>26.64</v>
          </cell>
          <cell r="J25">
            <v>75.239999999999995</v>
          </cell>
          <cell r="K25">
            <v>1.8</v>
          </cell>
        </row>
        <row r="26">
          <cell r="B26">
            <v>24.650000000000002</v>
          </cell>
          <cell r="C26">
            <v>30.9</v>
          </cell>
          <cell r="D26">
            <v>20.6</v>
          </cell>
          <cell r="E26">
            <v>72.125</v>
          </cell>
          <cell r="F26">
            <v>94</v>
          </cell>
          <cell r="G26">
            <v>46</v>
          </cell>
          <cell r="H26">
            <v>24.12</v>
          </cell>
          <cell r="J26">
            <v>46.080000000000005</v>
          </cell>
          <cell r="K26">
            <v>0.6</v>
          </cell>
        </row>
        <row r="27">
          <cell r="B27">
            <v>24.312499999999996</v>
          </cell>
          <cell r="C27">
            <v>28.8</v>
          </cell>
          <cell r="D27">
            <v>21.8</v>
          </cell>
          <cell r="E27">
            <v>71.375</v>
          </cell>
          <cell r="F27">
            <v>87</v>
          </cell>
          <cell r="G27">
            <v>55</v>
          </cell>
          <cell r="H27">
            <v>26.64</v>
          </cell>
          <cell r="J27">
            <v>53.28</v>
          </cell>
          <cell r="K27">
            <v>0.6</v>
          </cell>
        </row>
        <row r="28">
          <cell r="B28">
            <v>23.087500000000002</v>
          </cell>
          <cell r="C28">
            <v>26.3</v>
          </cell>
          <cell r="D28">
            <v>20.9</v>
          </cell>
          <cell r="E28">
            <v>77.791666666666671</v>
          </cell>
          <cell r="F28">
            <v>84</v>
          </cell>
          <cell r="G28">
            <v>68</v>
          </cell>
          <cell r="H28">
            <v>22.68</v>
          </cell>
          <cell r="J28">
            <v>40.680000000000007</v>
          </cell>
          <cell r="K28">
            <v>0</v>
          </cell>
        </row>
        <row r="29">
          <cell r="B29">
            <v>25.279166666666658</v>
          </cell>
          <cell r="C29">
            <v>32</v>
          </cell>
          <cell r="D29">
            <v>22.5</v>
          </cell>
          <cell r="E29">
            <v>74.625</v>
          </cell>
          <cell r="F29">
            <v>88</v>
          </cell>
          <cell r="G29">
            <v>45</v>
          </cell>
          <cell r="H29">
            <v>18.720000000000002</v>
          </cell>
          <cell r="J29">
            <v>33.119999999999997</v>
          </cell>
          <cell r="K29">
            <v>0</v>
          </cell>
        </row>
        <row r="30">
          <cell r="B30">
            <v>24.624999999999989</v>
          </cell>
          <cell r="C30">
            <v>30.2</v>
          </cell>
          <cell r="D30">
            <v>22.4</v>
          </cell>
          <cell r="E30">
            <v>77.541666666666671</v>
          </cell>
          <cell r="F30">
            <v>90</v>
          </cell>
          <cell r="G30">
            <v>46</v>
          </cell>
          <cell r="H30">
            <v>29.16</v>
          </cell>
          <cell r="J30">
            <v>51.480000000000004</v>
          </cell>
          <cell r="K30">
            <v>0.8</v>
          </cell>
        </row>
        <row r="31">
          <cell r="B31">
            <v>24.704166666666666</v>
          </cell>
          <cell r="C31">
            <v>30.8</v>
          </cell>
          <cell r="D31">
            <v>21.2</v>
          </cell>
          <cell r="E31">
            <v>71.75</v>
          </cell>
          <cell r="F31">
            <v>90</v>
          </cell>
          <cell r="G31">
            <v>45</v>
          </cell>
          <cell r="H31">
            <v>18.36</v>
          </cell>
          <cell r="J31">
            <v>34.200000000000003</v>
          </cell>
          <cell r="K31">
            <v>0</v>
          </cell>
        </row>
        <row r="32">
          <cell r="B32">
            <v>24.820833333333336</v>
          </cell>
          <cell r="C32">
            <v>30.7</v>
          </cell>
          <cell r="D32">
            <v>21.7</v>
          </cell>
          <cell r="E32">
            <v>71.791666666666671</v>
          </cell>
          <cell r="F32">
            <v>83</v>
          </cell>
          <cell r="G32">
            <v>49</v>
          </cell>
          <cell r="H32">
            <v>21.6</v>
          </cell>
          <cell r="J32">
            <v>35.28</v>
          </cell>
          <cell r="K32">
            <v>0</v>
          </cell>
        </row>
        <row r="33">
          <cell r="B33">
            <v>25.287500000000005</v>
          </cell>
          <cell r="C33">
            <v>31.9</v>
          </cell>
          <cell r="D33">
            <v>21.6</v>
          </cell>
          <cell r="E33">
            <v>74.708333333333329</v>
          </cell>
          <cell r="F33">
            <v>92</v>
          </cell>
          <cell r="G33">
            <v>47</v>
          </cell>
          <cell r="H33">
            <v>15.120000000000001</v>
          </cell>
          <cell r="J33">
            <v>28.08</v>
          </cell>
          <cell r="K33">
            <v>3</v>
          </cell>
        </row>
        <row r="34">
          <cell r="B34">
            <v>25.799999999999997</v>
          </cell>
          <cell r="C34">
            <v>33.1</v>
          </cell>
          <cell r="D34">
            <v>22.3</v>
          </cell>
          <cell r="E34">
            <v>75.708333333333329</v>
          </cell>
          <cell r="F34">
            <v>92</v>
          </cell>
          <cell r="G34">
            <v>39</v>
          </cell>
          <cell r="H34">
            <v>14.4</v>
          </cell>
          <cell r="J34">
            <v>28.08</v>
          </cell>
          <cell r="K34">
            <v>0</v>
          </cell>
        </row>
        <row r="35">
          <cell r="B35">
            <v>24.583333333333339</v>
          </cell>
          <cell r="C35">
            <v>31.1</v>
          </cell>
          <cell r="D35">
            <v>22.1</v>
          </cell>
          <cell r="E35">
            <v>81.125</v>
          </cell>
          <cell r="F35">
            <v>92</v>
          </cell>
          <cell r="G35">
            <v>53</v>
          </cell>
          <cell r="H35">
            <v>13.68</v>
          </cell>
          <cell r="J35">
            <v>23.400000000000002</v>
          </cell>
          <cell r="K35">
            <v>5.8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7</v>
          </cell>
        </row>
      </sheetData>
      <sheetData sheetId="1"/>
      <sheetData sheetId="2">
        <row r="5">
          <cell r="B5">
            <v>25.959090909090904</v>
          </cell>
          <cell r="C5">
            <v>34.4</v>
          </cell>
          <cell r="D5">
            <v>21.8</v>
          </cell>
          <cell r="E5">
            <v>66.090909090909093</v>
          </cell>
          <cell r="F5">
            <v>84</v>
          </cell>
          <cell r="G5">
            <v>34</v>
          </cell>
          <cell r="H5">
            <v>16.920000000000002</v>
          </cell>
          <cell r="J5">
            <v>44.28</v>
          </cell>
          <cell r="K5">
            <v>4.4000000000000004</v>
          </cell>
        </row>
        <row r="6">
          <cell r="B6">
            <v>26.104347826086951</v>
          </cell>
          <cell r="C6">
            <v>32.200000000000003</v>
          </cell>
          <cell r="D6">
            <v>22.7</v>
          </cell>
          <cell r="E6">
            <v>68.391304347826093</v>
          </cell>
          <cell r="F6">
            <v>84</v>
          </cell>
          <cell r="G6">
            <v>42</v>
          </cell>
          <cell r="H6">
            <v>11.520000000000001</v>
          </cell>
          <cell r="J6">
            <v>33.119999999999997</v>
          </cell>
          <cell r="K6">
            <v>0</v>
          </cell>
        </row>
        <row r="7">
          <cell r="B7">
            <v>26.61818181818181</v>
          </cell>
          <cell r="C7">
            <v>34.299999999999997</v>
          </cell>
          <cell r="D7">
            <v>20.7</v>
          </cell>
          <cell r="E7">
            <v>67.36363636363636</v>
          </cell>
          <cell r="F7">
            <v>95</v>
          </cell>
          <cell r="G7">
            <v>35</v>
          </cell>
          <cell r="H7">
            <v>10.08</v>
          </cell>
          <cell r="J7">
            <v>25.56</v>
          </cell>
          <cell r="K7">
            <v>0.6</v>
          </cell>
        </row>
        <row r="8">
          <cell r="B8">
            <v>25.260869565217391</v>
          </cell>
          <cell r="C8">
            <v>33.5</v>
          </cell>
          <cell r="D8">
            <v>20.7</v>
          </cell>
          <cell r="E8">
            <v>70.695652173913047</v>
          </cell>
          <cell r="F8">
            <v>86</v>
          </cell>
          <cell r="G8">
            <v>40</v>
          </cell>
          <cell r="H8">
            <v>15.120000000000001</v>
          </cell>
          <cell r="J8">
            <v>32.76</v>
          </cell>
          <cell r="K8">
            <v>0.4</v>
          </cell>
        </row>
        <row r="9">
          <cell r="B9">
            <v>23.578260869565209</v>
          </cell>
          <cell r="C9">
            <v>29.8</v>
          </cell>
          <cell r="D9">
            <v>20.5</v>
          </cell>
          <cell r="E9">
            <v>78.217391304347828</v>
          </cell>
          <cell r="F9">
            <v>94</v>
          </cell>
          <cell r="G9">
            <v>48</v>
          </cell>
          <cell r="H9">
            <v>12.24</v>
          </cell>
          <cell r="J9">
            <v>36</v>
          </cell>
          <cell r="K9">
            <v>19.8</v>
          </cell>
        </row>
        <row r="10">
          <cell r="B10">
            <v>24.290909090909089</v>
          </cell>
          <cell r="C10">
            <v>30.6</v>
          </cell>
          <cell r="D10">
            <v>20.2</v>
          </cell>
          <cell r="E10">
            <v>78.681818181818187</v>
          </cell>
          <cell r="F10">
            <v>94</v>
          </cell>
          <cell r="G10">
            <v>46</v>
          </cell>
          <cell r="H10">
            <v>13.68</v>
          </cell>
          <cell r="J10">
            <v>36.72</v>
          </cell>
          <cell r="K10">
            <v>5.8000000000000007</v>
          </cell>
        </row>
        <row r="11">
          <cell r="B11">
            <v>25.114285714285707</v>
          </cell>
          <cell r="C11">
            <v>30.3</v>
          </cell>
          <cell r="D11">
            <v>21.3</v>
          </cell>
          <cell r="E11">
            <v>76.666666666666671</v>
          </cell>
          <cell r="F11">
            <v>92</v>
          </cell>
          <cell r="G11">
            <v>48</v>
          </cell>
          <cell r="H11">
            <v>11.520000000000001</v>
          </cell>
          <cell r="J11">
            <v>37.800000000000004</v>
          </cell>
          <cell r="K11">
            <v>0</v>
          </cell>
        </row>
        <row r="12">
          <cell r="B12">
            <v>24.791304347826085</v>
          </cell>
          <cell r="C12">
            <v>31.5</v>
          </cell>
          <cell r="D12">
            <v>21.5</v>
          </cell>
          <cell r="E12">
            <v>78.130434782608702</v>
          </cell>
          <cell r="F12">
            <v>92</v>
          </cell>
          <cell r="G12">
            <v>52</v>
          </cell>
          <cell r="H12">
            <v>14.4</v>
          </cell>
          <cell r="J12">
            <v>34.92</v>
          </cell>
          <cell r="K12">
            <v>0.4</v>
          </cell>
        </row>
        <row r="13">
          <cell r="B13">
            <v>24.845833333333335</v>
          </cell>
          <cell r="C13">
            <v>33.5</v>
          </cell>
          <cell r="D13">
            <v>20.100000000000001</v>
          </cell>
          <cell r="E13">
            <v>78.666666666666671</v>
          </cell>
          <cell r="F13">
            <v>94</v>
          </cell>
          <cell r="G13">
            <v>43</v>
          </cell>
          <cell r="H13">
            <v>12.24</v>
          </cell>
          <cell r="J13">
            <v>78.12</v>
          </cell>
          <cell r="K13">
            <v>45.199999999999996</v>
          </cell>
        </row>
        <row r="14">
          <cell r="B14">
            <v>24.25833333333334</v>
          </cell>
          <cell r="C14">
            <v>31.4</v>
          </cell>
          <cell r="D14">
            <v>21.3</v>
          </cell>
          <cell r="E14">
            <v>84.5</v>
          </cell>
          <cell r="F14">
            <v>95</v>
          </cell>
          <cell r="G14">
            <v>52</v>
          </cell>
          <cell r="H14">
            <v>13.32</v>
          </cell>
          <cell r="J14">
            <v>29.880000000000003</v>
          </cell>
          <cell r="K14">
            <v>25.200000000000003</v>
          </cell>
        </row>
        <row r="15">
          <cell r="B15">
            <v>24.400000000000002</v>
          </cell>
          <cell r="C15">
            <v>29.2</v>
          </cell>
          <cell r="D15">
            <v>21.4</v>
          </cell>
          <cell r="E15">
            <v>84.625</v>
          </cell>
          <cell r="F15">
            <v>94</v>
          </cell>
          <cell r="G15">
            <v>65</v>
          </cell>
          <cell r="H15">
            <v>9.7200000000000006</v>
          </cell>
          <cell r="J15">
            <v>24.48</v>
          </cell>
          <cell r="K15">
            <v>2.4</v>
          </cell>
        </row>
        <row r="16">
          <cell r="B16">
            <v>26.759090909090911</v>
          </cell>
          <cell r="C16">
            <v>32.5</v>
          </cell>
          <cell r="D16">
            <v>23.7</v>
          </cell>
          <cell r="E16">
            <v>74.727272727272734</v>
          </cell>
          <cell r="F16">
            <v>87</v>
          </cell>
          <cell r="G16">
            <v>51</v>
          </cell>
          <cell r="H16">
            <v>11.879999999999999</v>
          </cell>
          <cell r="J16">
            <v>30.240000000000002</v>
          </cell>
          <cell r="K16">
            <v>0</v>
          </cell>
        </row>
        <row r="17">
          <cell r="B17">
            <v>26.678260869565218</v>
          </cell>
          <cell r="C17">
            <v>34.1</v>
          </cell>
          <cell r="D17">
            <v>21.7</v>
          </cell>
          <cell r="E17">
            <v>72.869565217391298</v>
          </cell>
          <cell r="F17">
            <v>92</v>
          </cell>
          <cell r="G17">
            <v>43</v>
          </cell>
          <cell r="H17">
            <v>15.120000000000001</v>
          </cell>
          <cell r="J17">
            <v>35.64</v>
          </cell>
          <cell r="K17">
            <v>19.999999999999996</v>
          </cell>
        </row>
        <row r="18">
          <cell r="B18">
            <v>26.19130434782609</v>
          </cell>
          <cell r="C18">
            <v>32.700000000000003</v>
          </cell>
          <cell r="D18">
            <v>22.2</v>
          </cell>
          <cell r="E18">
            <v>72.869565217391298</v>
          </cell>
          <cell r="F18">
            <v>90</v>
          </cell>
          <cell r="G18">
            <v>48</v>
          </cell>
          <cell r="H18">
            <v>9.3600000000000012</v>
          </cell>
          <cell r="J18">
            <v>26.64</v>
          </cell>
          <cell r="K18">
            <v>0</v>
          </cell>
        </row>
        <row r="19">
          <cell r="B19">
            <v>26.066666666666666</v>
          </cell>
          <cell r="C19">
            <v>32.5</v>
          </cell>
          <cell r="D19">
            <v>22.1</v>
          </cell>
          <cell r="E19">
            <v>69.708333333333329</v>
          </cell>
          <cell r="F19">
            <v>87</v>
          </cell>
          <cell r="G19">
            <v>45</v>
          </cell>
          <cell r="H19">
            <v>14.76</v>
          </cell>
          <cell r="J19">
            <v>32.04</v>
          </cell>
          <cell r="K19">
            <v>0</v>
          </cell>
        </row>
        <row r="20">
          <cell r="B20">
            <v>25.859090909090913</v>
          </cell>
          <cell r="C20">
            <v>33</v>
          </cell>
          <cell r="D20">
            <v>22.7</v>
          </cell>
          <cell r="E20">
            <v>74.909090909090907</v>
          </cell>
          <cell r="F20">
            <v>93</v>
          </cell>
          <cell r="G20">
            <v>47</v>
          </cell>
          <cell r="H20">
            <v>12.96</v>
          </cell>
          <cell r="J20">
            <v>28.8</v>
          </cell>
          <cell r="K20">
            <v>3</v>
          </cell>
        </row>
        <row r="21">
          <cell r="B21">
            <v>25.80869565217391</v>
          </cell>
          <cell r="C21">
            <v>31.9</v>
          </cell>
          <cell r="D21">
            <v>22.2</v>
          </cell>
          <cell r="E21">
            <v>74.608695652173907</v>
          </cell>
          <cell r="F21">
            <v>92</v>
          </cell>
          <cell r="G21">
            <v>48</v>
          </cell>
          <cell r="H21">
            <v>16.920000000000002</v>
          </cell>
          <cell r="J21">
            <v>28.44</v>
          </cell>
          <cell r="K21">
            <v>0</v>
          </cell>
        </row>
        <row r="22">
          <cell r="B22">
            <v>26.1875</v>
          </cell>
          <cell r="C22">
            <v>33.1</v>
          </cell>
          <cell r="D22">
            <v>22.5</v>
          </cell>
          <cell r="E22">
            <v>73.625</v>
          </cell>
          <cell r="F22">
            <v>91</v>
          </cell>
          <cell r="G22">
            <v>44</v>
          </cell>
          <cell r="H22">
            <v>16.2</v>
          </cell>
          <cell r="J22">
            <v>33.119999999999997</v>
          </cell>
          <cell r="K22">
            <v>7</v>
          </cell>
        </row>
        <row r="23">
          <cell r="B23">
            <v>24.908333333333328</v>
          </cell>
          <cell r="C23">
            <v>31.3</v>
          </cell>
          <cell r="D23">
            <v>22.7</v>
          </cell>
          <cell r="E23">
            <v>80.25</v>
          </cell>
          <cell r="F23">
            <v>90</v>
          </cell>
          <cell r="G23">
            <v>50</v>
          </cell>
          <cell r="H23">
            <v>10.8</v>
          </cell>
          <cell r="J23">
            <v>34.200000000000003</v>
          </cell>
          <cell r="K23">
            <v>5.6000000000000014</v>
          </cell>
        </row>
        <row r="24">
          <cell r="B24">
            <v>25.424999999999997</v>
          </cell>
          <cell r="C24">
            <v>32.9</v>
          </cell>
          <cell r="D24">
            <v>22</v>
          </cell>
          <cell r="E24">
            <v>77.458333333333329</v>
          </cell>
          <cell r="F24">
            <v>91</v>
          </cell>
          <cell r="G24">
            <v>48</v>
          </cell>
          <cell r="H24">
            <v>13.68</v>
          </cell>
          <cell r="J24">
            <v>28.08</v>
          </cell>
          <cell r="K24">
            <v>0</v>
          </cell>
        </row>
        <row r="25">
          <cell r="B25">
            <v>23.1875</v>
          </cell>
          <cell r="C25">
            <v>28.4</v>
          </cell>
          <cell r="D25">
            <v>20.6</v>
          </cell>
          <cell r="E25">
            <v>86.583333333333329</v>
          </cell>
          <cell r="F25">
            <v>96</v>
          </cell>
          <cell r="G25">
            <v>65</v>
          </cell>
          <cell r="H25">
            <v>21.6</v>
          </cell>
          <cell r="J25">
            <v>49.32</v>
          </cell>
          <cell r="K25">
            <v>57.2</v>
          </cell>
        </row>
        <row r="26">
          <cell r="B26">
            <v>22.716666666666669</v>
          </cell>
          <cell r="C26">
            <v>26.9</v>
          </cell>
          <cell r="D26">
            <v>20.5</v>
          </cell>
          <cell r="E26">
            <v>87.916666666666671</v>
          </cell>
          <cell r="F26">
            <v>96</v>
          </cell>
          <cell r="G26">
            <v>68</v>
          </cell>
          <cell r="H26">
            <v>13.68</v>
          </cell>
          <cell r="J26">
            <v>31.680000000000003</v>
          </cell>
          <cell r="K26">
            <v>25.8</v>
          </cell>
        </row>
        <row r="27">
          <cell r="B27">
            <v>20.954166666666669</v>
          </cell>
          <cell r="C27">
            <v>23.2</v>
          </cell>
          <cell r="D27">
            <v>19.399999999999999</v>
          </cell>
          <cell r="E27">
            <v>93.791666666666671</v>
          </cell>
          <cell r="F27">
            <v>96</v>
          </cell>
          <cell r="G27">
            <v>87</v>
          </cell>
          <cell r="H27">
            <v>13.68</v>
          </cell>
          <cell r="J27">
            <v>26.28</v>
          </cell>
          <cell r="K27">
            <v>3.1999999999999997</v>
          </cell>
        </row>
        <row r="28">
          <cell r="B28">
            <v>22.575000000000003</v>
          </cell>
          <cell r="C28">
            <v>27.7</v>
          </cell>
          <cell r="D28">
            <v>20.6</v>
          </cell>
          <cell r="E28">
            <v>87.458333333333329</v>
          </cell>
          <cell r="F28">
            <v>96</v>
          </cell>
          <cell r="G28">
            <v>63</v>
          </cell>
          <cell r="H28">
            <v>12.24</v>
          </cell>
          <cell r="J28">
            <v>31.319999999999997</v>
          </cell>
          <cell r="K28">
            <v>3</v>
          </cell>
        </row>
        <row r="29">
          <cell r="B29">
            <v>22.629166666666674</v>
          </cell>
          <cell r="C29">
            <v>26.6</v>
          </cell>
          <cell r="D29">
            <v>20.3</v>
          </cell>
          <cell r="E29">
            <v>87.125</v>
          </cell>
          <cell r="F29">
            <v>95</v>
          </cell>
          <cell r="G29">
            <v>68</v>
          </cell>
          <cell r="H29">
            <v>10.44</v>
          </cell>
          <cell r="J29">
            <v>27.36</v>
          </cell>
          <cell r="K29">
            <v>14.799999999999997</v>
          </cell>
        </row>
        <row r="30">
          <cell r="B30">
            <v>21.837499999999995</v>
          </cell>
          <cell r="C30">
            <v>23.6</v>
          </cell>
          <cell r="D30">
            <v>20.5</v>
          </cell>
          <cell r="E30">
            <v>87.833333333333329</v>
          </cell>
          <cell r="F30">
            <v>94</v>
          </cell>
          <cell r="G30">
            <v>75</v>
          </cell>
          <cell r="H30">
            <v>12.6</v>
          </cell>
          <cell r="J30">
            <v>26.64</v>
          </cell>
          <cell r="K30">
            <v>0.4</v>
          </cell>
        </row>
        <row r="31">
          <cell r="B31">
            <v>20.425000000000001</v>
          </cell>
          <cell r="C31">
            <v>22.3</v>
          </cell>
          <cell r="D31">
            <v>19.5</v>
          </cell>
          <cell r="E31">
            <v>93.666666666666671</v>
          </cell>
          <cell r="F31">
            <v>95</v>
          </cell>
          <cell r="G31">
            <v>88</v>
          </cell>
          <cell r="H31">
            <v>12.96</v>
          </cell>
          <cell r="J31">
            <v>28.08</v>
          </cell>
          <cell r="K31">
            <v>9.2000000000000011</v>
          </cell>
        </row>
        <row r="32">
          <cell r="B32">
            <v>21.308333333333334</v>
          </cell>
          <cell r="C32">
            <v>23.9</v>
          </cell>
          <cell r="D32">
            <v>20</v>
          </cell>
          <cell r="E32">
            <v>90.875</v>
          </cell>
          <cell r="F32">
            <v>96</v>
          </cell>
          <cell r="G32">
            <v>79</v>
          </cell>
          <cell r="H32">
            <v>15.120000000000001</v>
          </cell>
          <cell r="J32">
            <v>28.44</v>
          </cell>
          <cell r="K32">
            <v>1.4</v>
          </cell>
        </row>
        <row r="33">
          <cell r="B33">
            <v>22.969565217391303</v>
          </cell>
          <cell r="C33">
            <v>29.3</v>
          </cell>
          <cell r="D33">
            <v>19.7</v>
          </cell>
          <cell r="E33">
            <v>83.347826086956516</v>
          </cell>
          <cell r="F33">
            <v>96</v>
          </cell>
          <cell r="G33">
            <v>55</v>
          </cell>
          <cell r="H33">
            <v>14.04</v>
          </cell>
          <cell r="J33">
            <v>30.96</v>
          </cell>
          <cell r="K33">
            <v>0.4</v>
          </cell>
        </row>
        <row r="34">
          <cell r="B34">
            <v>22.869565217391308</v>
          </cell>
          <cell r="C34">
            <v>28.1</v>
          </cell>
          <cell r="D34">
            <v>21.2</v>
          </cell>
          <cell r="E34">
            <v>88.826086956521735</v>
          </cell>
          <cell r="F34">
            <v>95</v>
          </cell>
          <cell r="G34">
            <v>65</v>
          </cell>
          <cell r="H34">
            <v>11.520000000000001</v>
          </cell>
          <cell r="J34">
            <v>23.400000000000002</v>
          </cell>
          <cell r="K34">
            <v>41</v>
          </cell>
        </row>
        <row r="35">
          <cell r="B35">
            <v>23.987500000000001</v>
          </cell>
          <cell r="C35">
            <v>30.6</v>
          </cell>
          <cell r="D35">
            <v>21.4</v>
          </cell>
          <cell r="E35">
            <v>81.208333333333329</v>
          </cell>
          <cell r="F35">
            <v>92</v>
          </cell>
          <cell r="G35">
            <v>47</v>
          </cell>
          <cell r="H35">
            <v>7.9200000000000008</v>
          </cell>
          <cell r="J35">
            <v>27.36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C5">
            <v>30.8</v>
          </cell>
        </row>
      </sheetData>
      <sheetData sheetId="1"/>
      <sheetData sheetId="2">
        <row r="5">
          <cell r="B5">
            <v>31.404545454545463</v>
          </cell>
          <cell r="C5">
            <v>37.5</v>
          </cell>
          <cell r="D5">
            <v>26.1</v>
          </cell>
          <cell r="E5">
            <v>62.227272727272727</v>
          </cell>
          <cell r="F5">
            <v>88</v>
          </cell>
          <cell r="G5">
            <v>33</v>
          </cell>
          <cell r="H5">
            <v>3.9600000000000004</v>
          </cell>
          <cell r="J5">
            <v>20.16</v>
          </cell>
          <cell r="K5">
            <v>0</v>
          </cell>
        </row>
        <row r="6">
          <cell r="B6">
            <v>31.170833333333324</v>
          </cell>
          <cell r="C6">
            <v>36.9</v>
          </cell>
          <cell r="D6">
            <v>27.9</v>
          </cell>
          <cell r="E6">
            <v>62.083333333333336</v>
          </cell>
          <cell r="F6">
            <v>84</v>
          </cell>
          <cell r="G6">
            <v>37</v>
          </cell>
          <cell r="H6">
            <v>10.08</v>
          </cell>
          <cell r="J6">
            <v>31.680000000000003</v>
          </cell>
          <cell r="K6">
            <v>0</v>
          </cell>
        </row>
        <row r="7">
          <cell r="B7">
            <v>30.422727272727276</v>
          </cell>
          <cell r="C7">
            <v>36.5</v>
          </cell>
          <cell r="D7">
            <v>26.8</v>
          </cell>
          <cell r="E7">
            <v>63.68181818181818</v>
          </cell>
          <cell r="F7">
            <v>78</v>
          </cell>
          <cell r="G7">
            <v>41</v>
          </cell>
          <cell r="H7">
            <v>11.879999999999999</v>
          </cell>
          <cell r="J7">
            <v>39.96</v>
          </cell>
          <cell r="K7">
            <v>0</v>
          </cell>
        </row>
        <row r="8">
          <cell r="B8">
            <v>27.454166666666666</v>
          </cell>
          <cell r="C8">
            <v>33.1</v>
          </cell>
          <cell r="D8">
            <v>24.7</v>
          </cell>
          <cell r="E8">
            <v>73.625</v>
          </cell>
          <cell r="F8">
            <v>85</v>
          </cell>
          <cell r="G8">
            <v>53</v>
          </cell>
          <cell r="H8">
            <v>7.2</v>
          </cell>
          <cell r="J8">
            <v>21.96</v>
          </cell>
          <cell r="K8">
            <v>3</v>
          </cell>
        </row>
        <row r="9">
          <cell r="B9">
            <v>27.400000000000006</v>
          </cell>
          <cell r="C9">
            <v>33.5</v>
          </cell>
          <cell r="D9">
            <v>24.3</v>
          </cell>
          <cell r="E9">
            <v>74.61904761904762</v>
          </cell>
          <cell r="F9">
            <v>88</v>
          </cell>
          <cell r="G9">
            <v>53</v>
          </cell>
          <cell r="H9">
            <v>12.96</v>
          </cell>
          <cell r="J9">
            <v>33.480000000000004</v>
          </cell>
          <cell r="K9">
            <v>0</v>
          </cell>
        </row>
        <row r="10">
          <cell r="B10">
            <v>27.482608695652178</v>
          </cell>
          <cell r="C10">
            <v>33</v>
          </cell>
          <cell r="D10">
            <v>23.3</v>
          </cell>
          <cell r="E10">
            <v>76.434782608695656</v>
          </cell>
          <cell r="F10">
            <v>92</v>
          </cell>
          <cell r="G10">
            <v>51</v>
          </cell>
          <cell r="H10">
            <v>16.559999999999999</v>
          </cell>
          <cell r="J10">
            <v>29.52</v>
          </cell>
          <cell r="K10">
            <v>0</v>
          </cell>
        </row>
        <row r="11">
          <cell r="B11">
            <v>29.118181818181824</v>
          </cell>
          <cell r="C11">
            <v>34.299999999999997</v>
          </cell>
          <cell r="D11">
            <v>26</v>
          </cell>
          <cell r="E11">
            <v>71.454545454545453</v>
          </cell>
          <cell r="F11">
            <v>86</v>
          </cell>
          <cell r="G11">
            <v>51</v>
          </cell>
          <cell r="H11">
            <v>8.64</v>
          </cell>
          <cell r="J11">
            <v>22.68</v>
          </cell>
          <cell r="K11">
            <v>4.4000000000000004</v>
          </cell>
        </row>
        <row r="12">
          <cell r="B12">
            <v>29.170833333333331</v>
          </cell>
          <cell r="C12">
            <v>36</v>
          </cell>
          <cell r="D12">
            <v>24.6</v>
          </cell>
          <cell r="E12">
            <v>70.583333333333329</v>
          </cell>
          <cell r="F12">
            <v>88</v>
          </cell>
          <cell r="G12">
            <v>43</v>
          </cell>
          <cell r="H12">
            <v>11.16</v>
          </cell>
          <cell r="J12">
            <v>29.52</v>
          </cell>
          <cell r="K12">
            <v>0</v>
          </cell>
        </row>
        <row r="13">
          <cell r="B13">
            <v>30.066666666666666</v>
          </cell>
          <cell r="C13">
            <v>37.6</v>
          </cell>
          <cell r="D13">
            <v>24.6</v>
          </cell>
          <cell r="E13">
            <v>64.125</v>
          </cell>
          <cell r="F13">
            <v>86</v>
          </cell>
          <cell r="G13">
            <v>35</v>
          </cell>
          <cell r="H13">
            <v>9.3600000000000012</v>
          </cell>
          <cell r="J13">
            <v>29.52</v>
          </cell>
          <cell r="K13">
            <v>0</v>
          </cell>
        </row>
        <row r="14">
          <cell r="B14">
            <v>30.862499999999997</v>
          </cell>
          <cell r="C14">
            <v>38.1</v>
          </cell>
          <cell r="D14">
            <v>27</v>
          </cell>
          <cell r="E14">
            <v>63.958333333333336</v>
          </cell>
          <cell r="F14">
            <v>82</v>
          </cell>
          <cell r="G14">
            <v>36</v>
          </cell>
          <cell r="H14">
            <v>12.24</v>
          </cell>
          <cell r="J14">
            <v>33.480000000000004</v>
          </cell>
          <cell r="K14">
            <v>0</v>
          </cell>
        </row>
        <row r="15">
          <cell r="B15">
            <v>30.970833333333335</v>
          </cell>
          <cell r="C15">
            <v>38.6</v>
          </cell>
          <cell r="D15">
            <v>26.4</v>
          </cell>
          <cell r="E15">
            <v>64.958333333333329</v>
          </cell>
          <cell r="F15">
            <v>83</v>
          </cell>
          <cell r="G15">
            <v>35</v>
          </cell>
          <cell r="H15">
            <v>9.3600000000000012</v>
          </cell>
          <cell r="J15">
            <v>18.36</v>
          </cell>
          <cell r="K15">
            <v>0</v>
          </cell>
        </row>
        <row r="16">
          <cell r="B16">
            <v>32.108333333333341</v>
          </cell>
          <cell r="C16">
            <v>38.799999999999997</v>
          </cell>
          <cell r="D16">
            <v>28.4</v>
          </cell>
          <cell r="E16">
            <v>59.666666666666664</v>
          </cell>
          <cell r="F16">
            <v>74</v>
          </cell>
          <cell r="G16">
            <v>39</v>
          </cell>
          <cell r="H16">
            <v>14.76</v>
          </cell>
          <cell r="J16">
            <v>27.720000000000002</v>
          </cell>
          <cell r="K16">
            <v>0</v>
          </cell>
        </row>
        <row r="17">
          <cell r="B17">
            <v>30.269565217391307</v>
          </cell>
          <cell r="C17">
            <v>34.5</v>
          </cell>
          <cell r="D17">
            <v>27.5</v>
          </cell>
          <cell r="E17">
            <v>71.478260869565219</v>
          </cell>
          <cell r="F17">
            <v>85</v>
          </cell>
          <cell r="G17">
            <v>53</v>
          </cell>
          <cell r="H17">
            <v>8.2799999999999994</v>
          </cell>
          <cell r="J17">
            <v>33.480000000000004</v>
          </cell>
          <cell r="K17">
            <v>3</v>
          </cell>
        </row>
        <row r="18">
          <cell r="B18">
            <v>31.643478260869564</v>
          </cell>
          <cell r="C18">
            <v>38.200000000000003</v>
          </cell>
          <cell r="D18">
            <v>26.5</v>
          </cell>
          <cell r="E18">
            <v>61.173913043478258</v>
          </cell>
          <cell r="F18">
            <v>86</v>
          </cell>
          <cell r="G18">
            <v>37</v>
          </cell>
          <cell r="H18">
            <v>7.5600000000000005</v>
          </cell>
          <cell r="J18">
            <v>21.240000000000002</v>
          </cell>
          <cell r="K18">
            <v>0.4</v>
          </cell>
        </row>
        <row r="19">
          <cell r="B19">
            <v>28.913636363636364</v>
          </cell>
          <cell r="C19">
            <v>37</v>
          </cell>
          <cell r="D19">
            <v>26.1</v>
          </cell>
          <cell r="E19">
            <v>69.227272727272734</v>
          </cell>
          <cell r="F19">
            <v>80</v>
          </cell>
          <cell r="G19">
            <v>44</v>
          </cell>
          <cell r="H19">
            <v>15.120000000000001</v>
          </cell>
          <cell r="J19">
            <v>47.519999999999996</v>
          </cell>
          <cell r="K19">
            <v>6.6</v>
          </cell>
        </row>
        <row r="20">
          <cell r="B20">
            <v>31.078260869565216</v>
          </cell>
          <cell r="C20">
            <v>38.299999999999997</v>
          </cell>
          <cell r="D20">
            <v>26.1</v>
          </cell>
          <cell r="E20">
            <v>62.434782608695649</v>
          </cell>
          <cell r="F20">
            <v>84</v>
          </cell>
          <cell r="G20">
            <v>35</v>
          </cell>
          <cell r="H20">
            <v>12.24</v>
          </cell>
          <cell r="J20">
            <v>36</v>
          </cell>
          <cell r="K20">
            <v>0</v>
          </cell>
        </row>
        <row r="21">
          <cell r="B21">
            <v>31.847826086956527</v>
          </cell>
          <cell r="C21">
            <v>38.9</v>
          </cell>
          <cell r="D21">
            <v>26.4</v>
          </cell>
          <cell r="E21">
            <v>60.217391304347828</v>
          </cell>
          <cell r="F21">
            <v>82</v>
          </cell>
          <cell r="G21">
            <v>31</v>
          </cell>
          <cell r="H21">
            <v>11.879999999999999</v>
          </cell>
          <cell r="J21">
            <v>30.96</v>
          </cell>
          <cell r="K21">
            <v>0</v>
          </cell>
        </row>
        <row r="22">
          <cell r="B22">
            <v>31.421739130434784</v>
          </cell>
          <cell r="C22">
            <v>38.4</v>
          </cell>
          <cell r="D22">
            <v>26.2</v>
          </cell>
          <cell r="E22">
            <v>60.478260869565219</v>
          </cell>
          <cell r="F22">
            <v>80</v>
          </cell>
          <cell r="G22">
            <v>34</v>
          </cell>
          <cell r="H22">
            <v>12.24</v>
          </cell>
          <cell r="J22">
            <v>29.52</v>
          </cell>
          <cell r="K22">
            <v>0</v>
          </cell>
        </row>
        <row r="23">
          <cell r="B23">
            <v>32.208333333333321</v>
          </cell>
          <cell r="C23">
            <v>39.299999999999997</v>
          </cell>
          <cell r="D23">
            <v>27.6</v>
          </cell>
          <cell r="E23">
            <v>55.583333333333336</v>
          </cell>
          <cell r="F23">
            <v>74</v>
          </cell>
          <cell r="G23">
            <v>31</v>
          </cell>
          <cell r="H23">
            <v>10.08</v>
          </cell>
          <cell r="J23">
            <v>32.4</v>
          </cell>
          <cell r="K23">
            <v>0</v>
          </cell>
        </row>
        <row r="24">
          <cell r="B24">
            <v>31.904166666666679</v>
          </cell>
          <cell r="C24">
            <v>39.200000000000003</v>
          </cell>
          <cell r="D24">
            <v>27.1</v>
          </cell>
          <cell r="E24">
            <v>54.833333333333336</v>
          </cell>
          <cell r="F24">
            <v>76</v>
          </cell>
          <cell r="G24">
            <v>31</v>
          </cell>
          <cell r="H24">
            <v>12.6</v>
          </cell>
          <cell r="J24">
            <v>41.76</v>
          </cell>
          <cell r="K24">
            <v>0</v>
          </cell>
        </row>
        <row r="25">
          <cell r="B25">
            <v>31.379166666666663</v>
          </cell>
          <cell r="C25">
            <v>39.200000000000003</v>
          </cell>
          <cell r="D25">
            <v>23.8</v>
          </cell>
          <cell r="E25">
            <v>58.625</v>
          </cell>
          <cell r="F25">
            <v>91</v>
          </cell>
          <cell r="G25">
            <v>32</v>
          </cell>
          <cell r="H25">
            <v>18.720000000000002</v>
          </cell>
          <cell r="J25">
            <v>60.12</v>
          </cell>
          <cell r="K25">
            <v>24.6</v>
          </cell>
        </row>
        <row r="26">
          <cell r="B26">
            <v>23.424999999999997</v>
          </cell>
          <cell r="C26">
            <v>26.9</v>
          </cell>
          <cell r="D26">
            <v>21.6</v>
          </cell>
          <cell r="E26">
            <v>82.541666666666671</v>
          </cell>
          <cell r="F26">
            <v>91</v>
          </cell>
          <cell r="G26">
            <v>71</v>
          </cell>
          <cell r="H26">
            <v>19.440000000000001</v>
          </cell>
          <cell r="J26">
            <v>49.680000000000007</v>
          </cell>
          <cell r="K26">
            <v>67.2</v>
          </cell>
        </row>
        <row r="27">
          <cell r="B27">
            <v>25.283333333333331</v>
          </cell>
          <cell r="C27">
            <v>31.5</v>
          </cell>
          <cell r="D27">
            <v>22.1</v>
          </cell>
          <cell r="E27">
            <v>75.625</v>
          </cell>
          <cell r="F27">
            <v>88</v>
          </cell>
          <cell r="G27">
            <v>57</v>
          </cell>
          <cell r="H27">
            <v>12.24</v>
          </cell>
          <cell r="J27">
            <v>30.96</v>
          </cell>
          <cell r="K27">
            <v>3.6</v>
          </cell>
        </row>
        <row r="28">
          <cell r="B28">
            <v>27.420833333333338</v>
          </cell>
          <cell r="C28">
            <v>31.9</v>
          </cell>
          <cell r="D28">
            <v>23.9</v>
          </cell>
          <cell r="E28">
            <v>70.083333333333329</v>
          </cell>
          <cell r="F28">
            <v>89</v>
          </cell>
          <cell r="G28">
            <v>52</v>
          </cell>
          <cell r="H28">
            <v>17.64</v>
          </cell>
          <cell r="J28">
            <v>30.240000000000002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>
            <v>27.654166666666669</v>
          </cell>
          <cell r="C35">
            <v>32.6</v>
          </cell>
          <cell r="D35">
            <v>24.8</v>
          </cell>
          <cell r="E35">
            <v>80.083333333333329</v>
          </cell>
          <cell r="F35">
            <v>90</v>
          </cell>
          <cell r="G35">
            <v>61</v>
          </cell>
          <cell r="H35">
            <v>8.2799999999999994</v>
          </cell>
          <cell r="J35">
            <v>23.400000000000002</v>
          </cell>
          <cell r="K35">
            <v>1.2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23.441666666666674</v>
          </cell>
        </row>
      </sheetData>
      <sheetData sheetId="1"/>
      <sheetData sheetId="2">
        <row r="5">
          <cell r="B5">
            <v>27.458333333333339</v>
          </cell>
          <cell r="C5">
            <v>35.5</v>
          </cell>
          <cell r="D5">
            <v>22.1</v>
          </cell>
          <cell r="E5">
            <v>66.791666666666671</v>
          </cell>
          <cell r="F5">
            <v>90</v>
          </cell>
          <cell r="G5">
            <v>37</v>
          </cell>
          <cell r="H5">
            <v>21.6</v>
          </cell>
          <cell r="J5">
            <v>56.519999999999996</v>
          </cell>
          <cell r="K5">
            <v>0</v>
          </cell>
        </row>
        <row r="6">
          <cell r="B6">
            <v>26.191666666666659</v>
          </cell>
          <cell r="C6">
            <v>34.700000000000003</v>
          </cell>
          <cell r="D6">
            <v>21.3</v>
          </cell>
          <cell r="E6">
            <v>69.875</v>
          </cell>
          <cell r="F6">
            <v>88</v>
          </cell>
          <cell r="G6">
            <v>38</v>
          </cell>
          <cell r="H6">
            <v>17.28</v>
          </cell>
          <cell r="J6">
            <v>36.36</v>
          </cell>
          <cell r="K6">
            <v>0</v>
          </cell>
        </row>
        <row r="7">
          <cell r="B7">
            <v>25.391666666666666</v>
          </cell>
          <cell r="C7">
            <v>34.299999999999997</v>
          </cell>
          <cell r="D7">
            <v>21</v>
          </cell>
          <cell r="E7">
            <v>75.25</v>
          </cell>
          <cell r="F7">
            <v>96</v>
          </cell>
          <cell r="G7">
            <v>40</v>
          </cell>
          <cell r="H7">
            <v>31.319999999999997</v>
          </cell>
          <cell r="J7">
            <v>53.64</v>
          </cell>
          <cell r="K7">
            <v>0</v>
          </cell>
        </row>
        <row r="8">
          <cell r="B8">
            <v>24.479166666666671</v>
          </cell>
          <cell r="C8">
            <v>30.8</v>
          </cell>
          <cell r="D8">
            <v>20</v>
          </cell>
          <cell r="E8">
            <v>80.208333333333329</v>
          </cell>
          <cell r="F8">
            <v>100</v>
          </cell>
          <cell r="G8">
            <v>56</v>
          </cell>
          <cell r="H8">
            <v>14.76</v>
          </cell>
          <cell r="J8">
            <v>27</v>
          </cell>
          <cell r="K8">
            <v>0.2</v>
          </cell>
        </row>
        <row r="9">
          <cell r="B9">
            <v>23.262499999999999</v>
          </cell>
          <cell r="C9">
            <v>29.1</v>
          </cell>
          <cell r="D9">
            <v>20</v>
          </cell>
          <cell r="E9">
            <v>86.25</v>
          </cell>
          <cell r="F9">
            <v>100</v>
          </cell>
          <cell r="G9">
            <v>61</v>
          </cell>
          <cell r="H9">
            <v>15.840000000000002</v>
          </cell>
          <cell r="J9">
            <v>45.36</v>
          </cell>
          <cell r="K9">
            <v>18.2</v>
          </cell>
        </row>
        <row r="10">
          <cell r="B10">
            <v>23.320833333333329</v>
          </cell>
          <cell r="C10">
            <v>30.6</v>
          </cell>
          <cell r="D10">
            <v>20.5</v>
          </cell>
          <cell r="E10">
            <v>87.833333333333329</v>
          </cell>
          <cell r="F10">
            <v>100</v>
          </cell>
          <cell r="G10">
            <v>56</v>
          </cell>
          <cell r="H10">
            <v>27.720000000000002</v>
          </cell>
          <cell r="J10">
            <v>56.519999999999996</v>
          </cell>
          <cell r="K10">
            <v>7.6000000000000005</v>
          </cell>
        </row>
        <row r="11">
          <cell r="B11">
            <v>24.012500000000003</v>
          </cell>
          <cell r="C11">
            <v>30.8</v>
          </cell>
          <cell r="D11">
            <v>21.3</v>
          </cell>
          <cell r="E11">
            <v>90.541666666666671</v>
          </cell>
          <cell r="F11">
            <v>100</v>
          </cell>
          <cell r="G11">
            <v>59</v>
          </cell>
          <cell r="H11">
            <v>12.6</v>
          </cell>
          <cell r="J11">
            <v>22.32</v>
          </cell>
          <cell r="K11">
            <v>4.5999999999999996</v>
          </cell>
        </row>
        <row r="12">
          <cell r="B12">
            <v>25.037499999999998</v>
          </cell>
          <cell r="C12">
            <v>33.200000000000003</v>
          </cell>
          <cell r="D12">
            <v>20.9</v>
          </cell>
          <cell r="E12">
            <v>83.291666666666671</v>
          </cell>
          <cell r="F12">
            <v>100</v>
          </cell>
          <cell r="G12">
            <v>46</v>
          </cell>
          <cell r="H12">
            <v>18</v>
          </cell>
          <cell r="J12">
            <v>40.680000000000007</v>
          </cell>
          <cell r="K12">
            <v>40</v>
          </cell>
        </row>
        <row r="13">
          <cell r="B13">
            <v>25.200000000000003</v>
          </cell>
          <cell r="C13">
            <v>33</v>
          </cell>
          <cell r="D13">
            <v>21.8</v>
          </cell>
          <cell r="E13">
            <v>83.739130434782609</v>
          </cell>
          <cell r="F13">
            <v>100</v>
          </cell>
          <cell r="G13">
            <v>48</v>
          </cell>
          <cell r="H13">
            <v>17.28</v>
          </cell>
          <cell r="J13">
            <v>45.72</v>
          </cell>
          <cell r="K13">
            <v>15</v>
          </cell>
        </row>
        <row r="14">
          <cell r="B14">
            <v>24.762499999999999</v>
          </cell>
          <cell r="C14">
            <v>31.2</v>
          </cell>
          <cell r="D14">
            <v>22</v>
          </cell>
          <cell r="E14">
            <v>88.291666666666671</v>
          </cell>
          <cell r="F14">
            <v>100</v>
          </cell>
          <cell r="G14">
            <v>60</v>
          </cell>
          <cell r="H14">
            <v>20.88</v>
          </cell>
          <cell r="J14">
            <v>46.440000000000005</v>
          </cell>
          <cell r="K14">
            <v>6.4</v>
          </cell>
        </row>
        <row r="15">
          <cell r="B15">
            <v>24.941666666666666</v>
          </cell>
          <cell r="C15">
            <v>32.299999999999997</v>
          </cell>
          <cell r="D15">
            <v>21.6</v>
          </cell>
          <cell r="E15">
            <v>87.260869565217391</v>
          </cell>
          <cell r="F15">
            <v>100</v>
          </cell>
          <cell r="G15">
            <v>54</v>
          </cell>
          <cell r="H15">
            <v>17.28</v>
          </cell>
          <cell r="J15">
            <v>33.840000000000003</v>
          </cell>
          <cell r="K15">
            <v>10.6</v>
          </cell>
        </row>
        <row r="16">
          <cell r="B16">
            <v>26.61666666666666</v>
          </cell>
          <cell r="C16">
            <v>33.700000000000003</v>
          </cell>
          <cell r="D16">
            <v>22.3</v>
          </cell>
          <cell r="E16">
            <v>80.125</v>
          </cell>
          <cell r="F16">
            <v>97</v>
          </cell>
          <cell r="G16">
            <v>45</v>
          </cell>
          <cell r="H16">
            <v>26.28</v>
          </cell>
          <cell r="J16">
            <v>37.080000000000005</v>
          </cell>
          <cell r="K16">
            <v>1.2</v>
          </cell>
        </row>
        <row r="17">
          <cell r="B17">
            <v>26.8125</v>
          </cell>
          <cell r="C17">
            <v>33.700000000000003</v>
          </cell>
          <cell r="D17">
            <v>22</v>
          </cell>
          <cell r="E17">
            <v>76.75</v>
          </cell>
          <cell r="F17">
            <v>100</v>
          </cell>
          <cell r="G17">
            <v>43</v>
          </cell>
          <cell r="H17">
            <v>25.2</v>
          </cell>
          <cell r="J17">
            <v>54</v>
          </cell>
          <cell r="K17">
            <v>0</v>
          </cell>
        </row>
        <row r="18">
          <cell r="B18">
            <v>25.537499999999994</v>
          </cell>
          <cell r="C18">
            <v>33</v>
          </cell>
          <cell r="D18">
            <v>20.9</v>
          </cell>
          <cell r="E18">
            <v>78.875</v>
          </cell>
          <cell r="F18">
            <v>98</v>
          </cell>
          <cell r="G18">
            <v>44</v>
          </cell>
          <cell r="H18">
            <v>15.120000000000001</v>
          </cell>
          <cell r="J18">
            <v>36.36</v>
          </cell>
          <cell r="K18">
            <v>0</v>
          </cell>
        </row>
        <row r="19">
          <cell r="B19">
            <v>24.591666666666672</v>
          </cell>
          <cell r="C19">
            <v>32.5</v>
          </cell>
          <cell r="D19">
            <v>21.1</v>
          </cell>
          <cell r="E19">
            <v>83.916666666666671</v>
          </cell>
          <cell r="F19">
            <v>100</v>
          </cell>
          <cell r="G19">
            <v>49</v>
          </cell>
          <cell r="H19">
            <v>20.16</v>
          </cell>
          <cell r="J19">
            <v>40.680000000000007</v>
          </cell>
          <cell r="K19">
            <v>15.399999999999999</v>
          </cell>
        </row>
        <row r="20">
          <cell r="B20">
            <v>25.620833333333337</v>
          </cell>
          <cell r="C20">
            <v>32.700000000000003</v>
          </cell>
          <cell r="D20">
            <v>22</v>
          </cell>
          <cell r="E20">
            <v>82.791666666666671</v>
          </cell>
          <cell r="F20">
            <v>100</v>
          </cell>
          <cell r="G20">
            <v>49</v>
          </cell>
          <cell r="H20">
            <v>16.559999999999999</v>
          </cell>
          <cell r="J20">
            <v>35.64</v>
          </cell>
          <cell r="K20">
            <v>4.3999999999999995</v>
          </cell>
        </row>
        <row r="21">
          <cell r="B21">
            <v>25.508333333333329</v>
          </cell>
          <cell r="C21">
            <v>31.3</v>
          </cell>
          <cell r="D21">
            <v>22.1</v>
          </cell>
          <cell r="E21">
            <v>82.041666666666671</v>
          </cell>
          <cell r="F21">
            <v>100</v>
          </cell>
          <cell r="G21">
            <v>55</v>
          </cell>
          <cell r="H21">
            <v>16.920000000000002</v>
          </cell>
          <cell r="J21">
            <v>55.080000000000005</v>
          </cell>
          <cell r="K21">
            <v>9.2000000000000011</v>
          </cell>
        </row>
        <row r="22">
          <cell r="B22">
            <v>26.299999999999997</v>
          </cell>
          <cell r="C22">
            <v>33.200000000000003</v>
          </cell>
          <cell r="D22">
            <v>21.4</v>
          </cell>
          <cell r="E22">
            <v>78.541666666666671</v>
          </cell>
          <cell r="F22">
            <v>100</v>
          </cell>
          <cell r="G22">
            <v>44</v>
          </cell>
          <cell r="H22">
            <v>15.120000000000001</v>
          </cell>
          <cell r="J22">
            <v>26.28</v>
          </cell>
          <cell r="K22">
            <v>0</v>
          </cell>
        </row>
        <row r="23">
          <cell r="B23">
            <v>25.154166666666665</v>
          </cell>
          <cell r="C23">
            <v>33.6</v>
          </cell>
          <cell r="D23">
            <v>21.7</v>
          </cell>
          <cell r="E23">
            <v>82</v>
          </cell>
          <cell r="F23">
            <v>100</v>
          </cell>
          <cell r="G23">
            <v>47</v>
          </cell>
          <cell r="H23">
            <v>21.6</v>
          </cell>
          <cell r="J23">
            <v>38.159999999999997</v>
          </cell>
          <cell r="K23">
            <v>14.799999999999999</v>
          </cell>
        </row>
        <row r="24">
          <cell r="B24">
            <v>25.845833333333335</v>
          </cell>
          <cell r="C24">
            <v>33.1</v>
          </cell>
          <cell r="D24">
            <v>21.6</v>
          </cell>
          <cell r="E24">
            <v>79.75</v>
          </cell>
          <cell r="F24">
            <v>100</v>
          </cell>
          <cell r="G24">
            <v>47</v>
          </cell>
          <cell r="H24">
            <v>14.4</v>
          </cell>
          <cell r="J24">
            <v>24.12</v>
          </cell>
          <cell r="K24">
            <v>0.2</v>
          </cell>
        </row>
        <row r="25">
          <cell r="B25">
            <v>24.679166666666671</v>
          </cell>
          <cell r="C25">
            <v>30.8</v>
          </cell>
          <cell r="D25">
            <v>22.3</v>
          </cell>
          <cell r="E25">
            <v>86.041666666666671</v>
          </cell>
          <cell r="F25">
            <v>100</v>
          </cell>
          <cell r="G25">
            <v>60</v>
          </cell>
          <cell r="H25">
            <v>22.68</v>
          </cell>
          <cell r="J25">
            <v>45.36</v>
          </cell>
          <cell r="K25">
            <v>1.2000000000000002</v>
          </cell>
        </row>
        <row r="26">
          <cell r="B26">
            <v>23.733333333333334</v>
          </cell>
          <cell r="C26">
            <v>28.1</v>
          </cell>
          <cell r="D26">
            <v>20.9</v>
          </cell>
          <cell r="E26">
            <v>83.75</v>
          </cell>
          <cell r="F26">
            <v>100</v>
          </cell>
          <cell r="G26">
            <v>63</v>
          </cell>
          <cell r="H26">
            <v>16.2</v>
          </cell>
          <cell r="J26">
            <v>35.64</v>
          </cell>
          <cell r="K26">
            <v>0.2</v>
          </cell>
        </row>
        <row r="27">
          <cell r="B27">
            <v>23.066666666666663</v>
          </cell>
          <cell r="C27">
            <v>25.7</v>
          </cell>
          <cell r="D27">
            <v>21.5</v>
          </cell>
          <cell r="E27">
            <v>90.833333333333329</v>
          </cell>
          <cell r="F27">
            <v>100</v>
          </cell>
          <cell r="G27">
            <v>76</v>
          </cell>
          <cell r="H27">
            <v>15.840000000000002</v>
          </cell>
          <cell r="J27">
            <v>30.6</v>
          </cell>
          <cell r="K27">
            <v>1</v>
          </cell>
        </row>
        <row r="28">
          <cell r="B28">
            <v>23.683333333333334</v>
          </cell>
          <cell r="C28">
            <v>29.8</v>
          </cell>
          <cell r="D28">
            <v>21.1</v>
          </cell>
          <cell r="E28">
            <v>86.36363636363636</v>
          </cell>
          <cell r="F28">
            <v>100</v>
          </cell>
          <cell r="G28">
            <v>52</v>
          </cell>
          <cell r="H28">
            <v>14.76</v>
          </cell>
          <cell r="J28">
            <v>32.04</v>
          </cell>
          <cell r="K28">
            <v>2</v>
          </cell>
        </row>
        <row r="29">
          <cell r="B29">
            <v>23.05</v>
          </cell>
          <cell r="C29">
            <v>28.4</v>
          </cell>
          <cell r="D29">
            <v>20.9</v>
          </cell>
          <cell r="E29">
            <v>90.1</v>
          </cell>
          <cell r="F29">
            <v>100</v>
          </cell>
          <cell r="G29">
            <v>62</v>
          </cell>
          <cell r="H29">
            <v>19.079999999999998</v>
          </cell>
          <cell r="J29">
            <v>29.16</v>
          </cell>
          <cell r="K29">
            <v>14</v>
          </cell>
        </row>
        <row r="30">
          <cell r="B30">
            <v>22.125</v>
          </cell>
          <cell r="C30">
            <v>24.7</v>
          </cell>
          <cell r="D30">
            <v>20.5</v>
          </cell>
          <cell r="E30">
            <v>94.208333333333329</v>
          </cell>
          <cell r="F30">
            <v>100</v>
          </cell>
          <cell r="G30">
            <v>77</v>
          </cell>
          <cell r="H30">
            <v>15.840000000000002</v>
          </cell>
          <cell r="J30">
            <v>33.480000000000004</v>
          </cell>
          <cell r="K30">
            <v>4.2</v>
          </cell>
        </row>
        <row r="31">
          <cell r="B31">
            <v>21.745833333333337</v>
          </cell>
          <cell r="C31">
            <v>25</v>
          </cell>
          <cell r="D31">
            <v>20.399999999999999</v>
          </cell>
          <cell r="E31">
            <v>94.434782608695656</v>
          </cell>
          <cell r="F31">
            <v>100</v>
          </cell>
          <cell r="G31">
            <v>77</v>
          </cell>
          <cell r="H31">
            <v>15.840000000000002</v>
          </cell>
          <cell r="J31">
            <v>24.840000000000003</v>
          </cell>
          <cell r="K31">
            <v>2.6</v>
          </cell>
        </row>
        <row r="32">
          <cell r="B32">
            <v>21.766666666666666</v>
          </cell>
          <cell r="C32">
            <v>24.5</v>
          </cell>
          <cell r="D32">
            <v>20.399999999999999</v>
          </cell>
          <cell r="E32">
            <v>95.782608695652172</v>
          </cell>
          <cell r="F32">
            <v>100</v>
          </cell>
          <cell r="G32">
            <v>81</v>
          </cell>
          <cell r="H32">
            <v>18.720000000000002</v>
          </cell>
          <cell r="J32">
            <v>28.8</v>
          </cell>
          <cell r="K32">
            <v>11.399999999999999</v>
          </cell>
        </row>
        <row r="33">
          <cell r="B33">
            <v>23.241666666666671</v>
          </cell>
          <cell r="C33">
            <v>30.2</v>
          </cell>
          <cell r="D33">
            <v>20.5</v>
          </cell>
          <cell r="E33">
            <v>86.5625</v>
          </cell>
          <cell r="F33">
            <v>100</v>
          </cell>
          <cell r="G33">
            <v>57</v>
          </cell>
          <cell r="H33">
            <v>17.28</v>
          </cell>
          <cell r="J33">
            <v>40.680000000000007</v>
          </cell>
          <cell r="K33">
            <v>7.8000000000000007</v>
          </cell>
        </row>
        <row r="34">
          <cell r="B34">
            <v>23.916666666666668</v>
          </cell>
          <cell r="C34">
            <v>30.3</v>
          </cell>
          <cell r="D34">
            <v>21.2</v>
          </cell>
          <cell r="E34">
            <v>84.13333333333334</v>
          </cell>
          <cell r="F34">
            <v>100</v>
          </cell>
          <cell r="G34">
            <v>59</v>
          </cell>
          <cell r="H34">
            <v>22.68</v>
          </cell>
          <cell r="J34">
            <v>41.04</v>
          </cell>
          <cell r="K34">
            <v>2.4</v>
          </cell>
        </row>
        <row r="35">
          <cell r="B35">
            <v>24.466666666666669</v>
          </cell>
          <cell r="C35">
            <v>30.7</v>
          </cell>
          <cell r="D35">
            <v>21.6</v>
          </cell>
          <cell r="E35">
            <v>88.090909090909093</v>
          </cell>
          <cell r="F35">
            <v>100</v>
          </cell>
          <cell r="G35">
            <v>56</v>
          </cell>
          <cell r="H35">
            <v>10.8</v>
          </cell>
          <cell r="J35">
            <v>38.159999999999997</v>
          </cell>
          <cell r="K35">
            <v>34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26.33636363636364</v>
          </cell>
        </row>
      </sheetData>
      <sheetData sheetId="1"/>
      <sheetData sheetId="2">
        <row r="5">
          <cell r="B5">
            <v>29.87619047619047</v>
          </cell>
          <cell r="C5">
            <v>37.9</v>
          </cell>
          <cell r="D5">
            <v>23.3</v>
          </cell>
          <cell r="E5">
            <v>68.523809523809518</v>
          </cell>
          <cell r="F5">
            <v>98</v>
          </cell>
          <cell r="G5">
            <v>29</v>
          </cell>
          <cell r="H5">
            <v>8.64</v>
          </cell>
          <cell r="J5">
            <v>17.64</v>
          </cell>
          <cell r="K5">
            <v>0</v>
          </cell>
        </row>
        <row r="6">
          <cell r="B6">
            <v>28.686956521739134</v>
          </cell>
          <cell r="C6">
            <v>37</v>
          </cell>
          <cell r="D6">
            <v>23.5</v>
          </cell>
          <cell r="E6">
            <v>74.130434782608702</v>
          </cell>
          <cell r="F6">
            <v>98</v>
          </cell>
          <cell r="G6">
            <v>38</v>
          </cell>
          <cell r="H6">
            <v>10.8</v>
          </cell>
          <cell r="J6">
            <v>31.680000000000003</v>
          </cell>
          <cell r="K6">
            <v>0</v>
          </cell>
        </row>
        <row r="7">
          <cell r="B7">
            <v>27.731818181818188</v>
          </cell>
          <cell r="C7">
            <v>35.5</v>
          </cell>
          <cell r="D7">
            <v>22.6</v>
          </cell>
          <cell r="E7">
            <v>74.409090909090907</v>
          </cell>
          <cell r="F7">
            <v>98</v>
          </cell>
          <cell r="G7">
            <v>44</v>
          </cell>
          <cell r="H7">
            <v>11.879999999999999</v>
          </cell>
          <cell r="J7">
            <v>25.56</v>
          </cell>
          <cell r="K7">
            <v>0</v>
          </cell>
        </row>
        <row r="8">
          <cell r="B8">
            <v>27.275000000000002</v>
          </cell>
          <cell r="C8">
            <v>33.5</v>
          </cell>
          <cell r="D8">
            <v>23.5</v>
          </cell>
          <cell r="E8">
            <v>77.291666666666671</v>
          </cell>
          <cell r="F8">
            <v>95</v>
          </cell>
          <cell r="G8">
            <v>51</v>
          </cell>
          <cell r="H8">
            <v>13.68</v>
          </cell>
          <cell r="J8">
            <v>28.44</v>
          </cell>
          <cell r="K8">
            <v>9.1999999999999993</v>
          </cell>
        </row>
        <row r="9">
          <cell r="B9">
            <v>26.681818181818183</v>
          </cell>
          <cell r="C9">
            <v>32.299999999999997</v>
          </cell>
          <cell r="D9">
            <v>23</v>
          </cell>
          <cell r="E9">
            <v>81.36363636363636</v>
          </cell>
          <cell r="F9">
            <v>97</v>
          </cell>
          <cell r="G9">
            <v>56</v>
          </cell>
          <cell r="H9">
            <v>8.64</v>
          </cell>
          <cell r="J9">
            <v>18</v>
          </cell>
          <cell r="K9">
            <v>0.4</v>
          </cell>
        </row>
        <row r="10">
          <cell r="B10">
            <v>26.471428571428564</v>
          </cell>
          <cell r="C10">
            <v>33.799999999999997</v>
          </cell>
          <cell r="D10">
            <v>23.4</v>
          </cell>
          <cell r="E10">
            <v>85.952380952380949</v>
          </cell>
          <cell r="F10">
            <v>98</v>
          </cell>
          <cell r="G10">
            <v>53</v>
          </cell>
          <cell r="H10">
            <v>16.920000000000002</v>
          </cell>
          <cell r="J10">
            <v>33.840000000000003</v>
          </cell>
          <cell r="K10">
            <v>13.799999999999999</v>
          </cell>
        </row>
        <row r="11">
          <cell r="B11">
            <v>26.538095238095242</v>
          </cell>
          <cell r="C11">
            <v>33.700000000000003</v>
          </cell>
          <cell r="D11">
            <v>23.3</v>
          </cell>
          <cell r="E11">
            <v>85.571428571428569</v>
          </cell>
          <cell r="F11">
            <v>99</v>
          </cell>
          <cell r="G11">
            <v>56</v>
          </cell>
          <cell r="H11">
            <v>11.520000000000001</v>
          </cell>
          <cell r="J11">
            <v>25.92</v>
          </cell>
          <cell r="K11">
            <v>0.4</v>
          </cell>
        </row>
        <row r="12">
          <cell r="B12">
            <v>28.390909090909087</v>
          </cell>
          <cell r="C12">
            <v>35.200000000000003</v>
          </cell>
          <cell r="D12">
            <v>22.9</v>
          </cell>
          <cell r="E12">
            <v>72.954545454545453</v>
          </cell>
          <cell r="F12">
            <v>98</v>
          </cell>
          <cell r="G12">
            <v>43</v>
          </cell>
          <cell r="H12">
            <v>12.6</v>
          </cell>
          <cell r="J12">
            <v>25.92</v>
          </cell>
          <cell r="K12">
            <v>0.2</v>
          </cell>
        </row>
        <row r="13">
          <cell r="B13">
            <v>27.866666666666664</v>
          </cell>
          <cell r="C13">
            <v>35.299999999999997</v>
          </cell>
          <cell r="D13">
            <v>23.9</v>
          </cell>
          <cell r="E13">
            <v>81.458333333333329</v>
          </cell>
          <cell r="F13">
            <v>98</v>
          </cell>
          <cell r="G13">
            <v>50</v>
          </cell>
          <cell r="H13">
            <v>9.3600000000000012</v>
          </cell>
          <cell r="J13">
            <v>35.28</v>
          </cell>
          <cell r="K13">
            <v>15.200000000000001</v>
          </cell>
        </row>
        <row r="14">
          <cell r="B14">
            <v>28.134782608695648</v>
          </cell>
          <cell r="C14">
            <v>34.4</v>
          </cell>
          <cell r="D14">
            <v>24.3</v>
          </cell>
          <cell r="E14">
            <v>83.521739130434781</v>
          </cell>
          <cell r="F14">
            <v>99</v>
          </cell>
          <cell r="G14">
            <v>52</v>
          </cell>
          <cell r="H14">
            <v>8.2799999999999994</v>
          </cell>
          <cell r="J14">
            <v>16.559999999999999</v>
          </cell>
          <cell r="K14">
            <v>0.2</v>
          </cell>
        </row>
        <row r="15">
          <cell r="B15">
            <v>28.599999999999998</v>
          </cell>
          <cell r="C15">
            <v>35.799999999999997</v>
          </cell>
          <cell r="D15">
            <v>24.4</v>
          </cell>
          <cell r="E15">
            <v>79.217391304347828</v>
          </cell>
          <cell r="F15">
            <v>99</v>
          </cell>
          <cell r="G15">
            <v>46</v>
          </cell>
          <cell r="H15">
            <v>6.12</v>
          </cell>
          <cell r="J15">
            <v>15.840000000000002</v>
          </cell>
          <cell r="K15">
            <v>3.2</v>
          </cell>
        </row>
        <row r="16">
          <cell r="B16">
            <v>29.481818181818184</v>
          </cell>
          <cell r="C16">
            <v>35.700000000000003</v>
          </cell>
          <cell r="D16">
            <v>24.4</v>
          </cell>
          <cell r="E16">
            <v>76.272727272727266</v>
          </cell>
          <cell r="F16">
            <v>97</v>
          </cell>
          <cell r="G16">
            <v>48</v>
          </cell>
          <cell r="H16">
            <v>8.2799999999999994</v>
          </cell>
          <cell r="J16">
            <v>22.68</v>
          </cell>
          <cell r="K16">
            <v>0</v>
          </cell>
        </row>
        <row r="17">
          <cell r="B17">
            <v>29.339130434782611</v>
          </cell>
          <cell r="C17">
            <v>36</v>
          </cell>
          <cell r="D17">
            <v>25</v>
          </cell>
          <cell r="E17">
            <v>78.043478260869563</v>
          </cell>
          <cell r="F17">
            <v>98</v>
          </cell>
          <cell r="G17">
            <v>43</v>
          </cell>
          <cell r="H17">
            <v>9.3600000000000012</v>
          </cell>
          <cell r="J17">
            <v>27.36</v>
          </cell>
          <cell r="K17">
            <v>4.6000000000000005</v>
          </cell>
        </row>
        <row r="18">
          <cell r="B18">
            <v>29.022727272727273</v>
          </cell>
          <cell r="C18">
            <v>35.9</v>
          </cell>
          <cell r="D18">
            <v>23.8</v>
          </cell>
          <cell r="E18">
            <v>75.13636363636364</v>
          </cell>
          <cell r="F18">
            <v>98</v>
          </cell>
          <cell r="G18">
            <v>43</v>
          </cell>
          <cell r="H18">
            <v>10.08</v>
          </cell>
          <cell r="J18">
            <v>25.56</v>
          </cell>
          <cell r="K18">
            <v>0.2</v>
          </cell>
        </row>
        <row r="19">
          <cell r="B19">
            <v>28.582608695652169</v>
          </cell>
          <cell r="C19">
            <v>36.4</v>
          </cell>
          <cell r="D19">
            <v>23.7</v>
          </cell>
          <cell r="E19">
            <v>74.913043478260875</v>
          </cell>
          <cell r="F19">
            <v>98</v>
          </cell>
          <cell r="G19">
            <v>38</v>
          </cell>
          <cell r="H19">
            <v>9</v>
          </cell>
          <cell r="J19">
            <v>23.759999999999998</v>
          </cell>
          <cell r="K19">
            <v>0</v>
          </cell>
        </row>
        <row r="20">
          <cell r="B20">
            <v>28.159090909090914</v>
          </cell>
          <cell r="C20">
            <v>36.799999999999997</v>
          </cell>
          <cell r="D20">
            <v>23.7</v>
          </cell>
          <cell r="E20">
            <v>79.545454545454547</v>
          </cell>
          <cell r="F20">
            <v>98</v>
          </cell>
          <cell r="G20">
            <v>39</v>
          </cell>
          <cell r="H20">
            <v>17.64</v>
          </cell>
          <cell r="J20">
            <v>37.800000000000004</v>
          </cell>
          <cell r="K20">
            <v>5.6</v>
          </cell>
        </row>
        <row r="21">
          <cell r="B21">
            <v>28.077272727272728</v>
          </cell>
          <cell r="C21">
            <v>35.6</v>
          </cell>
          <cell r="D21">
            <v>23.2</v>
          </cell>
          <cell r="E21">
            <v>78.772727272727266</v>
          </cell>
          <cell r="F21">
            <v>99</v>
          </cell>
          <cell r="G21">
            <v>44</v>
          </cell>
          <cell r="H21">
            <v>14.04</v>
          </cell>
          <cell r="J21">
            <v>38.159999999999997</v>
          </cell>
          <cell r="K21">
            <v>1.4</v>
          </cell>
        </row>
        <row r="22">
          <cell r="B22">
            <v>28.813636363636366</v>
          </cell>
          <cell r="C22">
            <v>35.799999999999997</v>
          </cell>
          <cell r="D22">
            <v>23</v>
          </cell>
          <cell r="E22">
            <v>77.045454545454547</v>
          </cell>
          <cell r="F22">
            <v>99</v>
          </cell>
          <cell r="G22">
            <v>44</v>
          </cell>
          <cell r="H22">
            <v>12.6</v>
          </cell>
          <cell r="J22">
            <v>27</v>
          </cell>
          <cell r="K22">
            <v>0.2</v>
          </cell>
        </row>
        <row r="23">
          <cell r="B23">
            <v>28.720833333333331</v>
          </cell>
          <cell r="C23">
            <v>37</v>
          </cell>
          <cell r="D23">
            <v>24.1</v>
          </cell>
          <cell r="E23">
            <v>77.458333333333329</v>
          </cell>
          <cell r="F23">
            <v>98</v>
          </cell>
          <cell r="G23">
            <v>42</v>
          </cell>
          <cell r="H23">
            <v>15.840000000000002</v>
          </cell>
          <cell r="J23">
            <v>45.72</v>
          </cell>
          <cell r="K23">
            <v>0</v>
          </cell>
        </row>
        <row r="24">
          <cell r="B24">
            <v>28.066666666666663</v>
          </cell>
          <cell r="C24">
            <v>37.200000000000003</v>
          </cell>
          <cell r="D24">
            <v>22.7</v>
          </cell>
          <cell r="E24">
            <v>78.208333333333329</v>
          </cell>
          <cell r="F24">
            <v>99</v>
          </cell>
          <cell r="G24">
            <v>40</v>
          </cell>
          <cell r="H24">
            <v>10.08</v>
          </cell>
          <cell r="J24">
            <v>21.240000000000002</v>
          </cell>
          <cell r="K24">
            <v>0.4</v>
          </cell>
        </row>
        <row r="25">
          <cell r="B25">
            <v>27.860869565217396</v>
          </cell>
          <cell r="C25">
            <v>34</v>
          </cell>
          <cell r="D25">
            <v>24.1</v>
          </cell>
          <cell r="E25">
            <v>78.391304347826093</v>
          </cell>
          <cell r="F25">
            <v>96</v>
          </cell>
          <cell r="G25">
            <v>53</v>
          </cell>
          <cell r="H25">
            <v>15.120000000000001</v>
          </cell>
          <cell r="J25">
            <v>33.480000000000004</v>
          </cell>
          <cell r="K25">
            <v>8.6</v>
          </cell>
        </row>
        <row r="26">
          <cell r="B26">
            <v>25.279166666666669</v>
          </cell>
          <cell r="C26">
            <v>30.8</v>
          </cell>
          <cell r="D26">
            <v>23.2</v>
          </cell>
          <cell r="E26">
            <v>87.25</v>
          </cell>
          <cell r="F26">
            <v>96</v>
          </cell>
          <cell r="G26">
            <v>63</v>
          </cell>
          <cell r="H26">
            <v>14.76</v>
          </cell>
          <cell r="J26">
            <v>29.16</v>
          </cell>
          <cell r="K26">
            <v>4.2</v>
          </cell>
        </row>
        <row r="27">
          <cell r="B27">
            <v>26.527272727272727</v>
          </cell>
          <cell r="C27">
            <v>30.9</v>
          </cell>
          <cell r="D27">
            <v>23.6</v>
          </cell>
          <cell r="E27">
            <v>79.545454545454547</v>
          </cell>
          <cell r="F27">
            <v>95</v>
          </cell>
          <cell r="G27">
            <v>59</v>
          </cell>
          <cell r="H27">
            <v>10.08</v>
          </cell>
          <cell r="J27">
            <v>23.759999999999998</v>
          </cell>
          <cell r="K27">
            <v>0</v>
          </cell>
        </row>
        <row r="28">
          <cell r="B28">
            <v>25.829166666666662</v>
          </cell>
          <cell r="C28">
            <v>31.1</v>
          </cell>
          <cell r="D28">
            <v>23.2</v>
          </cell>
          <cell r="E28">
            <v>81.208333333333329</v>
          </cell>
          <cell r="F28">
            <v>93</v>
          </cell>
          <cell r="G28">
            <v>62</v>
          </cell>
          <cell r="H28">
            <v>11.16</v>
          </cell>
          <cell r="J28">
            <v>22.32</v>
          </cell>
          <cell r="K28">
            <v>3.2</v>
          </cell>
        </row>
        <row r="29">
          <cell r="B29">
            <v>25.662499999999998</v>
          </cell>
          <cell r="C29">
            <v>31.5</v>
          </cell>
          <cell r="D29">
            <v>22.5</v>
          </cell>
          <cell r="E29">
            <v>86.708333333333329</v>
          </cell>
          <cell r="F29">
            <v>99</v>
          </cell>
          <cell r="G29">
            <v>53</v>
          </cell>
          <cell r="H29">
            <v>10.8</v>
          </cell>
          <cell r="J29">
            <v>28.08</v>
          </cell>
          <cell r="K29">
            <v>103.60000000000001</v>
          </cell>
        </row>
        <row r="30">
          <cell r="B30">
            <v>25.356521739130425</v>
          </cell>
          <cell r="C30">
            <v>29.9</v>
          </cell>
          <cell r="D30">
            <v>22.7</v>
          </cell>
          <cell r="E30">
            <v>86.608695652173907</v>
          </cell>
          <cell r="F30">
            <v>98</v>
          </cell>
          <cell r="G30">
            <v>61</v>
          </cell>
          <cell r="H30">
            <v>12.24</v>
          </cell>
          <cell r="J30">
            <v>28.08</v>
          </cell>
          <cell r="K30">
            <v>7.8</v>
          </cell>
        </row>
        <row r="31">
          <cell r="B31">
            <v>23.966666666666665</v>
          </cell>
          <cell r="C31">
            <v>27.6</v>
          </cell>
          <cell r="D31">
            <v>22.8</v>
          </cell>
          <cell r="E31">
            <v>94.375</v>
          </cell>
          <cell r="F31">
            <v>99</v>
          </cell>
          <cell r="G31">
            <v>76</v>
          </cell>
          <cell r="H31">
            <v>7.5600000000000005</v>
          </cell>
          <cell r="J31">
            <v>18.720000000000002</v>
          </cell>
          <cell r="K31">
            <v>8.6</v>
          </cell>
        </row>
        <row r="32">
          <cell r="B32">
            <v>24.912500000000005</v>
          </cell>
          <cell r="C32">
            <v>30.9</v>
          </cell>
          <cell r="D32">
            <v>21</v>
          </cell>
          <cell r="E32">
            <v>87.125</v>
          </cell>
          <cell r="F32">
            <v>99</v>
          </cell>
          <cell r="G32">
            <v>61</v>
          </cell>
          <cell r="H32">
            <v>7.9200000000000008</v>
          </cell>
          <cell r="J32">
            <v>29.52</v>
          </cell>
          <cell r="K32">
            <v>3.2</v>
          </cell>
        </row>
        <row r="33">
          <cell r="B33">
            <v>26.09090909090909</v>
          </cell>
          <cell r="C33">
            <v>31.9</v>
          </cell>
          <cell r="D33">
            <v>22.6</v>
          </cell>
          <cell r="E33">
            <v>86.318181818181813</v>
          </cell>
          <cell r="F33">
            <v>99</v>
          </cell>
          <cell r="G33">
            <v>57</v>
          </cell>
          <cell r="H33">
            <v>6.12</v>
          </cell>
          <cell r="J33">
            <v>24.840000000000003</v>
          </cell>
          <cell r="K33">
            <v>0.4</v>
          </cell>
        </row>
        <row r="34">
          <cell r="B34">
            <v>26.768181818181816</v>
          </cell>
          <cell r="C34">
            <v>33.799999999999997</v>
          </cell>
          <cell r="D34">
            <v>23.2</v>
          </cell>
          <cell r="E34">
            <v>82.772727272727266</v>
          </cell>
          <cell r="F34">
            <v>99</v>
          </cell>
          <cell r="G34">
            <v>48</v>
          </cell>
          <cell r="H34">
            <v>7.5600000000000005</v>
          </cell>
          <cell r="J34">
            <v>22.68</v>
          </cell>
          <cell r="K34">
            <v>0.2</v>
          </cell>
        </row>
        <row r="35">
          <cell r="B35">
            <v>27.520833333333329</v>
          </cell>
          <cell r="C35">
            <v>33.799999999999997</v>
          </cell>
          <cell r="D35">
            <v>23.8</v>
          </cell>
          <cell r="E35">
            <v>81.083333333333329</v>
          </cell>
          <cell r="F35">
            <v>99</v>
          </cell>
          <cell r="G35">
            <v>46</v>
          </cell>
          <cell r="H35">
            <v>12.24</v>
          </cell>
          <cell r="J35">
            <v>30.96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26.541666666666661</v>
          </cell>
        </row>
      </sheetData>
      <sheetData sheetId="1"/>
      <sheetData sheetId="2">
        <row r="5">
          <cell r="B5">
            <v>27.329166666666666</v>
          </cell>
          <cell r="C5">
            <v>37.5</v>
          </cell>
          <cell r="D5">
            <v>21.6</v>
          </cell>
          <cell r="E5">
            <v>70.541666666666671</v>
          </cell>
          <cell r="F5">
            <v>93</v>
          </cell>
          <cell r="G5">
            <v>28</v>
          </cell>
          <cell r="H5">
            <v>18.36</v>
          </cell>
          <cell r="J5">
            <v>40.680000000000007</v>
          </cell>
          <cell r="K5">
            <v>4.2</v>
          </cell>
        </row>
        <row r="6">
          <cell r="B6">
            <v>29.020833333333332</v>
          </cell>
          <cell r="C6">
            <v>36.9</v>
          </cell>
          <cell r="D6">
            <v>23</v>
          </cell>
          <cell r="E6">
            <v>62.25</v>
          </cell>
          <cell r="F6">
            <v>87</v>
          </cell>
          <cell r="G6">
            <v>30</v>
          </cell>
          <cell r="H6">
            <v>9.7200000000000006</v>
          </cell>
          <cell r="J6">
            <v>33.480000000000004</v>
          </cell>
          <cell r="K6">
            <v>0</v>
          </cell>
        </row>
        <row r="7">
          <cell r="B7">
            <v>28.704166666666662</v>
          </cell>
          <cell r="C7">
            <v>36.1</v>
          </cell>
          <cell r="D7">
            <v>24.6</v>
          </cell>
          <cell r="E7">
            <v>64.458333333333329</v>
          </cell>
          <cell r="F7">
            <v>83</v>
          </cell>
          <cell r="G7">
            <v>35</v>
          </cell>
          <cell r="H7">
            <v>23.040000000000003</v>
          </cell>
          <cell r="J7">
            <v>45</v>
          </cell>
          <cell r="K7">
            <v>0.60000000000000009</v>
          </cell>
        </row>
        <row r="8">
          <cell r="B8">
            <v>24.829166666666666</v>
          </cell>
          <cell r="C8">
            <v>29.2</v>
          </cell>
          <cell r="D8">
            <v>21.9</v>
          </cell>
          <cell r="E8">
            <v>79</v>
          </cell>
          <cell r="F8">
            <v>94</v>
          </cell>
          <cell r="G8">
            <v>61</v>
          </cell>
          <cell r="H8">
            <v>12.96</v>
          </cell>
          <cell r="J8">
            <v>36.36</v>
          </cell>
          <cell r="K8">
            <v>6</v>
          </cell>
        </row>
        <row r="9">
          <cell r="B9">
            <v>25.212500000000002</v>
          </cell>
          <cell r="C9">
            <v>32.4</v>
          </cell>
          <cell r="D9">
            <v>21.5</v>
          </cell>
          <cell r="E9">
            <v>81.166666666666671</v>
          </cell>
          <cell r="F9">
            <v>95</v>
          </cell>
          <cell r="G9">
            <v>52</v>
          </cell>
          <cell r="H9">
            <v>17.28</v>
          </cell>
          <cell r="J9">
            <v>56.16</v>
          </cell>
          <cell r="K9">
            <v>5.0000000000000009</v>
          </cell>
        </row>
        <row r="10">
          <cell r="B10">
            <v>25.716666666666672</v>
          </cell>
          <cell r="C10">
            <v>33.299999999999997</v>
          </cell>
          <cell r="D10">
            <v>20.5</v>
          </cell>
          <cell r="E10">
            <v>78.416666666666671</v>
          </cell>
          <cell r="F10">
            <v>98</v>
          </cell>
          <cell r="G10">
            <v>42</v>
          </cell>
          <cell r="H10">
            <v>6.84</v>
          </cell>
          <cell r="J10">
            <v>22.32</v>
          </cell>
          <cell r="K10">
            <v>0</v>
          </cell>
        </row>
        <row r="11">
          <cell r="B11">
            <v>26.712500000000002</v>
          </cell>
          <cell r="C11">
            <v>32.5</v>
          </cell>
          <cell r="D11">
            <v>23.1</v>
          </cell>
          <cell r="E11">
            <v>77.75</v>
          </cell>
          <cell r="F11">
            <v>92</v>
          </cell>
          <cell r="G11">
            <v>52</v>
          </cell>
          <cell r="H11">
            <v>11.16</v>
          </cell>
          <cell r="J11">
            <v>29.880000000000003</v>
          </cell>
          <cell r="K11">
            <v>1.8</v>
          </cell>
        </row>
        <row r="12">
          <cell r="B12">
            <v>26.637500000000003</v>
          </cell>
          <cell r="C12">
            <v>33.299999999999997</v>
          </cell>
          <cell r="D12">
            <v>22.4</v>
          </cell>
          <cell r="E12">
            <v>80.291666666666671</v>
          </cell>
          <cell r="F12">
            <v>98</v>
          </cell>
          <cell r="G12">
            <v>46</v>
          </cell>
          <cell r="H12">
            <v>16.559999999999999</v>
          </cell>
          <cell r="J12">
            <v>33.480000000000004</v>
          </cell>
          <cell r="K12">
            <v>25.200000000000003</v>
          </cell>
        </row>
        <row r="13">
          <cell r="B13">
            <v>27.191666666666663</v>
          </cell>
          <cell r="C13">
            <v>35.200000000000003</v>
          </cell>
          <cell r="D13">
            <v>22.7</v>
          </cell>
          <cell r="E13">
            <v>77.333333333333329</v>
          </cell>
          <cell r="F13">
            <v>96</v>
          </cell>
          <cell r="G13">
            <v>40</v>
          </cell>
          <cell r="H13">
            <v>15.120000000000001</v>
          </cell>
          <cell r="J13">
            <v>45.36</v>
          </cell>
          <cell r="K13">
            <v>0.2</v>
          </cell>
        </row>
        <row r="14">
          <cell r="B14">
            <v>28.970833333333335</v>
          </cell>
          <cell r="C14">
            <v>35.799999999999997</v>
          </cell>
          <cell r="D14">
            <v>23.9</v>
          </cell>
          <cell r="E14">
            <v>69.541666666666671</v>
          </cell>
          <cell r="F14">
            <v>93</v>
          </cell>
          <cell r="G14">
            <v>36</v>
          </cell>
          <cell r="H14">
            <v>11.520000000000001</v>
          </cell>
          <cell r="J14">
            <v>30.96</v>
          </cell>
          <cell r="K14">
            <v>0</v>
          </cell>
        </row>
        <row r="15">
          <cell r="B15">
            <v>29.095833333333331</v>
          </cell>
          <cell r="C15">
            <v>35.1</v>
          </cell>
          <cell r="D15">
            <v>23.9</v>
          </cell>
          <cell r="E15">
            <v>66.583333333333329</v>
          </cell>
          <cell r="F15">
            <v>86</v>
          </cell>
          <cell r="G15">
            <v>41</v>
          </cell>
          <cell r="H15">
            <v>12.24</v>
          </cell>
          <cell r="J15">
            <v>23.759999999999998</v>
          </cell>
          <cell r="K15">
            <v>0</v>
          </cell>
        </row>
        <row r="16">
          <cell r="B16">
            <v>29.550000000000008</v>
          </cell>
          <cell r="C16">
            <v>35</v>
          </cell>
          <cell r="D16">
            <v>23.8</v>
          </cell>
          <cell r="E16">
            <v>58.958333333333336</v>
          </cell>
          <cell r="F16">
            <v>84</v>
          </cell>
          <cell r="G16">
            <v>34</v>
          </cell>
          <cell r="H16">
            <v>15.840000000000002</v>
          </cell>
          <cell r="J16">
            <v>31.319999999999997</v>
          </cell>
          <cell r="K16">
            <v>0</v>
          </cell>
        </row>
        <row r="17">
          <cell r="B17">
            <v>29.870833333333326</v>
          </cell>
          <cell r="C17">
            <v>36.700000000000003</v>
          </cell>
          <cell r="D17">
            <v>24</v>
          </cell>
          <cell r="E17">
            <v>52.25</v>
          </cell>
          <cell r="F17">
            <v>68</v>
          </cell>
          <cell r="G17">
            <v>38</v>
          </cell>
          <cell r="H17">
            <v>14.04</v>
          </cell>
          <cell r="J17">
            <v>28.8</v>
          </cell>
          <cell r="K17">
            <v>0</v>
          </cell>
        </row>
        <row r="18">
          <cell r="B18">
            <v>30.475000000000005</v>
          </cell>
          <cell r="C18">
            <v>37.6</v>
          </cell>
          <cell r="D18">
            <v>25</v>
          </cell>
          <cell r="E18">
            <v>64.916666666666671</v>
          </cell>
          <cell r="F18">
            <v>91</v>
          </cell>
          <cell r="G18">
            <v>38</v>
          </cell>
          <cell r="H18">
            <v>15.840000000000002</v>
          </cell>
          <cell r="J18">
            <v>37.440000000000005</v>
          </cell>
          <cell r="K18">
            <v>0</v>
          </cell>
        </row>
        <row r="19">
          <cell r="B19">
            <v>30.154166666666665</v>
          </cell>
          <cell r="C19">
            <v>37.6</v>
          </cell>
          <cell r="D19">
            <v>25.2</v>
          </cell>
          <cell r="E19">
            <v>64.333333333333329</v>
          </cell>
          <cell r="F19">
            <v>87</v>
          </cell>
          <cell r="G19">
            <v>32</v>
          </cell>
          <cell r="H19">
            <v>12.96</v>
          </cell>
          <cell r="J19">
            <v>41.04</v>
          </cell>
          <cell r="K19">
            <v>0</v>
          </cell>
        </row>
        <row r="20">
          <cell r="B20">
            <v>29.57083333333334</v>
          </cell>
          <cell r="C20">
            <v>37.4</v>
          </cell>
          <cell r="D20">
            <v>23.5</v>
          </cell>
          <cell r="E20">
            <v>64</v>
          </cell>
          <cell r="F20">
            <v>89</v>
          </cell>
          <cell r="G20">
            <v>33</v>
          </cell>
          <cell r="H20">
            <v>16.2</v>
          </cell>
          <cell r="J20">
            <v>36.72</v>
          </cell>
          <cell r="K20">
            <v>0</v>
          </cell>
        </row>
        <row r="21">
          <cell r="B21">
            <v>29.558333333333334</v>
          </cell>
          <cell r="C21">
            <v>36.700000000000003</v>
          </cell>
          <cell r="D21">
            <v>24.3</v>
          </cell>
          <cell r="E21">
            <v>65.708333333333329</v>
          </cell>
          <cell r="F21">
            <v>92</v>
          </cell>
          <cell r="G21">
            <v>35</v>
          </cell>
          <cell r="H21">
            <v>22.68</v>
          </cell>
          <cell r="J21">
            <v>42.480000000000004</v>
          </cell>
          <cell r="K21">
            <v>1</v>
          </cell>
        </row>
        <row r="22">
          <cell r="B22">
            <v>27.395833333333329</v>
          </cell>
          <cell r="C22">
            <v>35.200000000000003</v>
          </cell>
          <cell r="D22">
            <v>23.1</v>
          </cell>
          <cell r="E22">
            <v>77.5</v>
          </cell>
          <cell r="F22">
            <v>97</v>
          </cell>
          <cell r="G22">
            <v>45</v>
          </cell>
          <cell r="H22">
            <v>19.079999999999998</v>
          </cell>
          <cell r="J22">
            <v>34.56</v>
          </cell>
          <cell r="K22">
            <v>0.2</v>
          </cell>
        </row>
        <row r="23">
          <cell r="B23">
            <v>30.041666666666668</v>
          </cell>
          <cell r="C23">
            <v>37.5</v>
          </cell>
          <cell r="D23">
            <v>24</v>
          </cell>
          <cell r="E23">
            <v>63.666666666666664</v>
          </cell>
          <cell r="F23">
            <v>90</v>
          </cell>
          <cell r="G23">
            <v>31</v>
          </cell>
          <cell r="H23">
            <v>15.48</v>
          </cell>
          <cell r="J23">
            <v>33.840000000000003</v>
          </cell>
          <cell r="K23">
            <v>0</v>
          </cell>
        </row>
        <row r="24">
          <cell r="B24">
            <v>30.370833333333337</v>
          </cell>
          <cell r="C24">
            <v>37.299999999999997</v>
          </cell>
          <cell r="D24">
            <v>24.5</v>
          </cell>
          <cell r="E24">
            <v>60.916666666666664</v>
          </cell>
          <cell r="F24">
            <v>86</v>
          </cell>
          <cell r="G24">
            <v>33</v>
          </cell>
          <cell r="H24">
            <v>16.2</v>
          </cell>
          <cell r="J24">
            <v>41.76</v>
          </cell>
          <cell r="K24">
            <v>0</v>
          </cell>
        </row>
        <row r="25">
          <cell r="B25">
            <v>27.258333333333329</v>
          </cell>
          <cell r="C25">
            <v>36.700000000000003</v>
          </cell>
          <cell r="D25">
            <v>19.2</v>
          </cell>
          <cell r="E25">
            <v>71.166666666666671</v>
          </cell>
          <cell r="F25">
            <v>97</v>
          </cell>
          <cell r="G25">
            <v>36</v>
          </cell>
          <cell r="H25">
            <v>25.92</v>
          </cell>
          <cell r="J25">
            <v>79.2</v>
          </cell>
          <cell r="K25">
            <v>5.8</v>
          </cell>
        </row>
        <row r="26">
          <cell r="B26">
            <v>24.020833333333325</v>
          </cell>
          <cell r="C26">
            <v>30.2</v>
          </cell>
          <cell r="D26">
            <v>20</v>
          </cell>
          <cell r="E26">
            <v>74</v>
          </cell>
          <cell r="F26">
            <v>92</v>
          </cell>
          <cell r="G26">
            <v>48</v>
          </cell>
          <cell r="H26">
            <v>12.6</v>
          </cell>
          <cell r="J26">
            <v>25.2</v>
          </cell>
          <cell r="K26">
            <v>0</v>
          </cell>
        </row>
        <row r="27">
          <cell r="B27">
            <v>24.308333333333334</v>
          </cell>
          <cell r="C27">
            <v>26.8</v>
          </cell>
          <cell r="D27">
            <v>21.8</v>
          </cell>
          <cell r="E27">
            <v>70.333333333333329</v>
          </cell>
          <cell r="F27">
            <v>89</v>
          </cell>
          <cell r="G27">
            <v>59</v>
          </cell>
          <cell r="H27">
            <v>20.88</v>
          </cell>
          <cell r="J27">
            <v>41.4</v>
          </cell>
          <cell r="K27">
            <v>0</v>
          </cell>
        </row>
        <row r="28">
          <cell r="B28">
            <v>23.295833333333331</v>
          </cell>
          <cell r="C28">
            <v>25.8</v>
          </cell>
          <cell r="D28">
            <v>20.6</v>
          </cell>
          <cell r="E28">
            <v>74.166666666666671</v>
          </cell>
          <cell r="F28">
            <v>83</v>
          </cell>
          <cell r="G28">
            <v>65</v>
          </cell>
          <cell r="H28">
            <v>16.559999999999999</v>
          </cell>
          <cell r="J28">
            <v>41.76</v>
          </cell>
          <cell r="K28">
            <v>0</v>
          </cell>
        </row>
        <row r="29">
          <cell r="B29">
            <v>23.849999999999998</v>
          </cell>
          <cell r="C29">
            <v>27.9</v>
          </cell>
          <cell r="D29">
            <v>20.7</v>
          </cell>
          <cell r="E29">
            <v>80.75</v>
          </cell>
          <cell r="F29">
            <v>95</v>
          </cell>
          <cell r="G29">
            <v>65</v>
          </cell>
          <cell r="H29">
            <v>12.24</v>
          </cell>
          <cell r="J29">
            <v>25.2</v>
          </cell>
          <cell r="K29">
            <v>0</v>
          </cell>
        </row>
        <row r="30">
          <cell r="B30">
            <v>25.708333333333332</v>
          </cell>
          <cell r="C30">
            <v>32.9</v>
          </cell>
          <cell r="D30">
            <v>20.9</v>
          </cell>
          <cell r="E30">
            <v>71.208333333333329</v>
          </cell>
          <cell r="F30">
            <v>89</v>
          </cell>
          <cell r="G30">
            <v>43</v>
          </cell>
          <cell r="H30">
            <v>12.6</v>
          </cell>
          <cell r="J30">
            <v>33.119999999999997</v>
          </cell>
          <cell r="K30">
            <v>5</v>
          </cell>
        </row>
        <row r="31">
          <cell r="B31">
            <v>25.095833333333331</v>
          </cell>
          <cell r="C31">
            <v>30.5</v>
          </cell>
          <cell r="D31">
            <v>21</v>
          </cell>
          <cell r="E31">
            <v>76.958333333333329</v>
          </cell>
          <cell r="F31">
            <v>96</v>
          </cell>
          <cell r="G31">
            <v>46</v>
          </cell>
          <cell r="H31">
            <v>14.4</v>
          </cell>
          <cell r="J31">
            <v>32.76</v>
          </cell>
          <cell r="K31">
            <v>0.8</v>
          </cell>
        </row>
        <row r="32">
          <cell r="B32">
            <v>23.858333333333331</v>
          </cell>
          <cell r="C32">
            <v>28.5</v>
          </cell>
          <cell r="D32">
            <v>20.2</v>
          </cell>
          <cell r="E32">
            <v>77.916666666666671</v>
          </cell>
          <cell r="F32">
            <v>95</v>
          </cell>
          <cell r="G32">
            <v>56</v>
          </cell>
          <cell r="H32">
            <v>12.96</v>
          </cell>
          <cell r="J32">
            <v>24.48</v>
          </cell>
          <cell r="K32">
            <v>0</v>
          </cell>
        </row>
        <row r="33">
          <cell r="B33">
            <v>25.175000000000001</v>
          </cell>
          <cell r="C33">
            <v>29.9</v>
          </cell>
          <cell r="D33">
            <v>19.5</v>
          </cell>
          <cell r="E33">
            <v>72.25</v>
          </cell>
          <cell r="F33">
            <v>92</v>
          </cell>
          <cell r="G33">
            <v>55</v>
          </cell>
          <cell r="H33">
            <v>14.04</v>
          </cell>
          <cell r="J33">
            <v>30.6</v>
          </cell>
          <cell r="K33">
            <v>0</v>
          </cell>
        </row>
        <row r="34">
          <cell r="B34">
            <v>26.787499999999998</v>
          </cell>
          <cell r="C34">
            <v>33.299999999999997</v>
          </cell>
          <cell r="D34">
            <v>20.5</v>
          </cell>
          <cell r="E34">
            <v>69.291666666666671</v>
          </cell>
          <cell r="F34">
            <v>96</v>
          </cell>
          <cell r="G34">
            <v>37</v>
          </cell>
          <cell r="H34">
            <v>8.64</v>
          </cell>
          <cell r="J34">
            <v>24.12</v>
          </cell>
          <cell r="K34">
            <v>0</v>
          </cell>
        </row>
        <row r="35">
          <cell r="B35">
            <v>25.470833333333331</v>
          </cell>
          <cell r="C35">
            <v>31.8</v>
          </cell>
          <cell r="D35">
            <v>22.4</v>
          </cell>
          <cell r="E35">
            <v>80.708333333333329</v>
          </cell>
          <cell r="F35">
            <v>97</v>
          </cell>
          <cell r="G35">
            <v>45</v>
          </cell>
          <cell r="H35">
            <v>19.8</v>
          </cell>
          <cell r="J35">
            <v>43.92</v>
          </cell>
          <cell r="K35">
            <v>2.1999999999999997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27.012499999999999</v>
          </cell>
        </row>
      </sheetData>
      <sheetData sheetId="1"/>
      <sheetData sheetId="2">
        <row r="5">
          <cell r="B5">
            <v>27.947826086956528</v>
          </cell>
          <cell r="C5">
            <v>37.6</v>
          </cell>
          <cell r="D5">
            <v>22.7</v>
          </cell>
          <cell r="E5">
            <v>72.739130434782609</v>
          </cell>
          <cell r="F5">
            <v>100</v>
          </cell>
          <cell r="G5">
            <v>33</v>
          </cell>
          <cell r="H5">
            <v>16.920000000000002</v>
          </cell>
          <cell r="J5">
            <v>42.480000000000004</v>
          </cell>
          <cell r="K5">
            <v>0.8</v>
          </cell>
        </row>
        <row r="6">
          <cell r="B6">
            <v>29.504166666666659</v>
          </cell>
          <cell r="C6">
            <v>37.799999999999997</v>
          </cell>
          <cell r="D6">
            <v>23.3</v>
          </cell>
          <cell r="E6">
            <v>68.916666666666671</v>
          </cell>
          <cell r="F6">
            <v>100</v>
          </cell>
          <cell r="G6">
            <v>29</v>
          </cell>
          <cell r="H6">
            <v>14.76</v>
          </cell>
          <cell r="J6">
            <v>31.680000000000003</v>
          </cell>
          <cell r="K6">
            <v>0</v>
          </cell>
        </row>
        <row r="7">
          <cell r="B7">
            <v>29.324999999999992</v>
          </cell>
          <cell r="C7">
            <v>37.5</v>
          </cell>
          <cell r="D7">
            <v>24.3</v>
          </cell>
          <cell r="E7">
            <v>69.916666666666671</v>
          </cell>
          <cell r="F7">
            <v>94</v>
          </cell>
          <cell r="G7">
            <v>37</v>
          </cell>
          <cell r="H7">
            <v>24.48</v>
          </cell>
          <cell r="J7">
            <v>57.24</v>
          </cell>
          <cell r="K7">
            <v>1.4</v>
          </cell>
        </row>
        <row r="8">
          <cell r="B8">
            <v>27.612500000000001</v>
          </cell>
          <cell r="C8">
            <v>33.299999999999997</v>
          </cell>
          <cell r="D8">
            <v>24.1</v>
          </cell>
          <cell r="E8">
            <v>73.375</v>
          </cell>
          <cell r="F8">
            <v>95</v>
          </cell>
          <cell r="G8">
            <v>49</v>
          </cell>
          <cell r="H8">
            <v>24.12</v>
          </cell>
          <cell r="J8">
            <v>39.96</v>
          </cell>
          <cell r="K8">
            <v>0</v>
          </cell>
        </row>
        <row r="9">
          <cell r="B9">
            <v>26.420833333333334</v>
          </cell>
          <cell r="C9">
            <v>35.799999999999997</v>
          </cell>
          <cell r="D9">
            <v>20.8</v>
          </cell>
          <cell r="E9">
            <v>81.25</v>
          </cell>
          <cell r="F9">
            <v>100</v>
          </cell>
          <cell r="G9">
            <v>42</v>
          </cell>
          <cell r="H9">
            <v>18.720000000000002</v>
          </cell>
          <cell r="J9">
            <v>57.24</v>
          </cell>
          <cell r="K9">
            <v>79.400000000000006</v>
          </cell>
        </row>
        <row r="10">
          <cell r="B10">
            <v>26.175000000000001</v>
          </cell>
          <cell r="C10">
            <v>34.6</v>
          </cell>
          <cell r="D10">
            <v>21.2</v>
          </cell>
          <cell r="E10">
            <v>82.875</v>
          </cell>
          <cell r="F10">
            <v>100</v>
          </cell>
          <cell r="G10">
            <v>42</v>
          </cell>
          <cell r="H10">
            <v>21.240000000000002</v>
          </cell>
          <cell r="J10">
            <v>33.119999999999997</v>
          </cell>
          <cell r="K10">
            <v>0.4</v>
          </cell>
        </row>
        <row r="11">
          <cell r="B11">
            <v>27.737500000000001</v>
          </cell>
          <cell r="C11">
            <v>35.299999999999997</v>
          </cell>
          <cell r="D11">
            <v>24.5</v>
          </cell>
          <cell r="E11">
            <v>80.416666666666671</v>
          </cell>
          <cell r="F11">
            <v>98</v>
          </cell>
          <cell r="G11">
            <v>48</v>
          </cell>
          <cell r="H11">
            <v>33.840000000000003</v>
          </cell>
          <cell r="J11">
            <v>52.56</v>
          </cell>
          <cell r="K11">
            <v>0</v>
          </cell>
        </row>
        <row r="12">
          <cell r="B12">
            <v>27.4375</v>
          </cell>
          <cell r="C12">
            <v>34</v>
          </cell>
          <cell r="D12">
            <v>24.1</v>
          </cell>
          <cell r="E12">
            <v>82.916666666666671</v>
          </cell>
          <cell r="F12">
            <v>100</v>
          </cell>
          <cell r="G12">
            <v>48</v>
          </cell>
          <cell r="H12">
            <v>15.840000000000002</v>
          </cell>
          <cell r="J12">
            <v>42.480000000000004</v>
          </cell>
          <cell r="K12">
            <v>0</v>
          </cell>
        </row>
        <row r="13">
          <cell r="B13">
            <v>28.04347826086957</v>
          </cell>
          <cell r="C13">
            <v>34.9</v>
          </cell>
          <cell r="D13">
            <v>23.5</v>
          </cell>
          <cell r="E13">
            <v>78.739130434782609</v>
          </cell>
          <cell r="F13">
            <v>100</v>
          </cell>
          <cell r="G13">
            <v>52</v>
          </cell>
          <cell r="H13">
            <v>26.64</v>
          </cell>
          <cell r="J13">
            <v>56.16</v>
          </cell>
          <cell r="K13">
            <v>0</v>
          </cell>
        </row>
        <row r="14">
          <cell r="B14">
            <v>28.987499999999997</v>
          </cell>
          <cell r="C14">
            <v>36.700000000000003</v>
          </cell>
          <cell r="D14">
            <v>24.3</v>
          </cell>
          <cell r="E14">
            <v>77.083333333333329</v>
          </cell>
          <cell r="F14">
            <v>100</v>
          </cell>
          <cell r="G14">
            <v>45</v>
          </cell>
          <cell r="H14">
            <v>20.88</v>
          </cell>
          <cell r="J14">
            <v>44.64</v>
          </cell>
          <cell r="K14">
            <v>0</v>
          </cell>
        </row>
        <row r="15">
          <cell r="B15">
            <v>29.175000000000001</v>
          </cell>
          <cell r="C15">
            <v>36.700000000000003</v>
          </cell>
          <cell r="D15">
            <v>23.5</v>
          </cell>
          <cell r="E15">
            <v>75.958333333333329</v>
          </cell>
          <cell r="F15">
            <v>100</v>
          </cell>
          <cell r="G15">
            <v>41</v>
          </cell>
          <cell r="H15">
            <v>25.92</v>
          </cell>
          <cell r="J15">
            <v>36.72</v>
          </cell>
          <cell r="K15">
            <v>0</v>
          </cell>
        </row>
        <row r="16">
          <cell r="B16">
            <v>30.137500000000006</v>
          </cell>
          <cell r="C16">
            <v>37</v>
          </cell>
          <cell r="D16">
            <v>23.4</v>
          </cell>
          <cell r="E16">
            <v>60.166666666666664</v>
          </cell>
          <cell r="F16">
            <v>94</v>
          </cell>
          <cell r="G16">
            <v>34</v>
          </cell>
          <cell r="H16">
            <v>25.92</v>
          </cell>
          <cell r="J16">
            <v>37.800000000000004</v>
          </cell>
          <cell r="K16">
            <v>0</v>
          </cell>
        </row>
        <row r="17">
          <cell r="B17">
            <v>30.695833333333336</v>
          </cell>
          <cell r="C17">
            <v>37.700000000000003</v>
          </cell>
          <cell r="D17">
            <v>24</v>
          </cell>
          <cell r="E17">
            <v>51.2</v>
          </cell>
          <cell r="F17">
            <v>71</v>
          </cell>
          <cell r="G17">
            <v>37</v>
          </cell>
          <cell r="H17">
            <v>20.52</v>
          </cell>
          <cell r="J17">
            <v>32.76</v>
          </cell>
          <cell r="K17">
            <v>0</v>
          </cell>
        </row>
        <row r="18">
          <cell r="B18">
            <v>30.325000000000006</v>
          </cell>
          <cell r="C18">
            <v>38.9</v>
          </cell>
          <cell r="D18">
            <v>24.8</v>
          </cell>
          <cell r="E18">
            <v>67.083333333333329</v>
          </cell>
          <cell r="F18">
            <v>91</v>
          </cell>
          <cell r="G18">
            <v>40</v>
          </cell>
          <cell r="H18">
            <v>28.08</v>
          </cell>
          <cell r="J18">
            <v>50.04</v>
          </cell>
          <cell r="K18">
            <v>0</v>
          </cell>
        </row>
        <row r="19">
          <cell r="B19">
            <v>29.743478260869566</v>
          </cell>
          <cell r="C19">
            <v>38.4</v>
          </cell>
          <cell r="D19">
            <v>24.6</v>
          </cell>
          <cell r="E19">
            <v>72.739130434782609</v>
          </cell>
          <cell r="F19">
            <v>100</v>
          </cell>
          <cell r="G19">
            <v>38</v>
          </cell>
          <cell r="H19">
            <v>25.2</v>
          </cell>
          <cell r="J19">
            <v>46.800000000000004</v>
          </cell>
          <cell r="K19">
            <v>0</v>
          </cell>
        </row>
        <row r="20">
          <cell r="B20">
            <v>29.870833333333334</v>
          </cell>
          <cell r="C20">
            <v>38</v>
          </cell>
          <cell r="D20">
            <v>23.9</v>
          </cell>
          <cell r="E20">
            <v>69.541666666666671</v>
          </cell>
          <cell r="F20">
            <v>98</v>
          </cell>
          <cell r="G20">
            <v>39</v>
          </cell>
          <cell r="H20">
            <v>20.88</v>
          </cell>
          <cell r="J20">
            <v>38.159999999999997</v>
          </cell>
          <cell r="K20">
            <v>0</v>
          </cell>
        </row>
        <row r="21">
          <cell r="B21">
            <v>30.212500000000002</v>
          </cell>
          <cell r="C21">
            <v>38.299999999999997</v>
          </cell>
          <cell r="D21">
            <v>25.1</v>
          </cell>
          <cell r="E21">
            <v>69.75</v>
          </cell>
          <cell r="F21">
            <v>95</v>
          </cell>
          <cell r="G21">
            <v>37</v>
          </cell>
          <cell r="H21">
            <v>28.08</v>
          </cell>
          <cell r="J21">
            <v>52.56</v>
          </cell>
          <cell r="K21">
            <v>0.6</v>
          </cell>
        </row>
        <row r="22">
          <cell r="B22">
            <v>28.379166666666674</v>
          </cell>
          <cell r="C22">
            <v>36</v>
          </cell>
          <cell r="D22">
            <v>23.8</v>
          </cell>
          <cell r="E22">
            <v>80.458333333333329</v>
          </cell>
          <cell r="F22">
            <v>100</v>
          </cell>
          <cell r="G22">
            <v>50</v>
          </cell>
          <cell r="H22">
            <v>17.64</v>
          </cell>
          <cell r="J22">
            <v>30.6</v>
          </cell>
          <cell r="K22">
            <v>0.8</v>
          </cell>
        </row>
        <row r="23">
          <cell r="B23">
            <v>30.308333333333326</v>
          </cell>
          <cell r="C23">
            <v>38</v>
          </cell>
          <cell r="D23">
            <v>24.3</v>
          </cell>
          <cell r="E23">
            <v>68.541666666666671</v>
          </cell>
          <cell r="F23">
            <v>98</v>
          </cell>
          <cell r="G23">
            <v>37</v>
          </cell>
          <cell r="H23">
            <v>17.64</v>
          </cell>
          <cell r="J23">
            <v>33.840000000000003</v>
          </cell>
          <cell r="K23">
            <v>0</v>
          </cell>
        </row>
        <row r="24">
          <cell r="B24">
            <v>30.120833333333337</v>
          </cell>
          <cell r="C24">
            <v>38.1</v>
          </cell>
          <cell r="D24">
            <v>25.4</v>
          </cell>
          <cell r="E24">
            <v>69.75</v>
          </cell>
          <cell r="F24">
            <v>91</v>
          </cell>
          <cell r="G24">
            <v>40</v>
          </cell>
          <cell r="H24">
            <v>26.64</v>
          </cell>
          <cell r="J24">
            <v>43.2</v>
          </cell>
          <cell r="K24">
            <v>3.8</v>
          </cell>
        </row>
        <row r="25">
          <cell r="B25">
            <v>28.029166666666665</v>
          </cell>
          <cell r="C25">
            <v>37.700000000000003</v>
          </cell>
          <cell r="D25">
            <v>22.1</v>
          </cell>
          <cell r="E25">
            <v>73.75</v>
          </cell>
          <cell r="F25">
            <v>96</v>
          </cell>
          <cell r="G25">
            <v>39</v>
          </cell>
          <cell r="H25">
            <v>29.52</v>
          </cell>
          <cell r="J25">
            <v>72.72</v>
          </cell>
          <cell r="K25">
            <v>0.6</v>
          </cell>
        </row>
        <row r="26">
          <cell r="B26">
            <v>25.879166666666666</v>
          </cell>
          <cell r="C26">
            <v>34.4</v>
          </cell>
          <cell r="D26">
            <v>20.9</v>
          </cell>
          <cell r="E26">
            <v>70.125</v>
          </cell>
          <cell r="F26">
            <v>93</v>
          </cell>
          <cell r="G26">
            <v>37</v>
          </cell>
          <cell r="J26">
            <v>36</v>
          </cell>
          <cell r="K26">
            <v>0</v>
          </cell>
        </row>
        <row r="27">
          <cell r="B27">
            <v>25.350000000000005</v>
          </cell>
          <cell r="C27">
            <v>27.9</v>
          </cell>
          <cell r="D27">
            <v>22.3</v>
          </cell>
          <cell r="E27">
            <v>68.208333333333329</v>
          </cell>
          <cell r="F27">
            <v>93</v>
          </cell>
          <cell r="G27">
            <v>54</v>
          </cell>
          <cell r="H27">
            <v>28.8</v>
          </cell>
          <cell r="J27">
            <v>47.16</v>
          </cell>
        </row>
        <row r="28">
          <cell r="B28">
            <v>24.483333333333338</v>
          </cell>
          <cell r="C28">
            <v>27.3</v>
          </cell>
          <cell r="D28">
            <v>22.3</v>
          </cell>
          <cell r="E28">
            <v>70.625</v>
          </cell>
          <cell r="F28">
            <v>78</v>
          </cell>
          <cell r="G28">
            <v>62</v>
          </cell>
          <cell r="H28">
            <v>24.840000000000003</v>
          </cell>
          <cell r="J28">
            <v>38.159999999999997</v>
          </cell>
        </row>
        <row r="29">
          <cell r="B29">
            <v>25.129166666666674</v>
          </cell>
          <cell r="C29">
            <v>30.5</v>
          </cell>
          <cell r="D29">
            <v>21.4</v>
          </cell>
          <cell r="E29">
            <v>79.458333333333329</v>
          </cell>
          <cell r="F29">
            <v>98</v>
          </cell>
          <cell r="G29">
            <v>58</v>
          </cell>
          <cell r="H29">
            <v>14.76</v>
          </cell>
          <cell r="J29">
            <v>24.12</v>
          </cell>
        </row>
        <row r="30">
          <cell r="B30">
            <v>26.587500000000002</v>
          </cell>
          <cell r="C30">
            <v>34.6</v>
          </cell>
          <cell r="D30">
            <v>21.2</v>
          </cell>
          <cell r="E30">
            <v>71.875</v>
          </cell>
          <cell r="F30">
            <v>93</v>
          </cell>
          <cell r="G30">
            <v>43</v>
          </cell>
          <cell r="H30">
            <v>18.720000000000002</v>
          </cell>
          <cell r="J30">
            <v>34.200000000000003</v>
          </cell>
        </row>
        <row r="31">
          <cell r="B31">
            <v>25.833333333333332</v>
          </cell>
          <cell r="C31">
            <v>32.5</v>
          </cell>
          <cell r="D31">
            <v>21.7</v>
          </cell>
          <cell r="E31">
            <v>74.875</v>
          </cell>
          <cell r="F31">
            <v>95</v>
          </cell>
          <cell r="G31">
            <v>46</v>
          </cell>
          <cell r="H31">
            <v>19.440000000000001</v>
          </cell>
          <cell r="J31">
            <v>33.119999999999997</v>
          </cell>
        </row>
        <row r="32">
          <cell r="B32">
            <v>24.933333333333334</v>
          </cell>
          <cell r="C32">
            <v>31.8</v>
          </cell>
          <cell r="D32">
            <v>20.3</v>
          </cell>
          <cell r="E32">
            <v>75.791666666666671</v>
          </cell>
          <cell r="F32">
            <v>100</v>
          </cell>
          <cell r="G32">
            <v>46</v>
          </cell>
          <cell r="H32">
            <v>16.2</v>
          </cell>
          <cell r="J32">
            <v>33.840000000000003</v>
          </cell>
        </row>
        <row r="33">
          <cell r="B33">
            <v>25.574999999999999</v>
          </cell>
          <cell r="C33">
            <v>32.700000000000003</v>
          </cell>
          <cell r="D33">
            <v>20.100000000000001</v>
          </cell>
          <cell r="E33">
            <v>74.083333333333329</v>
          </cell>
          <cell r="F33">
            <v>98</v>
          </cell>
          <cell r="G33">
            <v>49</v>
          </cell>
          <cell r="H33">
            <v>18.720000000000002</v>
          </cell>
          <cell r="J33">
            <v>32.04</v>
          </cell>
        </row>
        <row r="34">
          <cell r="B34">
            <v>27.55</v>
          </cell>
          <cell r="C34">
            <v>35.700000000000003</v>
          </cell>
          <cell r="D34">
            <v>21.5</v>
          </cell>
          <cell r="E34">
            <v>70.125</v>
          </cell>
          <cell r="F34">
            <v>96</v>
          </cell>
          <cell r="G34">
            <v>37</v>
          </cell>
          <cell r="H34">
            <v>14.76</v>
          </cell>
          <cell r="J34">
            <v>27</v>
          </cell>
        </row>
        <row r="35">
          <cell r="B35">
            <v>26.304166666666664</v>
          </cell>
          <cell r="C35">
            <v>34.200000000000003</v>
          </cell>
          <cell r="D35">
            <v>22.1</v>
          </cell>
          <cell r="E35">
            <v>79.75</v>
          </cell>
          <cell r="F35">
            <v>99</v>
          </cell>
          <cell r="G35">
            <v>49</v>
          </cell>
          <cell r="H35">
            <v>18.720000000000002</v>
          </cell>
          <cell r="J35">
            <v>51.84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F5">
            <v>97</v>
          </cell>
        </row>
      </sheetData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27.104166666666668</v>
          </cell>
          <cell r="C10">
            <v>35.4</v>
          </cell>
          <cell r="D10">
            <v>20.399999999999999</v>
          </cell>
          <cell r="E10">
            <v>75.583333333333329</v>
          </cell>
          <cell r="F10">
            <v>98</v>
          </cell>
          <cell r="G10">
            <v>40</v>
          </cell>
          <cell r="H10">
            <v>13.32</v>
          </cell>
          <cell r="J10">
            <v>28.8</v>
          </cell>
          <cell r="K10">
            <v>0</v>
          </cell>
        </row>
        <row r="11">
          <cell r="B11">
            <v>26.712499999999995</v>
          </cell>
          <cell r="C11">
            <v>34.6</v>
          </cell>
          <cell r="D11">
            <v>23.2</v>
          </cell>
          <cell r="E11">
            <v>80.583333333333329</v>
          </cell>
          <cell r="F11">
            <v>94</v>
          </cell>
          <cell r="G11">
            <v>52</v>
          </cell>
          <cell r="H11">
            <v>23.040000000000003</v>
          </cell>
          <cell r="J11">
            <v>41.76</v>
          </cell>
          <cell r="K11">
            <v>2.6</v>
          </cell>
        </row>
        <row r="12">
          <cell r="B12">
            <v>27.104166666666671</v>
          </cell>
          <cell r="C12">
            <v>33.4</v>
          </cell>
          <cell r="D12">
            <v>23.3</v>
          </cell>
          <cell r="E12">
            <v>81.25</v>
          </cell>
          <cell r="F12">
            <v>96</v>
          </cell>
          <cell r="G12">
            <v>56</v>
          </cell>
          <cell r="H12">
            <v>22.68</v>
          </cell>
          <cell r="J12">
            <v>37.080000000000005</v>
          </cell>
          <cell r="K12">
            <v>1</v>
          </cell>
        </row>
        <row r="13">
          <cell r="B13">
            <v>28.533333333333335</v>
          </cell>
          <cell r="C13">
            <v>35.799999999999997</v>
          </cell>
          <cell r="D13">
            <v>22.8</v>
          </cell>
          <cell r="E13">
            <v>74.708333333333329</v>
          </cell>
          <cell r="F13">
            <v>96</v>
          </cell>
          <cell r="G13">
            <v>46</v>
          </cell>
          <cell r="H13">
            <v>17.28</v>
          </cell>
          <cell r="J13">
            <v>42.84</v>
          </cell>
          <cell r="K13">
            <v>0.2</v>
          </cell>
        </row>
        <row r="14">
          <cell r="B14">
            <v>29.425000000000001</v>
          </cell>
          <cell r="C14">
            <v>36</v>
          </cell>
          <cell r="D14">
            <v>23.6</v>
          </cell>
          <cell r="E14">
            <v>72.875</v>
          </cell>
          <cell r="F14">
            <v>96</v>
          </cell>
          <cell r="G14">
            <v>48</v>
          </cell>
          <cell r="H14">
            <v>15.840000000000002</v>
          </cell>
          <cell r="J14">
            <v>32.4</v>
          </cell>
          <cell r="K14">
            <v>0</v>
          </cell>
        </row>
        <row r="15">
          <cell r="B15">
            <v>28.079166666666666</v>
          </cell>
          <cell r="C15">
            <v>36.700000000000003</v>
          </cell>
          <cell r="D15">
            <v>19.399999999999999</v>
          </cell>
          <cell r="E15">
            <v>72.958333333333329</v>
          </cell>
          <cell r="F15">
            <v>98</v>
          </cell>
          <cell r="G15">
            <v>34</v>
          </cell>
          <cell r="H15">
            <v>33.119999999999997</v>
          </cell>
          <cell r="J15">
            <v>45.72</v>
          </cell>
          <cell r="K15">
            <v>0</v>
          </cell>
        </row>
        <row r="16">
          <cell r="B16">
            <v>28.829166666666669</v>
          </cell>
          <cell r="C16">
            <v>36.1</v>
          </cell>
          <cell r="D16">
            <v>21.7</v>
          </cell>
          <cell r="E16">
            <v>63.083333333333336</v>
          </cell>
          <cell r="F16">
            <v>93</v>
          </cell>
          <cell r="G16">
            <v>34</v>
          </cell>
          <cell r="H16">
            <v>29.16</v>
          </cell>
          <cell r="J16">
            <v>41.4</v>
          </cell>
          <cell r="K16">
            <v>0</v>
          </cell>
        </row>
        <row r="17">
          <cell r="B17">
            <v>29.683333333333326</v>
          </cell>
          <cell r="C17">
            <v>37.9</v>
          </cell>
          <cell r="D17">
            <v>20.399999999999999</v>
          </cell>
          <cell r="E17">
            <v>53.5</v>
          </cell>
          <cell r="F17">
            <v>82</v>
          </cell>
          <cell r="G17">
            <v>33</v>
          </cell>
          <cell r="H17">
            <v>19.8</v>
          </cell>
          <cell r="J17">
            <v>30.96</v>
          </cell>
          <cell r="K17">
            <v>0</v>
          </cell>
        </row>
        <row r="18">
          <cell r="B18">
            <v>30.229166666666657</v>
          </cell>
          <cell r="C18">
            <v>39.700000000000003</v>
          </cell>
          <cell r="D18">
            <v>21.8</v>
          </cell>
          <cell r="E18">
            <v>58.333333333333336</v>
          </cell>
          <cell r="F18">
            <v>85</v>
          </cell>
          <cell r="G18">
            <v>38</v>
          </cell>
          <cell r="H18">
            <v>19.8</v>
          </cell>
          <cell r="J18">
            <v>37.440000000000005</v>
          </cell>
          <cell r="K18">
            <v>0</v>
          </cell>
        </row>
        <row r="19">
          <cell r="B19">
            <v>31.120833333333334</v>
          </cell>
          <cell r="C19">
            <v>39.6</v>
          </cell>
          <cell r="D19">
            <v>24.6</v>
          </cell>
          <cell r="E19">
            <v>64.375</v>
          </cell>
          <cell r="F19">
            <v>93</v>
          </cell>
          <cell r="G19">
            <v>32</v>
          </cell>
          <cell r="H19">
            <v>22.32</v>
          </cell>
          <cell r="J19">
            <v>41.76</v>
          </cell>
          <cell r="K19">
            <v>0</v>
          </cell>
        </row>
        <row r="20">
          <cell r="B20">
            <v>30.600000000000005</v>
          </cell>
          <cell r="C20">
            <v>38.9</v>
          </cell>
          <cell r="D20">
            <v>23.1</v>
          </cell>
          <cell r="E20">
            <v>62.958333333333336</v>
          </cell>
          <cell r="F20">
            <v>90</v>
          </cell>
          <cell r="G20">
            <v>33</v>
          </cell>
          <cell r="H20">
            <v>17.28</v>
          </cell>
          <cell r="J20">
            <v>36</v>
          </cell>
          <cell r="K20">
            <v>0</v>
          </cell>
        </row>
        <row r="21">
          <cell r="B21">
            <v>27.820833333333336</v>
          </cell>
          <cell r="C21">
            <v>36.200000000000003</v>
          </cell>
          <cell r="D21">
            <v>23.7</v>
          </cell>
          <cell r="E21">
            <v>75.833333333333329</v>
          </cell>
          <cell r="F21">
            <v>95</v>
          </cell>
          <cell r="G21">
            <v>47</v>
          </cell>
          <cell r="H21">
            <v>18.36</v>
          </cell>
          <cell r="J21">
            <v>45</v>
          </cell>
          <cell r="K21">
            <v>10.799999999999999</v>
          </cell>
        </row>
        <row r="22">
          <cell r="B22">
            <v>27.662499999999998</v>
          </cell>
          <cell r="C22">
            <v>35.4</v>
          </cell>
          <cell r="D22">
            <v>23.1</v>
          </cell>
          <cell r="E22">
            <v>80.291666666666671</v>
          </cell>
          <cell r="F22">
            <v>97</v>
          </cell>
          <cell r="G22">
            <v>50</v>
          </cell>
          <cell r="H22">
            <v>14.4</v>
          </cell>
          <cell r="J22">
            <v>29.52</v>
          </cell>
          <cell r="K22">
            <v>0</v>
          </cell>
        </row>
        <row r="23">
          <cell r="B23">
            <v>29.991666666666671</v>
          </cell>
          <cell r="C23">
            <v>37.700000000000003</v>
          </cell>
          <cell r="D23">
            <v>23.8</v>
          </cell>
          <cell r="E23">
            <v>69.083333333333329</v>
          </cell>
          <cell r="F23">
            <v>93</v>
          </cell>
          <cell r="G23">
            <v>40</v>
          </cell>
          <cell r="H23">
            <v>14.4</v>
          </cell>
          <cell r="J23">
            <v>30.96</v>
          </cell>
          <cell r="K23">
            <v>0</v>
          </cell>
        </row>
        <row r="24">
          <cell r="B24">
            <v>30.558333333333334</v>
          </cell>
          <cell r="C24">
            <v>38.200000000000003</v>
          </cell>
          <cell r="D24">
            <v>25</v>
          </cell>
          <cell r="E24">
            <v>66.583333333333329</v>
          </cell>
          <cell r="F24">
            <v>87</v>
          </cell>
          <cell r="G24">
            <v>40</v>
          </cell>
          <cell r="H24">
            <v>20.88</v>
          </cell>
          <cell r="J24">
            <v>51.480000000000004</v>
          </cell>
          <cell r="K24">
            <v>0</v>
          </cell>
        </row>
        <row r="25">
          <cell r="B25">
            <v>26.087500000000002</v>
          </cell>
          <cell r="C25">
            <v>35.5</v>
          </cell>
          <cell r="D25">
            <v>18.8</v>
          </cell>
          <cell r="E25">
            <v>74.916666666666671</v>
          </cell>
          <cell r="F25">
            <v>96</v>
          </cell>
          <cell r="G25">
            <v>46</v>
          </cell>
          <cell r="H25">
            <v>44.64</v>
          </cell>
          <cell r="J25">
            <v>100.44</v>
          </cell>
          <cell r="K25">
            <v>9</v>
          </cell>
        </row>
        <row r="26">
          <cell r="B26">
            <v>24.829166666666669</v>
          </cell>
          <cell r="C26">
            <v>31.8</v>
          </cell>
          <cell r="D26">
            <v>19.600000000000001</v>
          </cell>
          <cell r="E26">
            <v>74.916666666666671</v>
          </cell>
          <cell r="F26">
            <v>94</v>
          </cell>
          <cell r="G26">
            <v>49</v>
          </cell>
          <cell r="H26">
            <v>17.28</v>
          </cell>
          <cell r="J26">
            <v>29.52</v>
          </cell>
          <cell r="K26">
            <v>0</v>
          </cell>
        </row>
        <row r="27">
          <cell r="B27">
            <v>25.533333333333331</v>
          </cell>
          <cell r="C27">
            <v>30.2</v>
          </cell>
          <cell r="D27">
            <v>21.4</v>
          </cell>
          <cell r="E27">
            <v>67.375</v>
          </cell>
          <cell r="F27">
            <v>88</v>
          </cell>
          <cell r="G27">
            <v>46</v>
          </cell>
          <cell r="H27">
            <v>20.88</v>
          </cell>
          <cell r="J27">
            <v>41.76</v>
          </cell>
        </row>
        <row r="28">
          <cell r="B28">
            <v>24.016666666666669</v>
          </cell>
          <cell r="C28">
            <v>29.2</v>
          </cell>
          <cell r="D28">
            <v>18.600000000000001</v>
          </cell>
          <cell r="E28">
            <v>71.041666666666671</v>
          </cell>
          <cell r="F28">
            <v>91</v>
          </cell>
          <cell r="G28">
            <v>57</v>
          </cell>
          <cell r="H28">
            <v>17.64</v>
          </cell>
          <cell r="J28">
            <v>33.840000000000003</v>
          </cell>
        </row>
        <row r="29">
          <cell r="B29">
            <v>25.016666666666662</v>
          </cell>
          <cell r="C29">
            <v>32</v>
          </cell>
          <cell r="D29">
            <v>19</v>
          </cell>
          <cell r="E29">
            <v>74.041666666666671</v>
          </cell>
          <cell r="F29">
            <v>96</v>
          </cell>
          <cell r="G29">
            <v>45</v>
          </cell>
          <cell r="H29">
            <v>14.04</v>
          </cell>
          <cell r="J29">
            <v>27</v>
          </cell>
        </row>
        <row r="30">
          <cell r="B30">
            <v>25.704166666666669</v>
          </cell>
          <cell r="C30">
            <v>34</v>
          </cell>
          <cell r="D30">
            <v>17.3</v>
          </cell>
          <cell r="E30">
            <v>68.958333333333329</v>
          </cell>
          <cell r="F30">
            <v>97</v>
          </cell>
          <cell r="G30">
            <v>42</v>
          </cell>
          <cell r="H30">
            <v>22.32</v>
          </cell>
          <cell r="J30">
            <v>36.36</v>
          </cell>
        </row>
        <row r="31">
          <cell r="B31">
            <v>25.583333333333339</v>
          </cell>
          <cell r="C31">
            <v>33.1</v>
          </cell>
          <cell r="D31">
            <v>20</v>
          </cell>
          <cell r="E31">
            <v>73.708333333333329</v>
          </cell>
          <cell r="F31">
            <v>95</v>
          </cell>
          <cell r="G31">
            <v>45</v>
          </cell>
          <cell r="H31">
            <v>20.52</v>
          </cell>
          <cell r="J31">
            <v>33.480000000000004</v>
          </cell>
        </row>
        <row r="32">
          <cell r="B32">
            <v>25.458333333333329</v>
          </cell>
          <cell r="C32">
            <v>32.6</v>
          </cell>
          <cell r="D32">
            <v>18.7</v>
          </cell>
          <cell r="E32">
            <v>70.708333333333329</v>
          </cell>
          <cell r="F32">
            <v>96</v>
          </cell>
          <cell r="G32">
            <v>41</v>
          </cell>
          <cell r="H32">
            <v>18.36</v>
          </cell>
          <cell r="J32">
            <v>36</v>
          </cell>
        </row>
        <row r="33">
          <cell r="B33">
            <v>25.208333333333329</v>
          </cell>
          <cell r="C33">
            <v>34</v>
          </cell>
          <cell r="D33">
            <v>17.399999999999999</v>
          </cell>
          <cell r="E33">
            <v>69.75</v>
          </cell>
          <cell r="F33">
            <v>95</v>
          </cell>
          <cell r="G33">
            <v>41</v>
          </cell>
          <cell r="H33">
            <v>18.36</v>
          </cell>
          <cell r="J33">
            <v>31.319999999999997</v>
          </cell>
        </row>
        <row r="34">
          <cell r="B34">
            <v>26.537500000000005</v>
          </cell>
          <cell r="C34">
            <v>35.1</v>
          </cell>
          <cell r="D34">
            <v>18</v>
          </cell>
          <cell r="E34">
            <v>65.791666666666671</v>
          </cell>
          <cell r="F34">
            <v>97</v>
          </cell>
          <cell r="G34">
            <v>34</v>
          </cell>
          <cell r="H34">
            <v>12.96</v>
          </cell>
          <cell r="J34">
            <v>27.36</v>
          </cell>
        </row>
        <row r="35">
          <cell r="B35">
            <v>25.016666666666666</v>
          </cell>
          <cell r="C35">
            <v>35.4</v>
          </cell>
          <cell r="D35">
            <v>17.8</v>
          </cell>
          <cell r="E35">
            <v>70.291666666666671</v>
          </cell>
          <cell r="F35">
            <v>96</v>
          </cell>
          <cell r="G35">
            <v>36</v>
          </cell>
          <cell r="H35">
            <v>16.920000000000002</v>
          </cell>
          <cell r="J35">
            <v>84.600000000000009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26.895833333333339</v>
          </cell>
        </row>
      </sheetData>
      <sheetData sheetId="1"/>
      <sheetData sheetId="2">
        <row r="5">
          <cell r="B5">
            <v>28.395833333333332</v>
          </cell>
          <cell r="C5">
            <v>38</v>
          </cell>
          <cell r="D5">
            <v>22.4</v>
          </cell>
          <cell r="E5">
            <v>70.125</v>
          </cell>
          <cell r="F5">
            <v>100</v>
          </cell>
          <cell r="G5">
            <v>32</v>
          </cell>
          <cell r="H5">
            <v>20.16</v>
          </cell>
          <cell r="J5">
            <v>40.32</v>
          </cell>
          <cell r="K5">
            <v>0.4</v>
          </cell>
        </row>
        <row r="6">
          <cell r="B6">
            <v>29.779166666666669</v>
          </cell>
          <cell r="C6">
            <v>38.5</v>
          </cell>
          <cell r="D6">
            <v>23.3</v>
          </cell>
          <cell r="E6">
            <v>66.041666666666671</v>
          </cell>
          <cell r="F6">
            <v>100</v>
          </cell>
          <cell r="G6">
            <v>32</v>
          </cell>
          <cell r="H6">
            <v>9.3600000000000012</v>
          </cell>
          <cell r="J6">
            <v>26.64</v>
          </cell>
          <cell r="K6">
            <v>0</v>
          </cell>
        </row>
        <row r="7">
          <cell r="B7">
            <v>29.262499999999999</v>
          </cell>
          <cell r="C7">
            <v>37.9</v>
          </cell>
          <cell r="D7">
            <v>21.6</v>
          </cell>
          <cell r="E7">
            <v>67.125</v>
          </cell>
          <cell r="F7">
            <v>100</v>
          </cell>
          <cell r="G7">
            <v>39</v>
          </cell>
          <cell r="H7">
            <v>18.720000000000002</v>
          </cell>
          <cell r="J7">
            <v>47.88</v>
          </cell>
          <cell r="K7">
            <v>23.8</v>
          </cell>
        </row>
        <row r="8">
          <cell r="B8">
            <v>25.141666666666669</v>
          </cell>
          <cell r="C8">
            <v>29.7</v>
          </cell>
          <cell r="D8">
            <v>22.3</v>
          </cell>
          <cell r="E8">
            <v>87.458333333333329</v>
          </cell>
          <cell r="F8">
            <v>100</v>
          </cell>
          <cell r="G8">
            <v>61</v>
          </cell>
          <cell r="H8">
            <v>16.559999999999999</v>
          </cell>
          <cell r="J8">
            <v>33.840000000000003</v>
          </cell>
          <cell r="K8">
            <v>1.2</v>
          </cell>
        </row>
        <row r="9">
          <cell r="B9">
            <v>26.208333333333332</v>
          </cell>
          <cell r="C9">
            <v>34.200000000000003</v>
          </cell>
          <cell r="D9">
            <v>22.6</v>
          </cell>
          <cell r="E9">
            <v>83.625</v>
          </cell>
          <cell r="F9">
            <v>100</v>
          </cell>
          <cell r="G9">
            <v>49</v>
          </cell>
          <cell r="H9">
            <v>14.4</v>
          </cell>
          <cell r="J9">
            <v>51.480000000000004</v>
          </cell>
          <cell r="K9">
            <v>27.4</v>
          </cell>
        </row>
        <row r="10">
          <cell r="B10">
            <v>26.55416666666666</v>
          </cell>
          <cell r="C10">
            <v>34.700000000000003</v>
          </cell>
          <cell r="D10">
            <v>21.4</v>
          </cell>
          <cell r="E10">
            <v>81.75</v>
          </cell>
          <cell r="F10">
            <v>100</v>
          </cell>
          <cell r="G10">
            <v>46</v>
          </cell>
          <cell r="H10">
            <v>11.520000000000001</v>
          </cell>
          <cell r="J10">
            <v>24.12</v>
          </cell>
          <cell r="K10">
            <v>0.4</v>
          </cell>
        </row>
        <row r="11">
          <cell r="B11">
            <v>26.987499999999997</v>
          </cell>
          <cell r="C11">
            <v>33.700000000000003</v>
          </cell>
          <cell r="D11">
            <v>23.1</v>
          </cell>
          <cell r="E11">
            <v>84.833333333333329</v>
          </cell>
          <cell r="F11">
            <v>100</v>
          </cell>
          <cell r="G11">
            <v>53</v>
          </cell>
          <cell r="H11">
            <v>10.8</v>
          </cell>
          <cell r="J11">
            <v>33.119999999999997</v>
          </cell>
          <cell r="K11">
            <v>3</v>
          </cell>
        </row>
        <row r="12">
          <cell r="B12">
            <v>27.204166666666669</v>
          </cell>
          <cell r="C12">
            <v>34.4</v>
          </cell>
          <cell r="D12">
            <v>23.3</v>
          </cell>
          <cell r="E12">
            <v>84.833333333333329</v>
          </cell>
          <cell r="F12">
            <v>100</v>
          </cell>
          <cell r="G12">
            <v>54</v>
          </cell>
          <cell r="H12">
            <v>11.16</v>
          </cell>
          <cell r="J12">
            <v>27.36</v>
          </cell>
          <cell r="K12">
            <v>2.8000000000000003</v>
          </cell>
        </row>
        <row r="13">
          <cell r="B13">
            <v>27.3125</v>
          </cell>
          <cell r="C13">
            <v>34.4</v>
          </cell>
          <cell r="D13">
            <v>23</v>
          </cell>
          <cell r="E13">
            <v>83.5</v>
          </cell>
          <cell r="F13">
            <v>100</v>
          </cell>
          <cell r="G13">
            <v>56</v>
          </cell>
          <cell r="H13">
            <v>14.4</v>
          </cell>
          <cell r="J13">
            <v>41.76</v>
          </cell>
          <cell r="K13">
            <v>7</v>
          </cell>
        </row>
        <row r="14">
          <cell r="B14">
            <v>29.429166666666664</v>
          </cell>
          <cell r="C14">
            <v>37</v>
          </cell>
          <cell r="D14">
            <v>24</v>
          </cell>
          <cell r="E14">
            <v>75.916666666666671</v>
          </cell>
          <cell r="F14">
            <v>100</v>
          </cell>
          <cell r="G14">
            <v>37</v>
          </cell>
          <cell r="H14">
            <v>19.079999999999998</v>
          </cell>
          <cell r="J14">
            <v>41.4</v>
          </cell>
          <cell r="K14">
            <v>0</v>
          </cell>
        </row>
        <row r="15">
          <cell r="B15">
            <v>29.512499999999999</v>
          </cell>
          <cell r="C15">
            <v>35.700000000000003</v>
          </cell>
          <cell r="D15">
            <v>23.7</v>
          </cell>
          <cell r="E15">
            <v>72.833333333333329</v>
          </cell>
          <cell r="F15">
            <v>100</v>
          </cell>
          <cell r="G15">
            <v>43</v>
          </cell>
          <cell r="H15">
            <v>9.3600000000000012</v>
          </cell>
          <cell r="J15">
            <v>25.56</v>
          </cell>
          <cell r="K15">
            <v>0</v>
          </cell>
        </row>
        <row r="16">
          <cell r="B16">
            <v>29.537499999999998</v>
          </cell>
          <cell r="C16">
            <v>35.5</v>
          </cell>
          <cell r="D16">
            <v>23.5</v>
          </cell>
          <cell r="E16">
            <v>65.5</v>
          </cell>
          <cell r="F16">
            <v>98</v>
          </cell>
          <cell r="G16">
            <v>36</v>
          </cell>
          <cell r="H16">
            <v>12.24</v>
          </cell>
          <cell r="J16">
            <v>32.4</v>
          </cell>
          <cell r="K16">
            <v>0</v>
          </cell>
        </row>
        <row r="17">
          <cell r="B17">
            <v>29.420833333333324</v>
          </cell>
          <cell r="C17">
            <v>36.5</v>
          </cell>
          <cell r="D17">
            <v>23.6</v>
          </cell>
          <cell r="E17">
            <v>59.833333333333336</v>
          </cell>
          <cell r="F17">
            <v>77</v>
          </cell>
          <cell r="G17">
            <v>43</v>
          </cell>
          <cell r="H17">
            <v>10.08</v>
          </cell>
          <cell r="J17">
            <v>34.56</v>
          </cell>
          <cell r="K17">
            <v>0</v>
          </cell>
        </row>
        <row r="18">
          <cell r="B18">
            <v>30.516666666666662</v>
          </cell>
          <cell r="C18">
            <v>37.700000000000003</v>
          </cell>
          <cell r="D18">
            <v>25.7</v>
          </cell>
          <cell r="E18">
            <v>70.958333333333329</v>
          </cell>
          <cell r="F18">
            <v>99</v>
          </cell>
          <cell r="G18">
            <v>42</v>
          </cell>
          <cell r="H18">
            <v>14.76</v>
          </cell>
          <cell r="J18">
            <v>41.4</v>
          </cell>
          <cell r="K18">
            <v>0.2</v>
          </cell>
        </row>
        <row r="19">
          <cell r="B19">
            <v>30.070833333333329</v>
          </cell>
          <cell r="C19">
            <v>37.6</v>
          </cell>
          <cell r="D19">
            <v>24.8</v>
          </cell>
          <cell r="E19">
            <v>72.25</v>
          </cell>
          <cell r="F19">
            <v>100</v>
          </cell>
          <cell r="G19">
            <v>38</v>
          </cell>
          <cell r="H19">
            <v>18.720000000000002</v>
          </cell>
          <cell r="J19">
            <v>41.4</v>
          </cell>
          <cell r="K19">
            <v>0.2</v>
          </cell>
        </row>
        <row r="20">
          <cell r="B20">
            <v>29.349999999999994</v>
          </cell>
          <cell r="C20">
            <v>37.200000000000003</v>
          </cell>
          <cell r="D20">
            <v>23.6</v>
          </cell>
          <cell r="E20">
            <v>72.458333333333329</v>
          </cell>
          <cell r="F20">
            <v>100</v>
          </cell>
          <cell r="G20">
            <v>41</v>
          </cell>
          <cell r="H20">
            <v>15.48</v>
          </cell>
          <cell r="J20">
            <v>36</v>
          </cell>
          <cell r="K20">
            <v>0.60000000000000009</v>
          </cell>
        </row>
        <row r="21">
          <cell r="B21">
            <v>30.287499999999998</v>
          </cell>
          <cell r="C21">
            <v>37.200000000000003</v>
          </cell>
          <cell r="D21">
            <v>25</v>
          </cell>
          <cell r="E21">
            <v>70.666666666666671</v>
          </cell>
          <cell r="F21">
            <v>100</v>
          </cell>
          <cell r="G21">
            <v>41</v>
          </cell>
          <cell r="H21">
            <v>21.6</v>
          </cell>
          <cell r="J21">
            <v>43.56</v>
          </cell>
          <cell r="K21">
            <v>7.4</v>
          </cell>
        </row>
        <row r="22">
          <cell r="B22">
            <v>28.208333333333332</v>
          </cell>
          <cell r="C22">
            <v>35.299999999999997</v>
          </cell>
          <cell r="D22">
            <v>23.5</v>
          </cell>
          <cell r="E22">
            <v>82.125</v>
          </cell>
          <cell r="F22">
            <v>100</v>
          </cell>
          <cell r="G22">
            <v>48</v>
          </cell>
          <cell r="H22">
            <v>15.840000000000002</v>
          </cell>
          <cell r="J22">
            <v>33.119999999999997</v>
          </cell>
          <cell r="K22">
            <v>7.2</v>
          </cell>
        </row>
        <row r="23">
          <cell r="B23">
            <v>30.154166666666669</v>
          </cell>
          <cell r="C23">
            <v>37.1</v>
          </cell>
          <cell r="D23">
            <v>24</v>
          </cell>
          <cell r="E23">
            <v>71.583333333333329</v>
          </cell>
          <cell r="F23">
            <v>100</v>
          </cell>
          <cell r="G23">
            <v>40</v>
          </cell>
          <cell r="H23">
            <v>13.68</v>
          </cell>
          <cell r="J23">
            <v>28.08</v>
          </cell>
          <cell r="K23">
            <v>0</v>
          </cell>
        </row>
        <row r="24">
          <cell r="B24">
            <v>30.624999999999996</v>
          </cell>
          <cell r="C24">
            <v>37.200000000000003</v>
          </cell>
          <cell r="D24">
            <v>25.2</v>
          </cell>
          <cell r="E24">
            <v>66.916666666666671</v>
          </cell>
          <cell r="F24">
            <v>96</v>
          </cell>
          <cell r="G24">
            <v>40</v>
          </cell>
          <cell r="H24">
            <v>22.68</v>
          </cell>
          <cell r="J24">
            <v>42.480000000000004</v>
          </cell>
          <cell r="K24">
            <v>0</v>
          </cell>
        </row>
        <row r="25">
          <cell r="B25">
            <v>27.737500000000001</v>
          </cell>
          <cell r="C25">
            <v>36.799999999999997</v>
          </cell>
          <cell r="D25">
            <v>21.5</v>
          </cell>
          <cell r="E25">
            <v>75.541666666666671</v>
          </cell>
          <cell r="F25">
            <v>100</v>
          </cell>
          <cell r="G25">
            <v>41</v>
          </cell>
          <cell r="H25">
            <v>31.319999999999997</v>
          </cell>
          <cell r="J25">
            <v>68.400000000000006</v>
          </cell>
          <cell r="K25">
            <v>0.8</v>
          </cell>
        </row>
        <row r="26">
          <cell r="B26">
            <v>25.462500000000002</v>
          </cell>
          <cell r="C26">
            <v>32.6</v>
          </cell>
          <cell r="D26">
            <v>21</v>
          </cell>
          <cell r="E26">
            <v>73.125</v>
          </cell>
          <cell r="F26">
            <v>100</v>
          </cell>
          <cell r="G26">
            <v>42</v>
          </cell>
          <cell r="H26">
            <v>14.04</v>
          </cell>
          <cell r="J26">
            <v>29.52</v>
          </cell>
          <cell r="K26">
            <v>0.2</v>
          </cell>
        </row>
        <row r="27">
          <cell r="B27">
            <v>25.25</v>
          </cell>
          <cell r="C27">
            <v>28.5</v>
          </cell>
          <cell r="D27">
            <v>22.4</v>
          </cell>
          <cell r="E27">
            <v>70.833333333333329</v>
          </cell>
          <cell r="F27">
            <v>100</v>
          </cell>
          <cell r="G27">
            <v>58</v>
          </cell>
          <cell r="H27">
            <v>14.4</v>
          </cell>
          <cell r="J27">
            <v>35.64</v>
          </cell>
          <cell r="K27">
            <v>0</v>
          </cell>
        </row>
        <row r="28">
          <cell r="B28">
            <v>24.129166666666666</v>
          </cell>
          <cell r="C28">
            <v>27.1</v>
          </cell>
          <cell r="D28">
            <v>21.3</v>
          </cell>
          <cell r="E28">
            <v>74.208333333333329</v>
          </cell>
          <cell r="F28">
            <v>84</v>
          </cell>
          <cell r="G28">
            <v>67</v>
          </cell>
          <cell r="H28">
            <v>12.6</v>
          </cell>
          <cell r="J28">
            <v>29.16</v>
          </cell>
          <cell r="K28">
            <v>0</v>
          </cell>
        </row>
        <row r="29">
          <cell r="B29">
            <v>24.891666666666669</v>
          </cell>
          <cell r="C29">
            <v>29.9</v>
          </cell>
          <cell r="D29">
            <v>22</v>
          </cell>
          <cell r="E29">
            <v>83.583333333333329</v>
          </cell>
          <cell r="F29">
            <v>100</v>
          </cell>
          <cell r="G29">
            <v>61</v>
          </cell>
          <cell r="H29">
            <v>13.32</v>
          </cell>
          <cell r="J29">
            <v>25.56</v>
          </cell>
          <cell r="K29">
            <v>0</v>
          </cell>
        </row>
        <row r="30">
          <cell r="B30">
            <v>27.187500000000004</v>
          </cell>
          <cell r="C30">
            <v>33.4</v>
          </cell>
          <cell r="D30">
            <v>23.3</v>
          </cell>
          <cell r="E30">
            <v>68.333333333333329</v>
          </cell>
          <cell r="F30">
            <v>80</v>
          </cell>
          <cell r="G30">
            <v>46</v>
          </cell>
          <cell r="H30">
            <v>12.96</v>
          </cell>
          <cell r="J30">
            <v>26.64</v>
          </cell>
          <cell r="K30">
            <v>0</v>
          </cell>
        </row>
        <row r="31">
          <cell r="B31">
            <v>25.733333333333334</v>
          </cell>
          <cell r="C31">
            <v>31.4</v>
          </cell>
          <cell r="D31">
            <v>21.6</v>
          </cell>
          <cell r="E31">
            <v>79.75</v>
          </cell>
          <cell r="F31">
            <v>100</v>
          </cell>
          <cell r="G31">
            <v>46</v>
          </cell>
          <cell r="H31">
            <v>12.6</v>
          </cell>
          <cell r="J31">
            <v>25.2</v>
          </cell>
          <cell r="K31">
            <v>0</v>
          </cell>
        </row>
        <row r="32">
          <cell r="B32">
            <v>24.287499999999998</v>
          </cell>
          <cell r="C32">
            <v>29.4</v>
          </cell>
          <cell r="D32">
            <v>20.5</v>
          </cell>
          <cell r="E32">
            <v>82.875</v>
          </cell>
          <cell r="F32">
            <v>100</v>
          </cell>
          <cell r="G32">
            <v>59</v>
          </cell>
          <cell r="H32">
            <v>10.8</v>
          </cell>
          <cell r="J32">
            <v>22.32</v>
          </cell>
          <cell r="K32">
            <v>0</v>
          </cell>
        </row>
        <row r="33">
          <cell r="B33">
            <v>25.237499999999994</v>
          </cell>
          <cell r="C33">
            <v>30.1</v>
          </cell>
          <cell r="D33">
            <v>20.8</v>
          </cell>
          <cell r="E33">
            <v>76.416666666666671</v>
          </cell>
          <cell r="F33">
            <v>97</v>
          </cell>
          <cell r="G33">
            <v>60</v>
          </cell>
          <cell r="H33">
            <v>14.04</v>
          </cell>
          <cell r="J33">
            <v>28.8</v>
          </cell>
          <cell r="K33">
            <v>0</v>
          </cell>
        </row>
        <row r="34">
          <cell r="B34">
            <v>27.141666666666669</v>
          </cell>
          <cell r="C34">
            <v>34.299999999999997</v>
          </cell>
          <cell r="D34">
            <v>21.1</v>
          </cell>
          <cell r="E34">
            <v>74.583333333333329</v>
          </cell>
          <cell r="F34">
            <v>100</v>
          </cell>
          <cell r="G34">
            <v>41</v>
          </cell>
          <cell r="H34">
            <v>7.5600000000000005</v>
          </cell>
          <cell r="J34">
            <v>17.28</v>
          </cell>
          <cell r="K34">
            <v>0</v>
          </cell>
        </row>
        <row r="35">
          <cell r="B35">
            <v>25.620833333333337</v>
          </cell>
          <cell r="C35">
            <v>32.799999999999997</v>
          </cell>
          <cell r="D35">
            <v>22.3</v>
          </cell>
          <cell r="E35">
            <v>87.583333333333329</v>
          </cell>
          <cell r="F35">
            <v>100</v>
          </cell>
          <cell r="G35">
            <v>56</v>
          </cell>
          <cell r="H35">
            <v>7.9200000000000008</v>
          </cell>
          <cell r="J35">
            <v>47.16</v>
          </cell>
          <cell r="K35">
            <v>5.6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12.600000000000001</v>
          </cell>
        </row>
      </sheetData>
      <sheetData sheetId="1"/>
      <sheetData sheetId="2">
        <row r="5">
          <cell r="B5">
            <v>25.175000000000001</v>
          </cell>
          <cell r="C5">
            <v>36.5</v>
          </cell>
          <cell r="D5">
            <v>21</v>
          </cell>
          <cell r="E5">
            <v>78.416666666666671</v>
          </cell>
          <cell r="F5">
            <v>93</v>
          </cell>
          <cell r="G5">
            <v>38</v>
          </cell>
          <cell r="H5" t="str">
            <v>*</v>
          </cell>
          <cell r="J5">
            <v>26.28</v>
          </cell>
          <cell r="K5">
            <v>1.8</v>
          </cell>
        </row>
        <row r="6">
          <cell r="B6">
            <v>27.862499999999997</v>
          </cell>
          <cell r="C6">
            <v>37.700000000000003</v>
          </cell>
          <cell r="D6">
            <v>21.4</v>
          </cell>
          <cell r="E6">
            <v>72.875</v>
          </cell>
          <cell r="F6">
            <v>100</v>
          </cell>
          <cell r="G6">
            <v>28</v>
          </cell>
          <cell r="H6" t="str">
            <v>*</v>
          </cell>
          <cell r="J6">
            <v>19.079999999999998</v>
          </cell>
          <cell r="K6">
            <v>0.2</v>
          </cell>
        </row>
        <row r="7">
          <cell r="B7">
            <v>26.658333333333331</v>
          </cell>
          <cell r="C7">
            <v>37.1</v>
          </cell>
          <cell r="D7">
            <v>22.6</v>
          </cell>
          <cell r="E7">
            <v>73.791666666666671</v>
          </cell>
          <cell r="F7">
            <v>90</v>
          </cell>
          <cell r="G7">
            <v>36</v>
          </cell>
          <cell r="H7" t="str">
            <v>*</v>
          </cell>
          <cell r="J7">
            <v>38.519999999999996</v>
          </cell>
          <cell r="K7">
            <v>8.8000000000000007</v>
          </cell>
        </row>
        <row r="8">
          <cell r="B8">
            <v>24.658333333333331</v>
          </cell>
          <cell r="C8">
            <v>32.6</v>
          </cell>
          <cell r="D8">
            <v>21.1</v>
          </cell>
          <cell r="E8">
            <v>79.958333333333329</v>
          </cell>
          <cell r="F8">
            <v>94</v>
          </cell>
          <cell r="G8">
            <v>46</v>
          </cell>
          <cell r="H8" t="str">
            <v>*</v>
          </cell>
          <cell r="J8">
            <v>23.400000000000002</v>
          </cell>
          <cell r="K8">
            <v>0.2</v>
          </cell>
        </row>
        <row r="9">
          <cell r="B9">
            <v>24.470833333333331</v>
          </cell>
          <cell r="C9">
            <v>30.6</v>
          </cell>
          <cell r="D9">
            <v>20.6</v>
          </cell>
          <cell r="E9">
            <v>86.083333333333329</v>
          </cell>
          <cell r="F9">
            <v>100</v>
          </cell>
          <cell r="G9">
            <v>62</v>
          </cell>
          <cell r="H9" t="str">
            <v>*</v>
          </cell>
          <cell r="J9">
            <v>29.16</v>
          </cell>
          <cell r="K9">
            <v>54</v>
          </cell>
        </row>
        <row r="10">
          <cell r="B10">
            <v>25.683333333333334</v>
          </cell>
          <cell r="C10">
            <v>33.799999999999997</v>
          </cell>
          <cell r="D10">
            <v>20.399999999999999</v>
          </cell>
          <cell r="E10">
            <v>78.727272727272734</v>
          </cell>
          <cell r="F10">
            <v>100</v>
          </cell>
          <cell r="G10">
            <v>37</v>
          </cell>
          <cell r="H10" t="str">
            <v>*</v>
          </cell>
          <cell r="J10">
            <v>19.8</v>
          </cell>
          <cell r="K10">
            <v>0.2</v>
          </cell>
        </row>
        <row r="11">
          <cell r="B11">
            <v>25.862500000000001</v>
          </cell>
          <cell r="C11">
            <v>31.9</v>
          </cell>
          <cell r="D11">
            <v>22.1</v>
          </cell>
          <cell r="E11">
            <v>81.625</v>
          </cell>
          <cell r="F11">
            <v>100</v>
          </cell>
          <cell r="G11">
            <v>59</v>
          </cell>
          <cell r="H11" t="str">
            <v>*</v>
          </cell>
          <cell r="J11">
            <v>30.96</v>
          </cell>
          <cell r="K11">
            <v>0.8</v>
          </cell>
        </row>
        <row r="12">
          <cell r="B12">
            <v>26.012499999999999</v>
          </cell>
          <cell r="C12">
            <v>33.4</v>
          </cell>
          <cell r="D12">
            <v>22.6</v>
          </cell>
          <cell r="E12">
            <v>85.291666666666671</v>
          </cell>
          <cell r="F12">
            <v>100</v>
          </cell>
          <cell r="G12">
            <v>53</v>
          </cell>
          <cell r="H12" t="str">
            <v>*</v>
          </cell>
          <cell r="J12">
            <v>30.240000000000002</v>
          </cell>
          <cell r="K12">
            <v>6.4</v>
          </cell>
        </row>
        <row r="13">
          <cell r="B13">
            <v>28.212500000000002</v>
          </cell>
          <cell r="C13">
            <v>36.299999999999997</v>
          </cell>
          <cell r="D13">
            <v>22</v>
          </cell>
          <cell r="E13">
            <v>72.208333333333329</v>
          </cell>
          <cell r="F13">
            <v>100</v>
          </cell>
          <cell r="G13">
            <v>37</v>
          </cell>
          <cell r="H13" t="str">
            <v>*</v>
          </cell>
          <cell r="J13">
            <v>22.68</v>
          </cell>
          <cell r="K13">
            <v>0.2</v>
          </cell>
        </row>
        <row r="14">
          <cell r="B14">
            <v>28.533333333333331</v>
          </cell>
          <cell r="C14">
            <v>36.1</v>
          </cell>
          <cell r="D14">
            <v>23</v>
          </cell>
          <cell r="E14">
            <v>72.083333333333329</v>
          </cell>
          <cell r="F14">
            <v>96</v>
          </cell>
          <cell r="G14">
            <v>35</v>
          </cell>
          <cell r="H14" t="str">
            <v>*</v>
          </cell>
          <cell r="J14">
            <v>27.36</v>
          </cell>
          <cell r="K14">
            <v>0.4</v>
          </cell>
        </row>
        <row r="15">
          <cell r="B15">
            <v>27.895833333333339</v>
          </cell>
          <cell r="C15">
            <v>35.4</v>
          </cell>
          <cell r="D15">
            <v>21.8</v>
          </cell>
          <cell r="E15">
            <v>73.375</v>
          </cell>
          <cell r="F15">
            <v>100</v>
          </cell>
          <cell r="G15">
            <v>35</v>
          </cell>
          <cell r="H15" t="str">
            <v>*</v>
          </cell>
          <cell r="J15">
            <v>24.48</v>
          </cell>
          <cell r="K15">
            <v>0.2</v>
          </cell>
        </row>
        <row r="16">
          <cell r="B16">
            <v>27.995833333333334</v>
          </cell>
          <cell r="C16">
            <v>35.700000000000003</v>
          </cell>
          <cell r="D16">
            <v>21.6</v>
          </cell>
          <cell r="E16">
            <v>65.5</v>
          </cell>
          <cell r="F16">
            <v>93</v>
          </cell>
          <cell r="G16">
            <v>29</v>
          </cell>
          <cell r="H16" t="str">
            <v>*</v>
          </cell>
          <cell r="J16">
            <v>29.52</v>
          </cell>
          <cell r="K16">
            <v>0</v>
          </cell>
        </row>
        <row r="17">
          <cell r="B17">
            <v>27.883333333333329</v>
          </cell>
          <cell r="C17">
            <v>36.700000000000003</v>
          </cell>
          <cell r="D17">
            <v>20.399999999999999</v>
          </cell>
          <cell r="E17">
            <v>62.583333333333336</v>
          </cell>
          <cell r="F17">
            <v>90</v>
          </cell>
          <cell r="G17">
            <v>33</v>
          </cell>
          <cell r="H17" t="str">
            <v>*</v>
          </cell>
          <cell r="J17">
            <v>27.720000000000002</v>
          </cell>
          <cell r="K17">
            <v>0</v>
          </cell>
        </row>
        <row r="18">
          <cell r="B18">
            <v>30.054166666666671</v>
          </cell>
          <cell r="C18">
            <v>37.5</v>
          </cell>
          <cell r="D18">
            <v>23.4</v>
          </cell>
          <cell r="E18">
            <v>62.958333333333336</v>
          </cell>
          <cell r="F18">
            <v>89</v>
          </cell>
          <cell r="G18">
            <v>34</v>
          </cell>
          <cell r="H18" t="str">
            <v>*</v>
          </cell>
          <cell r="J18">
            <v>25.2</v>
          </cell>
          <cell r="K18">
            <v>0</v>
          </cell>
        </row>
        <row r="19">
          <cell r="B19">
            <v>28.220833333333335</v>
          </cell>
          <cell r="C19">
            <v>35.6</v>
          </cell>
          <cell r="D19">
            <v>24.6</v>
          </cell>
          <cell r="E19">
            <v>73.166666666666671</v>
          </cell>
          <cell r="F19">
            <v>92</v>
          </cell>
          <cell r="G19">
            <v>44</v>
          </cell>
          <cell r="H19" t="str">
            <v>*</v>
          </cell>
          <cell r="J19">
            <v>25.2</v>
          </cell>
          <cell r="K19">
            <v>11.399999999999999</v>
          </cell>
        </row>
        <row r="20">
          <cell r="B20">
            <v>29.025000000000006</v>
          </cell>
          <cell r="C20">
            <v>37.200000000000003</v>
          </cell>
          <cell r="D20">
            <v>22.6</v>
          </cell>
          <cell r="E20">
            <v>65.916666666666671</v>
          </cell>
          <cell r="F20">
            <v>91</v>
          </cell>
          <cell r="G20">
            <v>31</v>
          </cell>
          <cell r="H20" t="str">
            <v>*</v>
          </cell>
          <cell r="J20">
            <v>21.240000000000002</v>
          </cell>
          <cell r="K20">
            <v>0</v>
          </cell>
        </row>
        <row r="21">
          <cell r="B21">
            <v>28.833333333333332</v>
          </cell>
          <cell r="C21">
            <v>38.1</v>
          </cell>
          <cell r="D21">
            <v>23.5</v>
          </cell>
          <cell r="E21">
            <v>67.875</v>
          </cell>
          <cell r="F21">
            <v>91</v>
          </cell>
          <cell r="G21">
            <v>33</v>
          </cell>
          <cell r="H21" t="str">
            <v>*</v>
          </cell>
          <cell r="J21">
            <v>31.319999999999997</v>
          </cell>
          <cell r="K21">
            <v>1.7999999999999998</v>
          </cell>
        </row>
        <row r="22">
          <cell r="B22">
            <v>26.479166666666668</v>
          </cell>
          <cell r="C22">
            <v>36.200000000000003</v>
          </cell>
          <cell r="D22">
            <v>22.4</v>
          </cell>
          <cell r="E22">
            <v>81.083333333333329</v>
          </cell>
          <cell r="F22">
            <v>100</v>
          </cell>
          <cell r="G22">
            <v>41</v>
          </cell>
          <cell r="H22" t="str">
            <v>*</v>
          </cell>
          <cell r="J22">
            <v>24.12</v>
          </cell>
          <cell r="K22">
            <v>1.6</v>
          </cell>
        </row>
        <row r="23">
          <cell r="B23">
            <v>28.874999999999996</v>
          </cell>
          <cell r="C23">
            <v>37.1</v>
          </cell>
          <cell r="D23">
            <v>23.1</v>
          </cell>
          <cell r="E23">
            <v>71.416666666666671</v>
          </cell>
          <cell r="F23">
            <v>96</v>
          </cell>
          <cell r="G23">
            <v>32</v>
          </cell>
          <cell r="H23" t="str">
            <v>*</v>
          </cell>
          <cell r="J23">
            <v>18</v>
          </cell>
          <cell r="K23">
            <v>0.2</v>
          </cell>
        </row>
        <row r="24">
          <cell r="B24">
            <v>29.549999999999997</v>
          </cell>
          <cell r="C24">
            <v>37.6</v>
          </cell>
          <cell r="D24">
            <v>23.3</v>
          </cell>
          <cell r="E24">
            <v>65.875</v>
          </cell>
          <cell r="F24">
            <v>100</v>
          </cell>
          <cell r="G24">
            <v>30</v>
          </cell>
          <cell r="H24" t="str">
            <v>*</v>
          </cell>
          <cell r="J24">
            <v>30.240000000000002</v>
          </cell>
          <cell r="K24">
            <v>0</v>
          </cell>
        </row>
        <row r="25">
          <cell r="B25">
            <v>26.179166666666664</v>
          </cell>
          <cell r="C25">
            <v>37</v>
          </cell>
          <cell r="D25">
            <v>19.2</v>
          </cell>
          <cell r="E25">
            <v>72.833333333333329</v>
          </cell>
          <cell r="F25">
            <v>91</v>
          </cell>
          <cell r="G25">
            <v>34</v>
          </cell>
          <cell r="H25" t="str">
            <v>*</v>
          </cell>
          <cell r="J25">
            <v>39.6</v>
          </cell>
          <cell r="K25">
            <v>0.4</v>
          </cell>
        </row>
        <row r="26">
          <cell r="B26">
            <v>24.183333333333334</v>
          </cell>
          <cell r="C26">
            <v>31.8</v>
          </cell>
          <cell r="D26">
            <v>19.5</v>
          </cell>
          <cell r="E26">
            <v>72.75</v>
          </cell>
          <cell r="F26">
            <v>91</v>
          </cell>
          <cell r="G26">
            <v>45</v>
          </cell>
          <cell r="H26" t="str">
            <v>*</v>
          </cell>
          <cell r="J26">
            <v>14.76</v>
          </cell>
          <cell r="K26">
            <v>0</v>
          </cell>
        </row>
        <row r="27">
          <cell r="B27">
            <v>24.408333333333335</v>
          </cell>
          <cell r="C27">
            <v>29.9</v>
          </cell>
          <cell r="D27">
            <v>21.7</v>
          </cell>
          <cell r="E27">
            <v>68.916666666666671</v>
          </cell>
          <cell r="F27">
            <v>84</v>
          </cell>
          <cell r="G27">
            <v>47</v>
          </cell>
          <cell r="H27" t="str">
            <v>*</v>
          </cell>
          <cell r="J27">
            <v>34.92</v>
          </cell>
          <cell r="K27">
            <v>0</v>
          </cell>
        </row>
        <row r="28">
          <cell r="B28">
            <v>23.316666666666666</v>
          </cell>
          <cell r="C28">
            <v>28.4</v>
          </cell>
          <cell r="D28">
            <v>18.5</v>
          </cell>
          <cell r="E28">
            <v>72.458333333333329</v>
          </cell>
          <cell r="F28">
            <v>89</v>
          </cell>
          <cell r="G28">
            <v>58</v>
          </cell>
          <cell r="H28" t="str">
            <v>*</v>
          </cell>
          <cell r="J28">
            <v>29.52</v>
          </cell>
          <cell r="K28">
            <v>0</v>
          </cell>
        </row>
        <row r="29">
          <cell r="B29">
            <v>23.650000000000002</v>
          </cell>
          <cell r="C29">
            <v>29.9</v>
          </cell>
          <cell r="D29">
            <v>19.3</v>
          </cell>
          <cell r="E29">
            <v>79.25</v>
          </cell>
          <cell r="F29">
            <v>100</v>
          </cell>
          <cell r="G29">
            <v>53</v>
          </cell>
          <cell r="H29" t="str">
            <v>*</v>
          </cell>
          <cell r="J29">
            <v>12.96</v>
          </cell>
          <cell r="K29">
            <v>0</v>
          </cell>
        </row>
        <row r="30">
          <cell r="B30">
            <v>24.958333333333329</v>
          </cell>
          <cell r="C30">
            <v>33.9</v>
          </cell>
          <cell r="D30">
            <v>18</v>
          </cell>
          <cell r="E30">
            <v>68.583333333333329</v>
          </cell>
          <cell r="F30">
            <v>90</v>
          </cell>
          <cell r="G30">
            <v>31</v>
          </cell>
          <cell r="H30" t="str">
            <v>*</v>
          </cell>
          <cell r="J30">
            <v>21.96</v>
          </cell>
          <cell r="K30">
            <v>0</v>
          </cell>
        </row>
        <row r="31">
          <cell r="B31">
            <v>25.033333333333335</v>
          </cell>
          <cell r="C31">
            <v>31.8</v>
          </cell>
          <cell r="D31">
            <v>19.8</v>
          </cell>
          <cell r="E31">
            <v>74.125</v>
          </cell>
          <cell r="F31">
            <v>100</v>
          </cell>
          <cell r="G31">
            <v>38</v>
          </cell>
          <cell r="H31" t="str">
            <v>*</v>
          </cell>
          <cell r="J31">
            <v>26.64</v>
          </cell>
          <cell r="K31">
            <v>0</v>
          </cell>
        </row>
        <row r="32">
          <cell r="B32">
            <v>23.425000000000001</v>
          </cell>
          <cell r="C32">
            <v>30.2</v>
          </cell>
          <cell r="D32">
            <v>18.8</v>
          </cell>
          <cell r="E32">
            <v>75.791666666666671</v>
          </cell>
          <cell r="F32">
            <v>100</v>
          </cell>
          <cell r="G32">
            <v>46</v>
          </cell>
          <cell r="H32" t="str">
            <v>*</v>
          </cell>
          <cell r="J32">
            <v>27.720000000000002</v>
          </cell>
          <cell r="K32">
            <v>0</v>
          </cell>
        </row>
        <row r="33">
          <cell r="B33">
            <v>24.208333333333329</v>
          </cell>
          <cell r="C33">
            <v>32.6</v>
          </cell>
          <cell r="D33">
            <v>17.5</v>
          </cell>
          <cell r="E33">
            <v>71.083333333333329</v>
          </cell>
          <cell r="F33">
            <v>93</v>
          </cell>
          <cell r="G33">
            <v>37</v>
          </cell>
          <cell r="H33" t="str">
            <v>*</v>
          </cell>
          <cell r="J33">
            <v>26.28</v>
          </cell>
          <cell r="K33">
            <v>0</v>
          </cell>
        </row>
        <row r="34">
          <cell r="B34">
            <v>25.737500000000001</v>
          </cell>
          <cell r="C34">
            <v>34.299999999999997</v>
          </cell>
          <cell r="D34">
            <v>19.2</v>
          </cell>
          <cell r="E34">
            <v>68.791666666666671</v>
          </cell>
          <cell r="F34">
            <v>100</v>
          </cell>
          <cell r="G34">
            <v>29</v>
          </cell>
          <cell r="H34" t="str">
            <v>*</v>
          </cell>
          <cell r="J34">
            <v>21.96</v>
          </cell>
          <cell r="K34">
            <v>0</v>
          </cell>
        </row>
        <row r="35">
          <cell r="B35">
            <v>24.379166666666666</v>
          </cell>
          <cell r="C35">
            <v>33.9</v>
          </cell>
          <cell r="D35">
            <v>20</v>
          </cell>
          <cell r="E35">
            <v>74.458333333333329</v>
          </cell>
          <cell r="F35">
            <v>96</v>
          </cell>
          <cell r="G35">
            <v>41</v>
          </cell>
          <cell r="H35" t="str">
            <v>*</v>
          </cell>
          <cell r="J35">
            <v>34.56</v>
          </cell>
          <cell r="K35">
            <v>3.8000000000000003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25.975000000000005</v>
          </cell>
        </row>
      </sheetData>
      <sheetData sheetId="1"/>
      <sheetData sheetId="2">
        <row r="5">
          <cell r="B5">
            <v>25.829166666666666</v>
          </cell>
          <cell r="C5">
            <v>35.299999999999997</v>
          </cell>
          <cell r="D5">
            <v>21.1</v>
          </cell>
          <cell r="E5">
            <v>68.307692307692307</v>
          </cell>
          <cell r="F5">
            <v>100</v>
          </cell>
          <cell r="G5">
            <v>43</v>
          </cell>
          <cell r="H5">
            <v>14.76</v>
          </cell>
          <cell r="J5">
            <v>31.319999999999997</v>
          </cell>
          <cell r="K5">
            <v>3.2</v>
          </cell>
        </row>
        <row r="6">
          <cell r="B6">
            <v>28.079166666666669</v>
          </cell>
          <cell r="C6">
            <v>36.4</v>
          </cell>
          <cell r="D6">
            <v>22</v>
          </cell>
          <cell r="E6">
            <v>70.05</v>
          </cell>
          <cell r="F6">
            <v>100</v>
          </cell>
          <cell r="G6">
            <v>39</v>
          </cell>
          <cell r="H6">
            <v>10.8</v>
          </cell>
          <cell r="J6">
            <v>26.64</v>
          </cell>
          <cell r="K6">
            <v>0</v>
          </cell>
        </row>
        <row r="7">
          <cell r="B7">
            <v>29.095833333333331</v>
          </cell>
          <cell r="C7">
            <v>36</v>
          </cell>
          <cell r="D7">
            <v>22.9</v>
          </cell>
          <cell r="E7">
            <v>66.217391304347828</v>
          </cell>
          <cell r="F7">
            <v>100</v>
          </cell>
          <cell r="G7">
            <v>37</v>
          </cell>
          <cell r="H7">
            <v>11.879999999999999</v>
          </cell>
          <cell r="J7">
            <v>38.880000000000003</v>
          </cell>
          <cell r="K7">
            <v>0</v>
          </cell>
        </row>
        <row r="8">
          <cell r="B8">
            <v>26.695833333333329</v>
          </cell>
          <cell r="C8">
            <v>32.5</v>
          </cell>
          <cell r="D8">
            <v>23</v>
          </cell>
          <cell r="E8">
            <v>75.571428571428569</v>
          </cell>
          <cell r="F8">
            <v>92</v>
          </cell>
          <cell r="G8">
            <v>51</v>
          </cell>
          <cell r="H8">
            <v>19.440000000000001</v>
          </cell>
          <cell r="J8">
            <v>41.4</v>
          </cell>
          <cell r="K8">
            <v>0</v>
          </cell>
        </row>
        <row r="9">
          <cell r="B9">
            <v>25.345833333333331</v>
          </cell>
          <cell r="C9">
            <v>31.1</v>
          </cell>
          <cell r="D9">
            <v>22.3</v>
          </cell>
          <cell r="E9">
            <v>78</v>
          </cell>
          <cell r="F9">
            <v>100</v>
          </cell>
          <cell r="G9">
            <v>54</v>
          </cell>
          <cell r="H9">
            <v>10.44</v>
          </cell>
          <cell r="J9">
            <v>25.2</v>
          </cell>
          <cell r="K9">
            <v>0</v>
          </cell>
        </row>
        <row r="10">
          <cell r="B10">
            <v>26.112500000000001</v>
          </cell>
          <cell r="C10">
            <v>33.799999999999997</v>
          </cell>
          <cell r="D10">
            <v>20.9</v>
          </cell>
          <cell r="E10">
            <v>64.692307692307693</v>
          </cell>
          <cell r="F10">
            <v>100</v>
          </cell>
          <cell r="G10">
            <v>44</v>
          </cell>
          <cell r="H10">
            <v>14.04</v>
          </cell>
          <cell r="J10">
            <v>39.24</v>
          </cell>
          <cell r="K10">
            <v>0</v>
          </cell>
        </row>
        <row r="11">
          <cell r="B11">
            <v>26.437499999999996</v>
          </cell>
          <cell r="C11">
            <v>32.5</v>
          </cell>
          <cell r="D11">
            <v>23.1</v>
          </cell>
          <cell r="E11">
            <v>77.86666666666666</v>
          </cell>
          <cell r="F11">
            <v>100</v>
          </cell>
          <cell r="G11">
            <v>57</v>
          </cell>
          <cell r="H11">
            <v>14.04</v>
          </cell>
          <cell r="J11">
            <v>34.56</v>
          </cell>
          <cell r="K11">
            <v>2.4000000000000004</v>
          </cell>
        </row>
        <row r="12">
          <cell r="B12">
            <v>27.041666666666661</v>
          </cell>
          <cell r="C12">
            <v>32.299999999999997</v>
          </cell>
          <cell r="D12">
            <v>23.2</v>
          </cell>
          <cell r="E12">
            <v>71.92307692307692</v>
          </cell>
          <cell r="F12">
            <v>98</v>
          </cell>
          <cell r="G12">
            <v>55</v>
          </cell>
          <cell r="H12">
            <v>11.879999999999999</v>
          </cell>
          <cell r="J12">
            <v>30.96</v>
          </cell>
          <cell r="K12">
            <v>0</v>
          </cell>
        </row>
        <row r="13">
          <cell r="B13">
            <v>27.787500000000005</v>
          </cell>
          <cell r="C13">
            <v>35.200000000000003</v>
          </cell>
          <cell r="D13">
            <v>22.6</v>
          </cell>
          <cell r="E13">
            <v>71.13333333333334</v>
          </cell>
          <cell r="F13">
            <v>100</v>
          </cell>
          <cell r="G13">
            <v>45</v>
          </cell>
          <cell r="H13">
            <v>15.48</v>
          </cell>
          <cell r="J13">
            <v>43.92</v>
          </cell>
          <cell r="K13">
            <v>4.8</v>
          </cell>
        </row>
        <row r="14">
          <cell r="B14">
            <v>28.379166666666663</v>
          </cell>
          <cell r="C14">
            <v>35.799999999999997</v>
          </cell>
          <cell r="D14">
            <v>24.2</v>
          </cell>
          <cell r="E14">
            <v>78.523809523809518</v>
          </cell>
          <cell r="F14">
            <v>100</v>
          </cell>
          <cell r="G14">
            <v>47</v>
          </cell>
          <cell r="H14">
            <v>14.4</v>
          </cell>
          <cell r="J14">
            <v>42.480000000000004</v>
          </cell>
          <cell r="K14">
            <v>18.599999999999998</v>
          </cell>
        </row>
        <row r="15">
          <cell r="B15">
            <v>28.308333333333334</v>
          </cell>
          <cell r="C15">
            <v>34.6</v>
          </cell>
          <cell r="D15">
            <v>22.7</v>
          </cell>
          <cell r="E15">
            <v>71.38095238095238</v>
          </cell>
          <cell r="F15">
            <v>100</v>
          </cell>
          <cell r="G15">
            <v>42</v>
          </cell>
          <cell r="H15">
            <v>17.64</v>
          </cell>
          <cell r="J15">
            <v>36.72</v>
          </cell>
          <cell r="K15">
            <v>0</v>
          </cell>
        </row>
        <row r="16">
          <cell r="B16">
            <v>28.287499999999991</v>
          </cell>
          <cell r="C16">
            <v>34.5</v>
          </cell>
          <cell r="D16">
            <v>23.2</v>
          </cell>
          <cell r="E16">
            <v>67.166666666666671</v>
          </cell>
          <cell r="F16">
            <v>100</v>
          </cell>
          <cell r="G16">
            <v>37</v>
          </cell>
          <cell r="H16">
            <v>17.64</v>
          </cell>
          <cell r="J16">
            <v>33.840000000000003</v>
          </cell>
          <cell r="K16">
            <v>0</v>
          </cell>
        </row>
        <row r="17">
          <cell r="B17">
            <v>28.729166666666668</v>
          </cell>
          <cell r="C17">
            <v>36.299999999999997</v>
          </cell>
          <cell r="D17">
            <v>22</v>
          </cell>
          <cell r="E17">
            <v>56.791666666666664</v>
          </cell>
          <cell r="F17">
            <v>79</v>
          </cell>
          <cell r="G17">
            <v>34</v>
          </cell>
          <cell r="H17">
            <v>15.120000000000001</v>
          </cell>
          <cell r="J17">
            <v>28.44</v>
          </cell>
          <cell r="K17">
            <v>0</v>
          </cell>
        </row>
        <row r="18">
          <cell r="B18">
            <v>29.679166666666674</v>
          </cell>
          <cell r="C18">
            <v>37.5</v>
          </cell>
          <cell r="D18">
            <v>22.6</v>
          </cell>
          <cell r="E18">
            <v>59.291666666666664</v>
          </cell>
          <cell r="F18">
            <v>87</v>
          </cell>
          <cell r="G18">
            <v>37</v>
          </cell>
          <cell r="H18">
            <v>10.08</v>
          </cell>
          <cell r="J18">
            <v>35.28</v>
          </cell>
          <cell r="K18">
            <v>0</v>
          </cell>
        </row>
        <row r="19">
          <cell r="B19">
            <v>30.049999999999994</v>
          </cell>
          <cell r="C19">
            <v>37.299999999999997</v>
          </cell>
          <cell r="D19">
            <v>24.1</v>
          </cell>
          <cell r="E19">
            <v>67.173913043478265</v>
          </cell>
          <cell r="F19">
            <v>99</v>
          </cell>
          <cell r="G19">
            <v>38</v>
          </cell>
          <cell r="H19">
            <v>11.879999999999999</v>
          </cell>
          <cell r="J19">
            <v>55.800000000000004</v>
          </cell>
          <cell r="K19">
            <v>0</v>
          </cell>
        </row>
        <row r="20">
          <cell r="B20">
            <v>29.754166666666663</v>
          </cell>
          <cell r="C20">
            <v>37.5</v>
          </cell>
          <cell r="D20">
            <v>23.5</v>
          </cell>
          <cell r="E20">
            <v>67.5</v>
          </cell>
          <cell r="F20">
            <v>100</v>
          </cell>
          <cell r="G20">
            <v>33</v>
          </cell>
          <cell r="H20">
            <v>12.6</v>
          </cell>
          <cell r="J20">
            <v>29.880000000000003</v>
          </cell>
          <cell r="K20">
            <v>0</v>
          </cell>
        </row>
        <row r="21">
          <cell r="B21">
            <v>27.825000000000003</v>
          </cell>
          <cell r="C21">
            <v>35.5</v>
          </cell>
          <cell r="D21">
            <v>23.9</v>
          </cell>
          <cell r="E21">
            <v>70.888888888888886</v>
          </cell>
          <cell r="F21">
            <v>94</v>
          </cell>
          <cell r="G21">
            <v>44</v>
          </cell>
          <cell r="H21">
            <v>23.759999999999998</v>
          </cell>
          <cell r="J21">
            <v>45</v>
          </cell>
          <cell r="K21">
            <v>29.2</v>
          </cell>
        </row>
        <row r="22">
          <cell r="B22">
            <v>27.137499999999999</v>
          </cell>
          <cell r="C22">
            <v>34.799999999999997</v>
          </cell>
          <cell r="D22">
            <v>23.1</v>
          </cell>
          <cell r="E22">
            <v>70.833333333333329</v>
          </cell>
          <cell r="F22">
            <v>89</v>
          </cell>
          <cell r="G22">
            <v>47</v>
          </cell>
          <cell r="H22">
            <v>9.3600000000000012</v>
          </cell>
          <cell r="J22">
            <v>26.64</v>
          </cell>
          <cell r="K22">
            <v>0</v>
          </cell>
        </row>
        <row r="23">
          <cell r="B23">
            <v>29.354166666666668</v>
          </cell>
          <cell r="C23">
            <v>36.200000000000003</v>
          </cell>
          <cell r="D23">
            <v>24</v>
          </cell>
          <cell r="E23">
            <v>69.333333333333329</v>
          </cell>
          <cell r="F23">
            <v>100</v>
          </cell>
          <cell r="G23">
            <v>40</v>
          </cell>
          <cell r="H23">
            <v>9.7200000000000006</v>
          </cell>
          <cell r="J23">
            <v>27.36</v>
          </cell>
          <cell r="K23">
            <v>0</v>
          </cell>
        </row>
        <row r="24">
          <cell r="B24">
            <v>28.883333333333326</v>
          </cell>
          <cell r="C24">
            <v>36.6</v>
          </cell>
          <cell r="D24">
            <v>24.1</v>
          </cell>
          <cell r="E24">
            <v>75.478260869565219</v>
          </cell>
          <cell r="F24">
            <v>100</v>
          </cell>
          <cell r="G24">
            <v>41</v>
          </cell>
          <cell r="H24">
            <v>20.16</v>
          </cell>
          <cell r="J24">
            <v>57.24</v>
          </cell>
          <cell r="K24">
            <v>0</v>
          </cell>
        </row>
        <row r="25">
          <cell r="B25">
            <v>26.308333333333334</v>
          </cell>
          <cell r="C25">
            <v>35</v>
          </cell>
          <cell r="D25">
            <v>19.600000000000001</v>
          </cell>
          <cell r="E25">
            <v>76.260869565217391</v>
          </cell>
          <cell r="F25">
            <v>100</v>
          </cell>
          <cell r="G25">
            <v>47</v>
          </cell>
          <cell r="H25">
            <v>26.64</v>
          </cell>
          <cell r="J25">
            <v>78.48</v>
          </cell>
          <cell r="K25">
            <v>5</v>
          </cell>
        </row>
        <row r="26">
          <cell r="B26">
            <v>25.1875</v>
          </cell>
          <cell r="C26">
            <v>32.700000000000003</v>
          </cell>
          <cell r="D26">
            <v>20.2</v>
          </cell>
          <cell r="E26">
            <v>72.428571428571431</v>
          </cell>
          <cell r="F26">
            <v>100</v>
          </cell>
          <cell r="G26">
            <v>46</v>
          </cell>
          <cell r="H26">
            <v>17.64</v>
          </cell>
          <cell r="J26">
            <v>31.319999999999997</v>
          </cell>
          <cell r="K26">
            <v>0</v>
          </cell>
        </row>
        <row r="27">
          <cell r="B27">
            <v>24.791666666666671</v>
          </cell>
          <cell r="C27">
            <v>28.8</v>
          </cell>
          <cell r="D27">
            <v>21</v>
          </cell>
          <cell r="E27">
            <v>70.666666666666671</v>
          </cell>
          <cell r="F27">
            <v>89</v>
          </cell>
          <cell r="G27">
            <v>50</v>
          </cell>
          <cell r="H27">
            <v>20.88</v>
          </cell>
          <cell r="J27">
            <v>41.76</v>
          </cell>
          <cell r="K27">
            <v>0</v>
          </cell>
        </row>
        <row r="28">
          <cell r="B28">
            <v>23.595833333333335</v>
          </cell>
          <cell r="C28">
            <v>28.8</v>
          </cell>
          <cell r="D28">
            <v>19</v>
          </cell>
          <cell r="E28">
            <v>74.458333333333329</v>
          </cell>
          <cell r="F28">
            <v>96</v>
          </cell>
          <cell r="G28">
            <v>59</v>
          </cell>
          <cell r="H28">
            <v>15.120000000000001</v>
          </cell>
          <cell r="J28">
            <v>34.92</v>
          </cell>
          <cell r="K28">
            <v>0</v>
          </cell>
        </row>
        <row r="29">
          <cell r="B29">
            <v>24.641666666666662</v>
          </cell>
          <cell r="C29">
            <v>30.5</v>
          </cell>
          <cell r="D29">
            <v>20.3</v>
          </cell>
          <cell r="E29">
            <v>71.944444444444443</v>
          </cell>
          <cell r="F29">
            <v>100</v>
          </cell>
          <cell r="G29">
            <v>52</v>
          </cell>
          <cell r="H29">
            <v>10.44</v>
          </cell>
          <cell r="J29">
            <v>23.400000000000002</v>
          </cell>
          <cell r="K29">
            <v>0</v>
          </cell>
        </row>
        <row r="30">
          <cell r="B30">
            <v>25.933333333333334</v>
          </cell>
          <cell r="C30">
            <v>32.5</v>
          </cell>
          <cell r="D30">
            <v>20.3</v>
          </cell>
          <cell r="E30">
            <v>70.791666666666671</v>
          </cell>
          <cell r="F30">
            <v>93</v>
          </cell>
          <cell r="G30">
            <v>45</v>
          </cell>
          <cell r="H30">
            <v>14.04</v>
          </cell>
          <cell r="J30">
            <v>33.480000000000004</v>
          </cell>
          <cell r="K30">
            <v>0</v>
          </cell>
        </row>
        <row r="31">
          <cell r="B31">
            <v>25.599999999999998</v>
          </cell>
          <cell r="C31">
            <v>31</v>
          </cell>
          <cell r="D31">
            <v>21.3</v>
          </cell>
          <cell r="E31">
            <v>72.5</v>
          </cell>
          <cell r="F31">
            <v>100</v>
          </cell>
          <cell r="G31">
            <v>49</v>
          </cell>
          <cell r="H31">
            <v>16.2</v>
          </cell>
          <cell r="J31">
            <v>33.480000000000004</v>
          </cell>
          <cell r="K31">
            <v>0</v>
          </cell>
        </row>
        <row r="32">
          <cell r="B32">
            <v>24.920833333333331</v>
          </cell>
          <cell r="C32">
            <v>31.3</v>
          </cell>
          <cell r="D32">
            <v>20.2</v>
          </cell>
          <cell r="E32">
            <v>69.849999999999994</v>
          </cell>
          <cell r="F32">
            <v>100</v>
          </cell>
          <cell r="G32">
            <v>45</v>
          </cell>
          <cell r="H32">
            <v>12.6</v>
          </cell>
          <cell r="J32">
            <v>25.2</v>
          </cell>
          <cell r="K32">
            <v>0</v>
          </cell>
        </row>
        <row r="33">
          <cell r="B33">
            <v>25.466666666666658</v>
          </cell>
          <cell r="C33">
            <v>32.299999999999997</v>
          </cell>
          <cell r="D33">
            <v>19.399999999999999</v>
          </cell>
          <cell r="E33">
            <v>70.217391304347828</v>
          </cell>
          <cell r="F33">
            <v>100</v>
          </cell>
          <cell r="G33">
            <v>43</v>
          </cell>
          <cell r="H33">
            <v>12.24</v>
          </cell>
          <cell r="J33">
            <v>26.28</v>
          </cell>
          <cell r="K33">
            <v>0</v>
          </cell>
        </row>
        <row r="34">
          <cell r="B34">
            <v>26.649999999999991</v>
          </cell>
          <cell r="C34">
            <v>33.700000000000003</v>
          </cell>
          <cell r="D34">
            <v>20.7</v>
          </cell>
          <cell r="E34">
            <v>63.095238095238095</v>
          </cell>
          <cell r="F34">
            <v>97</v>
          </cell>
          <cell r="G34">
            <v>27</v>
          </cell>
          <cell r="H34">
            <v>9.7200000000000006</v>
          </cell>
          <cell r="J34">
            <v>23.759999999999998</v>
          </cell>
          <cell r="K34">
            <v>0</v>
          </cell>
        </row>
        <row r="35">
          <cell r="B35">
            <v>26.083333333333329</v>
          </cell>
          <cell r="C35">
            <v>34.700000000000003</v>
          </cell>
          <cell r="D35">
            <v>19.3</v>
          </cell>
          <cell r="E35">
            <v>67.217391304347828</v>
          </cell>
          <cell r="F35">
            <v>100</v>
          </cell>
          <cell r="G35">
            <v>34</v>
          </cell>
          <cell r="H35">
            <v>11.520000000000001</v>
          </cell>
          <cell r="J35">
            <v>34.92</v>
          </cell>
          <cell r="K35">
            <v>7.4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</sheetNames>
    <sheetDataSet>
      <sheetData sheetId="0">
        <row r="5">
          <cell r="B5">
            <v>27.466666666666658</v>
          </cell>
        </row>
      </sheetData>
      <sheetData sheetId="1"/>
      <sheetData sheetId="2">
        <row r="5">
          <cell r="B5">
            <v>28.595833333333328</v>
          </cell>
          <cell r="C5">
            <v>37.799999999999997</v>
          </cell>
          <cell r="D5">
            <v>23.9</v>
          </cell>
          <cell r="E5">
            <v>63.25</v>
          </cell>
          <cell r="F5">
            <v>83</v>
          </cell>
          <cell r="G5">
            <v>27</v>
          </cell>
          <cell r="H5">
            <v>29.880000000000003</v>
          </cell>
          <cell r="J5">
            <v>47.88</v>
          </cell>
          <cell r="K5">
            <v>0</v>
          </cell>
        </row>
        <row r="6">
          <cell r="B6">
            <v>29.583333333333343</v>
          </cell>
          <cell r="C6">
            <v>36.799999999999997</v>
          </cell>
          <cell r="D6">
            <v>23.8</v>
          </cell>
          <cell r="E6">
            <v>60.875</v>
          </cell>
          <cell r="F6">
            <v>84</v>
          </cell>
          <cell r="G6">
            <v>35</v>
          </cell>
          <cell r="H6">
            <v>12.24</v>
          </cell>
          <cell r="J6">
            <v>28.08</v>
          </cell>
          <cell r="K6">
            <v>0</v>
          </cell>
        </row>
        <row r="7">
          <cell r="B7">
            <v>30</v>
          </cell>
          <cell r="C7">
            <v>37.200000000000003</v>
          </cell>
          <cell r="D7">
            <v>24.6</v>
          </cell>
          <cell r="E7">
            <v>61.041666666666664</v>
          </cell>
          <cell r="F7">
            <v>83</v>
          </cell>
          <cell r="G7">
            <v>35</v>
          </cell>
          <cell r="H7">
            <v>18.36</v>
          </cell>
          <cell r="J7">
            <v>42.84</v>
          </cell>
          <cell r="K7">
            <v>0</v>
          </cell>
        </row>
        <row r="8">
          <cell r="B8">
            <v>29.037500000000005</v>
          </cell>
          <cell r="C8">
            <v>34.200000000000003</v>
          </cell>
          <cell r="D8">
            <v>25.1</v>
          </cell>
          <cell r="E8">
            <v>61.416666666666664</v>
          </cell>
          <cell r="F8">
            <v>79</v>
          </cell>
          <cell r="G8">
            <v>41</v>
          </cell>
          <cell r="H8">
            <v>22.68</v>
          </cell>
          <cell r="J8">
            <v>40.32</v>
          </cell>
          <cell r="K8">
            <v>0</v>
          </cell>
        </row>
        <row r="9">
          <cell r="B9">
            <v>27.1875</v>
          </cell>
          <cell r="C9">
            <v>34.1</v>
          </cell>
          <cell r="D9">
            <v>23.9</v>
          </cell>
          <cell r="E9">
            <v>71.5</v>
          </cell>
          <cell r="F9">
            <v>87</v>
          </cell>
          <cell r="G9">
            <v>45</v>
          </cell>
          <cell r="H9">
            <v>14.04</v>
          </cell>
          <cell r="J9">
            <v>55.440000000000005</v>
          </cell>
          <cell r="K9">
            <v>1.4000000000000001</v>
          </cell>
        </row>
        <row r="10">
          <cell r="B10">
            <v>26.725000000000005</v>
          </cell>
          <cell r="C10">
            <v>34.9</v>
          </cell>
          <cell r="D10">
            <v>22.3</v>
          </cell>
          <cell r="E10">
            <v>73</v>
          </cell>
          <cell r="F10">
            <v>93</v>
          </cell>
          <cell r="G10">
            <v>33</v>
          </cell>
          <cell r="H10">
            <v>19.079999999999998</v>
          </cell>
          <cell r="J10">
            <v>35.28</v>
          </cell>
          <cell r="K10">
            <v>0</v>
          </cell>
        </row>
        <row r="11">
          <cell r="B11">
            <v>27.75</v>
          </cell>
          <cell r="C11">
            <v>34</v>
          </cell>
          <cell r="D11">
            <v>24.3</v>
          </cell>
          <cell r="E11">
            <v>74</v>
          </cell>
          <cell r="F11">
            <v>90</v>
          </cell>
          <cell r="G11">
            <v>52</v>
          </cell>
          <cell r="H11">
            <v>15.120000000000001</v>
          </cell>
          <cell r="J11">
            <v>32.4</v>
          </cell>
          <cell r="K11">
            <v>0</v>
          </cell>
        </row>
        <row r="12">
          <cell r="B12">
            <v>27.473913043478259</v>
          </cell>
          <cell r="C12">
            <v>33.200000000000003</v>
          </cell>
          <cell r="D12">
            <v>24.1</v>
          </cell>
          <cell r="E12">
            <v>76.695652173913047</v>
          </cell>
          <cell r="F12">
            <v>92</v>
          </cell>
          <cell r="G12">
            <v>53</v>
          </cell>
          <cell r="H12">
            <v>15.48</v>
          </cell>
          <cell r="J12">
            <v>42.480000000000004</v>
          </cell>
          <cell r="K12">
            <v>0</v>
          </cell>
        </row>
        <row r="13">
          <cell r="B13">
            <v>27.599999999999998</v>
          </cell>
          <cell r="C13">
            <v>35.799999999999997</v>
          </cell>
          <cell r="D13">
            <v>23.2</v>
          </cell>
          <cell r="E13">
            <v>74.5</v>
          </cell>
          <cell r="F13">
            <v>91</v>
          </cell>
          <cell r="G13">
            <v>38</v>
          </cell>
          <cell r="H13">
            <v>22.68</v>
          </cell>
          <cell r="J13">
            <v>50.76</v>
          </cell>
          <cell r="K13">
            <v>0</v>
          </cell>
        </row>
        <row r="14">
          <cell r="B14">
            <v>28.079166666666676</v>
          </cell>
          <cell r="C14">
            <v>34.9</v>
          </cell>
          <cell r="D14">
            <v>25.2</v>
          </cell>
          <cell r="E14">
            <v>72.333333333333329</v>
          </cell>
          <cell r="F14">
            <v>86</v>
          </cell>
          <cell r="G14">
            <v>48</v>
          </cell>
          <cell r="H14">
            <v>16.920000000000002</v>
          </cell>
          <cell r="J14">
            <v>39.96</v>
          </cell>
          <cell r="K14">
            <v>2.6</v>
          </cell>
        </row>
        <row r="15">
          <cell r="B15">
            <v>28.937499999999989</v>
          </cell>
          <cell r="C15">
            <v>35.299999999999997</v>
          </cell>
          <cell r="D15">
            <v>24.4</v>
          </cell>
          <cell r="E15">
            <v>68.291666666666671</v>
          </cell>
          <cell r="F15">
            <v>89</v>
          </cell>
          <cell r="G15">
            <v>39</v>
          </cell>
          <cell r="H15">
            <v>15.120000000000001</v>
          </cell>
          <cell r="J15">
            <v>32.4</v>
          </cell>
          <cell r="K15">
            <v>0</v>
          </cell>
        </row>
        <row r="16">
          <cell r="B16">
            <v>29.316666666666663</v>
          </cell>
          <cell r="C16">
            <v>35.299999999999997</v>
          </cell>
          <cell r="D16">
            <v>24.4</v>
          </cell>
          <cell r="E16">
            <v>59.208333333333336</v>
          </cell>
          <cell r="F16">
            <v>84</v>
          </cell>
          <cell r="G16">
            <v>35</v>
          </cell>
          <cell r="H16">
            <v>14.76</v>
          </cell>
          <cell r="J16">
            <v>30.6</v>
          </cell>
          <cell r="K16">
            <v>0</v>
          </cell>
        </row>
        <row r="17">
          <cell r="B17">
            <v>30.204166666666669</v>
          </cell>
          <cell r="C17">
            <v>36.9</v>
          </cell>
          <cell r="D17">
            <v>24.7</v>
          </cell>
          <cell r="E17">
            <v>51.25</v>
          </cell>
          <cell r="F17">
            <v>68</v>
          </cell>
          <cell r="G17">
            <v>35</v>
          </cell>
          <cell r="H17">
            <v>11.520000000000001</v>
          </cell>
          <cell r="J17">
            <v>26.64</v>
          </cell>
          <cell r="K17">
            <v>0</v>
          </cell>
        </row>
        <row r="18">
          <cell r="B18">
            <v>30.966666666666669</v>
          </cell>
          <cell r="C18">
            <v>38</v>
          </cell>
          <cell r="D18">
            <v>25.7</v>
          </cell>
          <cell r="E18">
            <v>58.541666666666664</v>
          </cell>
          <cell r="F18">
            <v>83</v>
          </cell>
          <cell r="G18">
            <v>35</v>
          </cell>
          <cell r="H18">
            <v>16.920000000000002</v>
          </cell>
          <cell r="J18">
            <v>47.88</v>
          </cell>
          <cell r="K18">
            <v>0</v>
          </cell>
        </row>
        <row r="19">
          <cell r="B19">
            <v>30.6875</v>
          </cell>
          <cell r="C19">
            <v>37.799999999999997</v>
          </cell>
          <cell r="D19">
            <v>26</v>
          </cell>
          <cell r="E19">
            <v>60.75</v>
          </cell>
          <cell r="F19">
            <v>82</v>
          </cell>
          <cell r="G19">
            <v>33</v>
          </cell>
          <cell r="H19">
            <v>21.240000000000002</v>
          </cell>
          <cell r="J19">
            <v>51.12</v>
          </cell>
          <cell r="K19">
            <v>0</v>
          </cell>
        </row>
        <row r="20">
          <cell r="B20">
            <v>30.275000000000002</v>
          </cell>
          <cell r="C20">
            <v>37.4</v>
          </cell>
          <cell r="D20">
            <v>24.9</v>
          </cell>
          <cell r="E20">
            <v>61.25</v>
          </cell>
          <cell r="F20">
            <v>84</v>
          </cell>
          <cell r="G20">
            <v>32</v>
          </cell>
          <cell r="H20">
            <v>14.04</v>
          </cell>
          <cell r="J20">
            <v>39.96</v>
          </cell>
          <cell r="K20">
            <v>0</v>
          </cell>
        </row>
        <row r="21">
          <cell r="B21">
            <v>30.125000000000004</v>
          </cell>
          <cell r="C21">
            <v>37.200000000000003</v>
          </cell>
          <cell r="D21">
            <v>24.3</v>
          </cell>
          <cell r="E21">
            <v>64.458333333333329</v>
          </cell>
          <cell r="F21">
            <v>89</v>
          </cell>
          <cell r="G21">
            <v>33</v>
          </cell>
          <cell r="H21">
            <v>26.28</v>
          </cell>
          <cell r="J21">
            <v>57.24</v>
          </cell>
          <cell r="K21">
            <v>1.8</v>
          </cell>
        </row>
        <row r="22">
          <cell r="B22">
            <v>27.879166666666674</v>
          </cell>
          <cell r="C22">
            <v>36.1</v>
          </cell>
          <cell r="D22">
            <v>23.8</v>
          </cell>
          <cell r="E22">
            <v>74.166666666666671</v>
          </cell>
          <cell r="F22">
            <v>92</v>
          </cell>
          <cell r="G22">
            <v>40</v>
          </cell>
          <cell r="H22">
            <v>16.2</v>
          </cell>
          <cell r="J22">
            <v>33.480000000000004</v>
          </cell>
          <cell r="K22">
            <v>0</v>
          </cell>
        </row>
        <row r="23">
          <cell r="B23">
            <v>29.995833333333334</v>
          </cell>
          <cell r="C23">
            <v>38.1</v>
          </cell>
          <cell r="D23">
            <v>25</v>
          </cell>
          <cell r="E23">
            <v>64.208333333333329</v>
          </cell>
          <cell r="F23">
            <v>88</v>
          </cell>
          <cell r="G23">
            <v>31</v>
          </cell>
          <cell r="H23">
            <v>13.32</v>
          </cell>
          <cell r="J23">
            <v>33.840000000000003</v>
          </cell>
          <cell r="K23">
            <v>0</v>
          </cell>
        </row>
        <row r="24">
          <cell r="B24">
            <v>28.158333333333335</v>
          </cell>
          <cell r="C24">
            <v>35.700000000000003</v>
          </cell>
          <cell r="D24">
            <v>23.3</v>
          </cell>
          <cell r="E24">
            <v>74.375</v>
          </cell>
          <cell r="F24">
            <v>93</v>
          </cell>
          <cell r="G24">
            <v>46</v>
          </cell>
          <cell r="H24">
            <v>25.56</v>
          </cell>
          <cell r="J24">
            <v>66.600000000000009</v>
          </cell>
          <cell r="K24">
            <v>20.8</v>
          </cell>
        </row>
        <row r="25">
          <cell r="B25">
            <v>27.370833333333337</v>
          </cell>
          <cell r="C25">
            <v>36</v>
          </cell>
          <cell r="D25">
            <v>23.1</v>
          </cell>
          <cell r="E25">
            <v>73.375</v>
          </cell>
          <cell r="F25">
            <v>88</v>
          </cell>
          <cell r="G25">
            <v>41</v>
          </cell>
          <cell r="H25">
            <v>35.64</v>
          </cell>
          <cell r="J25">
            <v>89.64</v>
          </cell>
          <cell r="K25">
            <v>3.2</v>
          </cell>
        </row>
        <row r="26">
          <cell r="B26">
            <v>25.479166666666671</v>
          </cell>
          <cell r="C26">
            <v>32.299999999999997</v>
          </cell>
          <cell r="D26">
            <v>20.9</v>
          </cell>
          <cell r="E26">
            <v>69.833333333333329</v>
          </cell>
          <cell r="F26">
            <v>89</v>
          </cell>
          <cell r="G26">
            <v>44</v>
          </cell>
          <cell r="H26">
            <v>15.48</v>
          </cell>
          <cell r="J26">
            <v>27.720000000000002</v>
          </cell>
          <cell r="K26">
            <v>0</v>
          </cell>
        </row>
        <row r="27">
          <cell r="B27">
            <v>24.816666666666666</v>
          </cell>
          <cell r="C27">
            <v>29.1</v>
          </cell>
          <cell r="D27">
            <v>21.6</v>
          </cell>
          <cell r="E27">
            <v>67</v>
          </cell>
          <cell r="F27">
            <v>79</v>
          </cell>
          <cell r="G27">
            <v>56</v>
          </cell>
          <cell r="H27">
            <v>20.16</v>
          </cell>
          <cell r="J27">
            <v>45.72</v>
          </cell>
          <cell r="K27">
            <v>0</v>
          </cell>
        </row>
        <row r="28">
          <cell r="B28">
            <v>23.362499999999997</v>
          </cell>
          <cell r="C28">
            <v>26.2</v>
          </cell>
          <cell r="D28">
            <v>21.6</v>
          </cell>
          <cell r="E28">
            <v>73.666666666666671</v>
          </cell>
          <cell r="F28">
            <v>80</v>
          </cell>
          <cell r="G28">
            <v>64</v>
          </cell>
          <cell r="H28">
            <v>15.48</v>
          </cell>
          <cell r="J28">
            <v>35.64</v>
          </cell>
          <cell r="K28">
            <v>0</v>
          </cell>
        </row>
        <row r="29">
          <cell r="B29">
            <v>25.150000000000006</v>
          </cell>
          <cell r="C29">
            <v>30.7</v>
          </cell>
          <cell r="D29">
            <v>21.5</v>
          </cell>
          <cell r="E29">
            <v>76.208333333333329</v>
          </cell>
          <cell r="F29">
            <v>92</v>
          </cell>
          <cell r="G29">
            <v>49</v>
          </cell>
          <cell r="H29">
            <v>11.879999999999999</v>
          </cell>
          <cell r="J29">
            <v>28.44</v>
          </cell>
          <cell r="K29">
            <v>0</v>
          </cell>
        </row>
        <row r="30">
          <cell r="B30">
            <v>26.708333333333332</v>
          </cell>
          <cell r="C30">
            <v>32.200000000000003</v>
          </cell>
          <cell r="D30">
            <v>22.7</v>
          </cell>
          <cell r="E30">
            <v>68.375</v>
          </cell>
          <cell r="F30">
            <v>83</v>
          </cell>
          <cell r="G30">
            <v>48</v>
          </cell>
          <cell r="H30">
            <v>13.32</v>
          </cell>
          <cell r="J30">
            <v>32.4</v>
          </cell>
          <cell r="K30">
            <v>0</v>
          </cell>
        </row>
        <row r="31">
          <cell r="B31">
            <v>25.229166666666668</v>
          </cell>
          <cell r="C31">
            <v>29.6</v>
          </cell>
          <cell r="D31">
            <v>22.4</v>
          </cell>
          <cell r="E31">
            <v>74.166666666666671</v>
          </cell>
          <cell r="F31">
            <v>89</v>
          </cell>
          <cell r="G31">
            <v>53</v>
          </cell>
          <cell r="H31">
            <v>13.32</v>
          </cell>
          <cell r="J31">
            <v>28.8</v>
          </cell>
          <cell r="K31">
            <v>0</v>
          </cell>
        </row>
        <row r="32">
          <cell r="B32">
            <v>24.720833333333331</v>
          </cell>
          <cell r="C32">
            <v>30.8</v>
          </cell>
          <cell r="D32">
            <v>20.5</v>
          </cell>
          <cell r="E32">
            <v>73.5</v>
          </cell>
          <cell r="F32">
            <v>93</v>
          </cell>
          <cell r="G32">
            <v>44</v>
          </cell>
          <cell r="H32">
            <v>12.96</v>
          </cell>
          <cell r="J32">
            <v>29.880000000000003</v>
          </cell>
          <cell r="K32">
            <v>0</v>
          </cell>
        </row>
        <row r="33">
          <cell r="B33">
            <v>25.687499999999996</v>
          </cell>
          <cell r="C33">
            <v>31.6</v>
          </cell>
          <cell r="D33">
            <v>21.3</v>
          </cell>
          <cell r="E33">
            <v>70.916666666666671</v>
          </cell>
          <cell r="F33">
            <v>88</v>
          </cell>
          <cell r="G33">
            <v>50</v>
          </cell>
          <cell r="H33">
            <v>10.8</v>
          </cell>
          <cell r="J33">
            <v>25.2</v>
          </cell>
          <cell r="K33">
            <v>0</v>
          </cell>
        </row>
        <row r="34">
          <cell r="B34">
            <v>27.129166666666666</v>
          </cell>
          <cell r="C34">
            <v>34.4</v>
          </cell>
          <cell r="D34">
            <v>22.1</v>
          </cell>
          <cell r="E34">
            <v>68.458333333333329</v>
          </cell>
          <cell r="F34">
            <v>89</v>
          </cell>
          <cell r="G34">
            <v>40</v>
          </cell>
          <cell r="H34">
            <v>9</v>
          </cell>
          <cell r="J34">
            <v>20.52</v>
          </cell>
          <cell r="K34">
            <v>0</v>
          </cell>
        </row>
        <row r="35">
          <cell r="B35">
            <v>26.729166666666675</v>
          </cell>
          <cell r="C35">
            <v>34</v>
          </cell>
          <cell r="D35">
            <v>22.6</v>
          </cell>
          <cell r="E35">
            <v>71.708333333333329</v>
          </cell>
          <cell r="F35">
            <v>93</v>
          </cell>
          <cell r="G35">
            <v>44</v>
          </cell>
          <cell r="H35">
            <v>16.559999999999999</v>
          </cell>
          <cell r="J35">
            <v>38.880000000000003</v>
          </cell>
          <cell r="K35">
            <v>2.4000000000000004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26.849999999999998</v>
          </cell>
        </row>
      </sheetData>
      <sheetData sheetId="1"/>
      <sheetData sheetId="2">
        <row r="5">
          <cell r="B5">
            <v>29.758333333333329</v>
          </cell>
          <cell r="C5">
            <v>38.1</v>
          </cell>
          <cell r="D5">
            <v>22.9</v>
          </cell>
          <cell r="E5">
            <v>58.291666666666664</v>
          </cell>
          <cell r="F5">
            <v>87</v>
          </cell>
          <cell r="G5">
            <v>28</v>
          </cell>
          <cell r="H5">
            <v>9.7200000000000006</v>
          </cell>
          <cell r="J5">
            <v>24.840000000000003</v>
          </cell>
          <cell r="K5">
            <v>0</v>
          </cell>
        </row>
        <row r="6">
          <cell r="B6">
            <v>30.229166666666671</v>
          </cell>
          <cell r="C6">
            <v>39.200000000000003</v>
          </cell>
          <cell r="D6">
            <v>22.7</v>
          </cell>
          <cell r="E6">
            <v>55.625</v>
          </cell>
          <cell r="F6">
            <v>96</v>
          </cell>
          <cell r="G6">
            <v>22</v>
          </cell>
          <cell r="H6">
            <v>8.2799999999999994</v>
          </cell>
          <cell r="J6">
            <v>33.480000000000004</v>
          </cell>
          <cell r="K6">
            <v>0</v>
          </cell>
        </row>
        <row r="7">
          <cell r="B7">
            <v>30.570833333333336</v>
          </cell>
          <cell r="C7">
            <v>38.200000000000003</v>
          </cell>
          <cell r="D7">
            <v>25.3</v>
          </cell>
          <cell r="E7">
            <v>55.583333333333336</v>
          </cell>
          <cell r="F7">
            <v>80</v>
          </cell>
          <cell r="G7">
            <v>30</v>
          </cell>
          <cell r="H7">
            <v>11.520000000000001</v>
          </cell>
          <cell r="J7">
            <v>38.519999999999996</v>
          </cell>
          <cell r="K7">
            <v>0</v>
          </cell>
        </row>
        <row r="8">
          <cell r="B8">
            <v>26.845833333333335</v>
          </cell>
          <cell r="C8">
            <v>32</v>
          </cell>
          <cell r="D8">
            <v>23</v>
          </cell>
          <cell r="E8">
            <v>66.684210526315795</v>
          </cell>
          <cell r="F8">
            <v>83</v>
          </cell>
          <cell r="G8">
            <v>50</v>
          </cell>
          <cell r="H8">
            <v>16.559999999999999</v>
          </cell>
          <cell r="J8">
            <v>30.96</v>
          </cell>
          <cell r="K8">
            <v>12.199999999999998</v>
          </cell>
        </row>
        <row r="9">
          <cell r="B9">
            <v>26.783333333333331</v>
          </cell>
          <cell r="C9">
            <v>33.4</v>
          </cell>
          <cell r="D9">
            <v>24.1</v>
          </cell>
          <cell r="E9">
            <v>78.263157894736835</v>
          </cell>
          <cell r="F9">
            <v>93</v>
          </cell>
          <cell r="G9">
            <v>48</v>
          </cell>
          <cell r="H9">
            <v>11.879999999999999</v>
          </cell>
          <cell r="J9">
            <v>31.319999999999997</v>
          </cell>
          <cell r="K9">
            <v>0.4</v>
          </cell>
        </row>
        <row r="10">
          <cell r="B10">
            <v>27.437499999999996</v>
          </cell>
          <cell r="C10">
            <v>35.799999999999997</v>
          </cell>
          <cell r="D10">
            <v>22.2</v>
          </cell>
          <cell r="E10">
            <v>66.166666666666671</v>
          </cell>
          <cell r="F10">
            <v>97</v>
          </cell>
          <cell r="G10">
            <v>35</v>
          </cell>
          <cell r="H10">
            <v>8.64</v>
          </cell>
          <cell r="J10">
            <v>21.6</v>
          </cell>
          <cell r="K10">
            <v>0</v>
          </cell>
        </row>
        <row r="11">
          <cell r="B11">
            <v>28.275000000000002</v>
          </cell>
          <cell r="C11">
            <v>35.5</v>
          </cell>
          <cell r="D11">
            <v>23.9</v>
          </cell>
          <cell r="E11">
            <v>55.615384615384613</v>
          </cell>
          <cell r="F11">
            <v>95</v>
          </cell>
          <cell r="G11">
            <v>37</v>
          </cell>
          <cell r="H11">
            <v>11.520000000000001</v>
          </cell>
          <cell r="J11">
            <v>29.52</v>
          </cell>
          <cell r="K11">
            <v>1.6</v>
          </cell>
        </row>
        <row r="12">
          <cell r="B12">
            <v>29.191666666666666</v>
          </cell>
          <cell r="C12">
            <v>35.700000000000003</v>
          </cell>
          <cell r="D12">
            <v>24.4</v>
          </cell>
          <cell r="E12">
            <v>63.761904761904759</v>
          </cell>
          <cell r="F12">
            <v>100</v>
          </cell>
          <cell r="G12">
            <v>35</v>
          </cell>
          <cell r="H12">
            <v>13.32</v>
          </cell>
          <cell r="J12">
            <v>36</v>
          </cell>
          <cell r="K12">
            <v>0</v>
          </cell>
        </row>
        <row r="13">
          <cell r="B13">
            <v>30.737500000000008</v>
          </cell>
          <cell r="C13">
            <v>37.5</v>
          </cell>
          <cell r="D13">
            <v>25.2</v>
          </cell>
          <cell r="E13">
            <v>58.25</v>
          </cell>
          <cell r="F13">
            <v>89</v>
          </cell>
          <cell r="G13">
            <v>30</v>
          </cell>
          <cell r="H13">
            <v>13.68</v>
          </cell>
          <cell r="J13">
            <v>35.64</v>
          </cell>
          <cell r="K13">
            <v>0</v>
          </cell>
        </row>
        <row r="14">
          <cell r="B14">
            <v>30.845833333333335</v>
          </cell>
          <cell r="C14">
            <v>38.4</v>
          </cell>
          <cell r="D14">
            <v>24.5</v>
          </cell>
          <cell r="E14">
            <v>58.521739130434781</v>
          </cell>
          <cell r="F14">
            <v>92</v>
          </cell>
          <cell r="G14">
            <v>31</v>
          </cell>
          <cell r="H14">
            <v>8.2799999999999994</v>
          </cell>
          <cell r="J14">
            <v>32.4</v>
          </cell>
          <cell r="K14">
            <v>0</v>
          </cell>
        </row>
        <row r="15">
          <cell r="B15">
            <v>30.808333333333326</v>
          </cell>
          <cell r="C15">
            <v>38.4</v>
          </cell>
          <cell r="D15">
            <v>25</v>
          </cell>
          <cell r="E15">
            <v>61.227272727272727</v>
          </cell>
          <cell r="F15">
            <v>92</v>
          </cell>
          <cell r="G15">
            <v>31</v>
          </cell>
          <cell r="H15">
            <v>11.520000000000001</v>
          </cell>
          <cell r="J15">
            <v>21.96</v>
          </cell>
          <cell r="K15">
            <v>0</v>
          </cell>
        </row>
        <row r="16">
          <cell r="B16">
            <v>31.683333333333334</v>
          </cell>
          <cell r="C16">
            <v>38.5</v>
          </cell>
          <cell r="D16">
            <v>25.2</v>
          </cell>
          <cell r="E16">
            <v>56.166666666666664</v>
          </cell>
          <cell r="F16">
            <v>89</v>
          </cell>
          <cell r="G16">
            <v>26</v>
          </cell>
          <cell r="H16">
            <v>13.68</v>
          </cell>
          <cell r="J16">
            <v>26.28</v>
          </cell>
          <cell r="K16">
            <v>0</v>
          </cell>
        </row>
        <row r="17">
          <cell r="B17">
            <v>31.566666666666666</v>
          </cell>
          <cell r="C17">
            <v>38.700000000000003</v>
          </cell>
          <cell r="D17">
            <v>25.6</v>
          </cell>
          <cell r="E17">
            <v>52.833333333333336</v>
          </cell>
          <cell r="F17">
            <v>73</v>
          </cell>
          <cell r="G17">
            <v>32</v>
          </cell>
          <cell r="H17">
            <v>11.520000000000001</v>
          </cell>
          <cell r="J17">
            <v>29.16</v>
          </cell>
          <cell r="K17">
            <v>0</v>
          </cell>
        </row>
        <row r="18">
          <cell r="B18">
            <v>32.4375</v>
          </cell>
          <cell r="C18">
            <v>39.299999999999997</v>
          </cell>
          <cell r="D18">
            <v>26.9</v>
          </cell>
          <cell r="E18">
            <v>54.541666666666664</v>
          </cell>
          <cell r="F18">
            <v>82</v>
          </cell>
          <cell r="G18">
            <v>30</v>
          </cell>
          <cell r="H18">
            <v>13.32</v>
          </cell>
          <cell r="J18">
            <v>28.08</v>
          </cell>
          <cell r="K18">
            <v>0</v>
          </cell>
        </row>
        <row r="19">
          <cell r="B19">
            <v>32.258333333333333</v>
          </cell>
          <cell r="C19">
            <v>39.299999999999997</v>
          </cell>
          <cell r="D19">
            <v>26.5</v>
          </cell>
          <cell r="E19">
            <v>53.375</v>
          </cell>
          <cell r="F19">
            <v>85</v>
          </cell>
          <cell r="G19">
            <v>27</v>
          </cell>
          <cell r="H19">
            <v>13.68</v>
          </cell>
          <cell r="J19">
            <v>31.680000000000003</v>
          </cell>
          <cell r="K19">
            <v>0</v>
          </cell>
        </row>
        <row r="20">
          <cell r="B20">
            <v>31.279166666666665</v>
          </cell>
          <cell r="C20">
            <v>38.700000000000003</v>
          </cell>
          <cell r="D20">
            <v>25.2</v>
          </cell>
          <cell r="E20">
            <v>54.291666666666664</v>
          </cell>
          <cell r="F20">
            <v>82</v>
          </cell>
          <cell r="G20">
            <v>29</v>
          </cell>
          <cell r="H20">
            <v>14.4</v>
          </cell>
          <cell r="J20">
            <v>32.04</v>
          </cell>
          <cell r="K20">
            <v>0</v>
          </cell>
        </row>
        <row r="21">
          <cell r="B21">
            <v>31.429166666666664</v>
          </cell>
          <cell r="C21">
            <v>38.200000000000003</v>
          </cell>
          <cell r="D21">
            <v>26</v>
          </cell>
          <cell r="E21">
            <v>55.708333333333336</v>
          </cell>
          <cell r="F21">
            <v>84</v>
          </cell>
          <cell r="G21">
            <v>32</v>
          </cell>
          <cell r="H21">
            <v>15.840000000000002</v>
          </cell>
          <cell r="J21">
            <v>44.28</v>
          </cell>
          <cell r="K21">
            <v>0</v>
          </cell>
        </row>
        <row r="22">
          <cell r="B22">
            <v>30.837499999999995</v>
          </cell>
          <cell r="C22">
            <v>37.9</v>
          </cell>
          <cell r="D22">
            <v>25</v>
          </cell>
          <cell r="E22">
            <v>57.541666666666664</v>
          </cell>
          <cell r="F22">
            <v>83</v>
          </cell>
          <cell r="G22">
            <v>30</v>
          </cell>
          <cell r="H22">
            <v>14.76</v>
          </cell>
          <cell r="J22">
            <v>33.840000000000003</v>
          </cell>
          <cell r="K22">
            <v>0</v>
          </cell>
        </row>
        <row r="23">
          <cell r="B23">
            <v>32.037500000000001</v>
          </cell>
          <cell r="C23">
            <v>39.299999999999997</v>
          </cell>
          <cell r="D23">
            <v>25.7</v>
          </cell>
          <cell r="E23">
            <v>51.291666666666664</v>
          </cell>
          <cell r="F23">
            <v>79</v>
          </cell>
          <cell r="G23">
            <v>27</v>
          </cell>
          <cell r="H23">
            <v>11.879999999999999</v>
          </cell>
          <cell r="J23">
            <v>31.319999999999997</v>
          </cell>
          <cell r="K23">
            <v>0</v>
          </cell>
        </row>
        <row r="24">
          <cell r="B24">
            <v>32.129166666666663</v>
          </cell>
          <cell r="C24">
            <v>38.5</v>
          </cell>
          <cell r="D24">
            <v>26.6</v>
          </cell>
          <cell r="E24">
            <v>50.458333333333336</v>
          </cell>
          <cell r="F24">
            <v>77</v>
          </cell>
          <cell r="G24">
            <v>28</v>
          </cell>
          <cell r="H24">
            <v>17.28</v>
          </cell>
          <cell r="J24">
            <v>43.2</v>
          </cell>
          <cell r="K24">
            <v>0</v>
          </cell>
        </row>
        <row r="25">
          <cell r="B25">
            <v>30.75</v>
          </cell>
          <cell r="C25">
            <v>39.4</v>
          </cell>
          <cell r="D25">
            <v>23.1</v>
          </cell>
          <cell r="E25">
            <v>54.458333333333336</v>
          </cell>
          <cell r="F25">
            <v>77</v>
          </cell>
          <cell r="G25">
            <v>25</v>
          </cell>
          <cell r="H25">
            <v>17.28</v>
          </cell>
          <cell r="J25">
            <v>46.080000000000005</v>
          </cell>
          <cell r="K25">
            <v>2</v>
          </cell>
        </row>
        <row r="26">
          <cell r="B26">
            <v>25.312500000000011</v>
          </cell>
          <cell r="C26">
            <v>30.4</v>
          </cell>
          <cell r="D26">
            <v>21</v>
          </cell>
          <cell r="E26">
            <v>65.916666666666671</v>
          </cell>
          <cell r="F26">
            <v>89</v>
          </cell>
          <cell r="G26">
            <v>45</v>
          </cell>
          <cell r="H26">
            <v>14.04</v>
          </cell>
          <cell r="J26">
            <v>29.880000000000003</v>
          </cell>
          <cell r="K26">
            <v>1</v>
          </cell>
        </row>
        <row r="27">
          <cell r="B27">
            <v>26.545833333333331</v>
          </cell>
          <cell r="C27">
            <v>32.200000000000003</v>
          </cell>
          <cell r="D27">
            <v>23.3</v>
          </cell>
          <cell r="E27">
            <v>61.791666666666664</v>
          </cell>
          <cell r="F27">
            <v>83</v>
          </cell>
          <cell r="G27">
            <v>40</v>
          </cell>
          <cell r="H27">
            <v>13.68</v>
          </cell>
          <cell r="J27">
            <v>34.56</v>
          </cell>
          <cell r="K27">
            <v>0</v>
          </cell>
        </row>
        <row r="28">
          <cell r="B28">
            <v>26.67916666666666</v>
          </cell>
          <cell r="C28">
            <v>32.200000000000003</v>
          </cell>
          <cell r="D28">
            <v>22.3</v>
          </cell>
          <cell r="E28">
            <v>58.875</v>
          </cell>
          <cell r="F28">
            <v>72</v>
          </cell>
          <cell r="G28">
            <v>44</v>
          </cell>
          <cell r="H28">
            <v>10.8</v>
          </cell>
          <cell r="J28">
            <v>26.28</v>
          </cell>
          <cell r="K28">
            <v>0</v>
          </cell>
        </row>
        <row r="29">
          <cell r="B29">
            <v>27.591666666666669</v>
          </cell>
          <cell r="C29">
            <v>33.5</v>
          </cell>
          <cell r="D29">
            <v>23.6</v>
          </cell>
          <cell r="E29">
            <v>61.291666666666664</v>
          </cell>
          <cell r="F29">
            <v>79</v>
          </cell>
          <cell r="G29">
            <v>39</v>
          </cell>
          <cell r="H29">
            <v>9.7200000000000006</v>
          </cell>
          <cell r="J29">
            <v>26.28</v>
          </cell>
          <cell r="K29">
            <v>0</v>
          </cell>
        </row>
        <row r="30">
          <cell r="B30">
            <v>28.170833333333338</v>
          </cell>
          <cell r="C30">
            <v>36.5</v>
          </cell>
          <cell r="D30">
            <v>21.9</v>
          </cell>
          <cell r="E30">
            <v>58.916666666666664</v>
          </cell>
          <cell r="F30">
            <v>86</v>
          </cell>
          <cell r="G30">
            <v>30</v>
          </cell>
          <cell r="H30">
            <v>11.16</v>
          </cell>
          <cell r="J30">
            <v>39.6</v>
          </cell>
          <cell r="K30">
            <v>0</v>
          </cell>
        </row>
        <row r="31">
          <cell r="B31">
            <v>28.116666666666664</v>
          </cell>
          <cell r="C31">
            <v>35.1</v>
          </cell>
          <cell r="D31">
            <v>21.3</v>
          </cell>
          <cell r="E31">
            <v>58.347826086956523</v>
          </cell>
          <cell r="F31">
            <v>89</v>
          </cell>
          <cell r="G31">
            <v>30</v>
          </cell>
          <cell r="H31">
            <v>14.04</v>
          </cell>
          <cell r="J31">
            <v>33.840000000000003</v>
          </cell>
          <cell r="K31">
            <v>0</v>
          </cell>
        </row>
        <row r="32">
          <cell r="B32">
            <v>27.608333333333334</v>
          </cell>
          <cell r="C32">
            <v>35.1</v>
          </cell>
          <cell r="D32">
            <v>20.6</v>
          </cell>
          <cell r="E32">
            <v>58.166666666666664</v>
          </cell>
          <cell r="F32">
            <v>95</v>
          </cell>
          <cell r="G32">
            <v>32</v>
          </cell>
          <cell r="H32">
            <v>11.16</v>
          </cell>
          <cell r="J32">
            <v>24.48</v>
          </cell>
          <cell r="K32">
            <v>0</v>
          </cell>
        </row>
        <row r="33">
          <cell r="B33">
            <v>27.849999999999998</v>
          </cell>
          <cell r="C33">
            <v>35.700000000000003</v>
          </cell>
          <cell r="D33">
            <v>20.9</v>
          </cell>
          <cell r="E33">
            <v>58.875</v>
          </cell>
          <cell r="F33">
            <v>88</v>
          </cell>
          <cell r="G33">
            <v>28</v>
          </cell>
          <cell r="H33">
            <v>8.64</v>
          </cell>
          <cell r="J33">
            <v>24.48</v>
          </cell>
          <cell r="K33">
            <v>0</v>
          </cell>
        </row>
        <row r="34">
          <cell r="B34">
            <v>28.104166666666668</v>
          </cell>
          <cell r="C34">
            <v>35.5</v>
          </cell>
          <cell r="D34">
            <v>22.7</v>
          </cell>
          <cell r="E34">
            <v>64.375</v>
          </cell>
          <cell r="F34">
            <v>91</v>
          </cell>
          <cell r="G34">
            <v>34</v>
          </cell>
          <cell r="H34">
            <v>14.4</v>
          </cell>
          <cell r="J34">
            <v>28.8</v>
          </cell>
          <cell r="K34">
            <v>0</v>
          </cell>
        </row>
        <row r="35">
          <cell r="B35">
            <v>26.816666666666666</v>
          </cell>
          <cell r="C35">
            <v>32.4</v>
          </cell>
          <cell r="D35">
            <v>24</v>
          </cell>
          <cell r="E35">
            <v>75.347826086956516</v>
          </cell>
          <cell r="F35">
            <v>89</v>
          </cell>
          <cell r="G35">
            <v>48</v>
          </cell>
          <cell r="H35">
            <v>13.32</v>
          </cell>
          <cell r="J35">
            <v>30.240000000000002</v>
          </cell>
          <cell r="K35">
            <v>1.4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26.266666666666669</v>
          </cell>
        </row>
      </sheetData>
      <sheetData sheetId="1"/>
      <sheetData sheetId="2">
        <row r="5">
          <cell r="B5">
            <v>26.258333333333329</v>
          </cell>
          <cell r="C5">
            <v>37.1</v>
          </cell>
          <cell r="D5">
            <v>21.6</v>
          </cell>
          <cell r="E5">
            <v>79.708333333333329</v>
          </cell>
          <cell r="F5">
            <v>98</v>
          </cell>
          <cell r="G5">
            <v>36</v>
          </cell>
          <cell r="H5">
            <v>21.240000000000002</v>
          </cell>
          <cell r="J5">
            <v>55.440000000000005</v>
          </cell>
          <cell r="K5">
            <v>19</v>
          </cell>
        </row>
        <row r="6">
          <cell r="B6">
            <v>28.204166666666662</v>
          </cell>
          <cell r="C6">
            <v>37.1</v>
          </cell>
          <cell r="D6">
            <v>22.7</v>
          </cell>
          <cell r="E6">
            <v>75.041666666666671</v>
          </cell>
          <cell r="F6">
            <v>97</v>
          </cell>
          <cell r="G6">
            <v>39</v>
          </cell>
          <cell r="H6">
            <v>8.2799999999999994</v>
          </cell>
          <cell r="J6">
            <v>18</v>
          </cell>
          <cell r="K6">
            <v>0.2</v>
          </cell>
        </row>
        <row r="7">
          <cell r="B7">
            <v>29.591666666666679</v>
          </cell>
          <cell r="C7">
            <v>37.6</v>
          </cell>
          <cell r="D7">
            <v>24.9</v>
          </cell>
          <cell r="E7">
            <v>67.666666666666671</v>
          </cell>
          <cell r="F7">
            <v>88</v>
          </cell>
          <cell r="G7">
            <v>35</v>
          </cell>
          <cell r="H7">
            <v>15.120000000000001</v>
          </cell>
          <cell r="J7">
            <v>47.88</v>
          </cell>
          <cell r="K7">
            <v>0</v>
          </cell>
        </row>
        <row r="8">
          <cell r="B8">
            <v>27.241666666666664</v>
          </cell>
          <cell r="C8">
            <v>32.799999999999997</v>
          </cell>
          <cell r="D8">
            <v>23.5</v>
          </cell>
          <cell r="E8">
            <v>73.375</v>
          </cell>
          <cell r="F8">
            <v>91</v>
          </cell>
          <cell r="G8">
            <v>51</v>
          </cell>
          <cell r="H8">
            <v>20.16</v>
          </cell>
          <cell r="J8">
            <v>36.36</v>
          </cell>
          <cell r="K8">
            <v>0</v>
          </cell>
        </row>
        <row r="9">
          <cell r="B9">
            <v>25.287499999999998</v>
          </cell>
          <cell r="C9">
            <v>32.5</v>
          </cell>
          <cell r="D9">
            <v>21.9</v>
          </cell>
          <cell r="E9">
            <v>83.416666666666671</v>
          </cell>
          <cell r="F9">
            <v>94</v>
          </cell>
          <cell r="G9">
            <v>59</v>
          </cell>
          <cell r="H9">
            <v>9.7200000000000006</v>
          </cell>
          <cell r="J9">
            <v>29.880000000000003</v>
          </cell>
          <cell r="K9">
            <v>5</v>
          </cell>
        </row>
        <row r="10">
          <cell r="B10">
            <v>26.583333333333339</v>
          </cell>
          <cell r="C10">
            <v>34.200000000000003</v>
          </cell>
          <cell r="D10">
            <v>21.4</v>
          </cell>
          <cell r="E10">
            <v>78.416666666666671</v>
          </cell>
          <cell r="F10">
            <v>100</v>
          </cell>
          <cell r="G10">
            <v>45</v>
          </cell>
          <cell r="H10">
            <v>11.520000000000001</v>
          </cell>
          <cell r="J10">
            <v>23.759999999999998</v>
          </cell>
          <cell r="K10">
            <v>0</v>
          </cell>
        </row>
        <row r="11">
          <cell r="B11">
            <v>27.945833333333336</v>
          </cell>
          <cell r="C11">
            <v>34.299999999999997</v>
          </cell>
          <cell r="D11">
            <v>23.7</v>
          </cell>
          <cell r="E11">
            <v>75.083333333333329</v>
          </cell>
          <cell r="F11">
            <v>92</v>
          </cell>
          <cell r="G11">
            <v>50</v>
          </cell>
          <cell r="H11">
            <v>13.68</v>
          </cell>
          <cell r="J11">
            <v>32.04</v>
          </cell>
          <cell r="K11">
            <v>0</v>
          </cell>
        </row>
        <row r="12">
          <cell r="B12">
            <v>27.395833333333343</v>
          </cell>
          <cell r="C12">
            <v>32.9</v>
          </cell>
          <cell r="D12">
            <v>24.3</v>
          </cell>
          <cell r="E12">
            <v>78.333333333333329</v>
          </cell>
          <cell r="F12">
            <v>93</v>
          </cell>
          <cell r="G12">
            <v>54</v>
          </cell>
          <cell r="H12">
            <v>12.6</v>
          </cell>
          <cell r="J12">
            <v>36.72</v>
          </cell>
          <cell r="K12">
            <v>0.2</v>
          </cell>
        </row>
        <row r="13">
          <cell r="B13">
            <v>27.958333333333339</v>
          </cell>
          <cell r="C13">
            <v>35</v>
          </cell>
          <cell r="D13">
            <v>23.4</v>
          </cell>
          <cell r="E13">
            <v>77.041666666666671</v>
          </cell>
          <cell r="F13">
            <v>94</v>
          </cell>
          <cell r="G13">
            <v>50</v>
          </cell>
          <cell r="H13">
            <v>10.8</v>
          </cell>
          <cell r="J13">
            <v>43.92</v>
          </cell>
          <cell r="K13">
            <v>13.4</v>
          </cell>
        </row>
        <row r="14">
          <cell r="B14">
            <v>29.262500000000003</v>
          </cell>
          <cell r="C14">
            <v>36.700000000000003</v>
          </cell>
          <cell r="D14">
            <v>24.5</v>
          </cell>
          <cell r="E14">
            <v>73.75</v>
          </cell>
          <cell r="F14">
            <v>95</v>
          </cell>
          <cell r="G14">
            <v>41</v>
          </cell>
          <cell r="H14">
            <v>9.7200000000000006</v>
          </cell>
          <cell r="J14">
            <v>32.4</v>
          </cell>
          <cell r="K14">
            <v>0</v>
          </cell>
        </row>
        <row r="15">
          <cell r="B15">
            <v>29.158333333333335</v>
          </cell>
          <cell r="C15">
            <v>36.299999999999997</v>
          </cell>
          <cell r="D15">
            <v>23.7</v>
          </cell>
          <cell r="E15">
            <v>73.291666666666671</v>
          </cell>
          <cell r="F15">
            <v>98</v>
          </cell>
          <cell r="G15">
            <v>36</v>
          </cell>
          <cell r="H15">
            <v>17.64</v>
          </cell>
          <cell r="J15">
            <v>33.480000000000004</v>
          </cell>
          <cell r="K15">
            <v>0</v>
          </cell>
        </row>
        <row r="16">
          <cell r="B16">
            <v>29.783333333333342</v>
          </cell>
          <cell r="C16">
            <v>35.799999999999997</v>
          </cell>
          <cell r="D16">
            <v>23.7</v>
          </cell>
          <cell r="E16">
            <v>60.875</v>
          </cell>
          <cell r="F16">
            <v>86</v>
          </cell>
          <cell r="G16">
            <v>35</v>
          </cell>
          <cell r="H16">
            <v>15.120000000000001</v>
          </cell>
          <cell r="J16">
            <v>31.319999999999997</v>
          </cell>
          <cell r="K16">
            <v>0</v>
          </cell>
        </row>
        <row r="17">
          <cell r="B17">
            <v>30.208333333333329</v>
          </cell>
          <cell r="C17">
            <v>37.200000000000003</v>
          </cell>
          <cell r="D17">
            <v>23.7</v>
          </cell>
          <cell r="E17">
            <v>53.958333333333336</v>
          </cell>
          <cell r="F17">
            <v>72</v>
          </cell>
          <cell r="G17">
            <v>35</v>
          </cell>
          <cell r="H17">
            <v>11.879999999999999</v>
          </cell>
          <cell r="J17">
            <v>25.2</v>
          </cell>
          <cell r="K17">
            <v>0</v>
          </cell>
        </row>
        <row r="18">
          <cell r="B18">
            <v>30.466666666666658</v>
          </cell>
          <cell r="C18">
            <v>39.1</v>
          </cell>
          <cell r="D18">
            <v>22.6</v>
          </cell>
          <cell r="E18">
            <v>64.791666666666671</v>
          </cell>
          <cell r="F18">
            <v>100</v>
          </cell>
          <cell r="G18">
            <v>35</v>
          </cell>
          <cell r="H18">
            <v>14.04</v>
          </cell>
          <cell r="J18">
            <v>69.12</v>
          </cell>
          <cell r="K18">
            <v>72.800000000000011</v>
          </cell>
        </row>
        <row r="19">
          <cell r="B19">
            <v>30.637500000000003</v>
          </cell>
          <cell r="C19">
            <v>38.200000000000003</v>
          </cell>
          <cell r="D19">
            <v>25.2</v>
          </cell>
          <cell r="E19">
            <v>66.458333333333329</v>
          </cell>
          <cell r="F19">
            <v>92</v>
          </cell>
          <cell r="G19">
            <v>34</v>
          </cell>
          <cell r="H19">
            <v>10.8</v>
          </cell>
          <cell r="J19">
            <v>28.44</v>
          </cell>
          <cell r="K19">
            <v>0</v>
          </cell>
        </row>
        <row r="20">
          <cell r="B20">
            <v>30.208333333333332</v>
          </cell>
          <cell r="C20">
            <v>37.299999999999997</v>
          </cell>
          <cell r="D20">
            <v>24.5</v>
          </cell>
          <cell r="E20">
            <v>66</v>
          </cell>
          <cell r="F20">
            <v>89</v>
          </cell>
          <cell r="G20">
            <v>38</v>
          </cell>
          <cell r="H20">
            <v>10.44</v>
          </cell>
          <cell r="J20">
            <v>27</v>
          </cell>
          <cell r="K20">
            <v>0</v>
          </cell>
        </row>
        <row r="21">
          <cell r="B21">
            <v>29.425000000000001</v>
          </cell>
          <cell r="C21">
            <v>37.6</v>
          </cell>
          <cell r="D21">
            <v>24.2</v>
          </cell>
          <cell r="E21">
            <v>71.083333333333329</v>
          </cell>
          <cell r="F21">
            <v>97</v>
          </cell>
          <cell r="G21">
            <v>39</v>
          </cell>
          <cell r="H21">
            <v>19.8</v>
          </cell>
          <cell r="J21">
            <v>42.480000000000004</v>
          </cell>
          <cell r="K21">
            <v>24.200000000000003</v>
          </cell>
        </row>
        <row r="22">
          <cell r="B22">
            <v>27.366666666666671</v>
          </cell>
          <cell r="C22">
            <v>35.9</v>
          </cell>
          <cell r="D22">
            <v>23.3</v>
          </cell>
          <cell r="E22">
            <v>82.625</v>
          </cell>
          <cell r="F22">
            <v>100</v>
          </cell>
          <cell r="G22">
            <v>50</v>
          </cell>
          <cell r="H22">
            <v>12.24</v>
          </cell>
          <cell r="J22">
            <v>29.880000000000003</v>
          </cell>
          <cell r="K22">
            <v>3.2</v>
          </cell>
        </row>
        <row r="23">
          <cell r="B23">
            <v>30.104166666666661</v>
          </cell>
          <cell r="C23">
            <v>37.5</v>
          </cell>
          <cell r="D23">
            <v>24.5</v>
          </cell>
          <cell r="E23">
            <v>68.875</v>
          </cell>
          <cell r="F23">
            <v>93</v>
          </cell>
          <cell r="G23">
            <v>40</v>
          </cell>
          <cell r="H23">
            <v>10.8</v>
          </cell>
          <cell r="J23">
            <v>23.040000000000003</v>
          </cell>
          <cell r="K23">
            <v>0</v>
          </cell>
        </row>
        <row r="24">
          <cell r="B24">
            <v>30.495833333333337</v>
          </cell>
          <cell r="C24">
            <v>36.9</v>
          </cell>
          <cell r="D24">
            <v>25.3</v>
          </cell>
          <cell r="E24">
            <v>66.25</v>
          </cell>
          <cell r="F24">
            <v>88</v>
          </cell>
          <cell r="G24">
            <v>38</v>
          </cell>
          <cell r="H24">
            <v>12.24</v>
          </cell>
          <cell r="J24">
            <v>31.319999999999997</v>
          </cell>
          <cell r="K24">
            <v>0</v>
          </cell>
        </row>
        <row r="25">
          <cell r="B25">
            <v>27.416666666666668</v>
          </cell>
          <cell r="C25">
            <v>35.9</v>
          </cell>
          <cell r="D25">
            <v>20.5</v>
          </cell>
          <cell r="E25">
            <v>72.416666666666671</v>
          </cell>
          <cell r="F25">
            <v>92</v>
          </cell>
          <cell r="G25">
            <v>44</v>
          </cell>
          <cell r="H25">
            <v>20.52</v>
          </cell>
          <cell r="J25">
            <v>63.72</v>
          </cell>
          <cell r="K25">
            <v>3.8000000000000003</v>
          </cell>
        </row>
        <row r="26">
          <cell r="B26">
            <v>25.241666666666671</v>
          </cell>
          <cell r="C26">
            <v>32.6</v>
          </cell>
          <cell r="D26">
            <v>20.7</v>
          </cell>
          <cell r="E26">
            <v>73.5</v>
          </cell>
          <cell r="F26">
            <v>95</v>
          </cell>
          <cell r="G26">
            <v>40</v>
          </cell>
          <cell r="H26">
            <v>13.32</v>
          </cell>
          <cell r="J26">
            <v>31.319999999999997</v>
          </cell>
          <cell r="K26">
            <v>0</v>
          </cell>
        </row>
        <row r="27">
          <cell r="B27">
            <v>25.162499999999998</v>
          </cell>
          <cell r="C27">
            <v>28.7</v>
          </cell>
          <cell r="D27">
            <v>22</v>
          </cell>
          <cell r="E27">
            <v>68.25</v>
          </cell>
          <cell r="F27">
            <v>84</v>
          </cell>
          <cell r="G27">
            <v>52</v>
          </cell>
          <cell r="H27">
            <v>17.28</v>
          </cell>
          <cell r="J27">
            <v>36.72</v>
          </cell>
          <cell r="K27">
            <v>0</v>
          </cell>
        </row>
        <row r="28">
          <cell r="B28">
            <v>24.095833333333331</v>
          </cell>
          <cell r="C28">
            <v>28.8</v>
          </cell>
          <cell r="D28">
            <v>20.100000000000001</v>
          </cell>
          <cell r="E28">
            <v>72.208333333333329</v>
          </cell>
          <cell r="F28">
            <v>86</v>
          </cell>
          <cell r="G28">
            <v>59</v>
          </cell>
          <cell r="H28">
            <v>15.840000000000002</v>
          </cell>
          <cell r="J28">
            <v>34.56</v>
          </cell>
          <cell r="K28">
            <v>0</v>
          </cell>
        </row>
        <row r="29">
          <cell r="B29">
            <v>24.320833333333329</v>
          </cell>
          <cell r="C29">
            <v>28.6</v>
          </cell>
          <cell r="D29">
            <v>21</v>
          </cell>
          <cell r="E29">
            <v>80.833333333333329</v>
          </cell>
          <cell r="F29">
            <v>100</v>
          </cell>
          <cell r="G29">
            <v>60</v>
          </cell>
          <cell r="H29">
            <v>10.08</v>
          </cell>
          <cell r="J29">
            <v>19.440000000000001</v>
          </cell>
          <cell r="K29">
            <v>0</v>
          </cell>
        </row>
        <row r="30">
          <cell r="B30">
            <v>26.074999999999999</v>
          </cell>
          <cell r="C30">
            <v>33.799999999999997</v>
          </cell>
          <cell r="D30">
            <v>20.100000000000001</v>
          </cell>
          <cell r="E30">
            <v>71.541666666666671</v>
          </cell>
          <cell r="F30">
            <v>94</v>
          </cell>
          <cell r="G30">
            <v>44</v>
          </cell>
          <cell r="H30">
            <v>12.24</v>
          </cell>
          <cell r="J30">
            <v>27</v>
          </cell>
          <cell r="K30">
            <v>0</v>
          </cell>
        </row>
        <row r="31">
          <cell r="B31">
            <v>26.004166666666666</v>
          </cell>
          <cell r="C31">
            <v>32.4</v>
          </cell>
          <cell r="D31">
            <v>21</v>
          </cell>
          <cell r="E31">
            <v>72.666666666666671</v>
          </cell>
          <cell r="F31">
            <v>95</v>
          </cell>
          <cell r="G31">
            <v>45</v>
          </cell>
          <cell r="H31">
            <v>11.879999999999999</v>
          </cell>
          <cell r="J31">
            <v>27.720000000000002</v>
          </cell>
          <cell r="K31">
            <v>0</v>
          </cell>
        </row>
        <row r="32">
          <cell r="B32">
            <v>24.729166666666668</v>
          </cell>
          <cell r="C32">
            <v>31.1</v>
          </cell>
          <cell r="D32">
            <v>19.7</v>
          </cell>
          <cell r="E32">
            <v>74.083333333333329</v>
          </cell>
          <cell r="F32">
            <v>97</v>
          </cell>
          <cell r="G32">
            <v>46</v>
          </cell>
          <cell r="H32">
            <v>11.879999999999999</v>
          </cell>
          <cell r="J32">
            <v>27</v>
          </cell>
          <cell r="K32">
            <v>0</v>
          </cell>
        </row>
        <row r="33">
          <cell r="B33">
            <v>25.595833333333328</v>
          </cell>
          <cell r="C33">
            <v>34</v>
          </cell>
          <cell r="D33">
            <v>20</v>
          </cell>
          <cell r="E33">
            <v>71.625</v>
          </cell>
          <cell r="F33">
            <v>92</v>
          </cell>
          <cell r="G33">
            <v>40</v>
          </cell>
          <cell r="H33">
            <v>12.96</v>
          </cell>
          <cell r="J33">
            <v>34.200000000000003</v>
          </cell>
          <cell r="K33">
            <v>1.2</v>
          </cell>
        </row>
        <row r="34">
          <cell r="B34">
            <v>27.17916666666666</v>
          </cell>
          <cell r="C34">
            <v>35.200000000000003</v>
          </cell>
          <cell r="D34">
            <v>20.7</v>
          </cell>
          <cell r="E34">
            <v>69.25</v>
          </cell>
          <cell r="F34">
            <v>97</v>
          </cell>
          <cell r="G34">
            <v>32</v>
          </cell>
          <cell r="H34">
            <v>10.08</v>
          </cell>
          <cell r="J34">
            <v>21.96</v>
          </cell>
          <cell r="K34">
            <v>0</v>
          </cell>
        </row>
        <row r="35">
          <cell r="B35">
            <v>26.208333333333332</v>
          </cell>
          <cell r="C35">
            <v>33.299999999999997</v>
          </cell>
          <cell r="D35">
            <v>22.2</v>
          </cell>
          <cell r="E35">
            <v>71.625</v>
          </cell>
          <cell r="F35">
            <v>94</v>
          </cell>
          <cell r="G35">
            <v>49</v>
          </cell>
          <cell r="H35">
            <v>9</v>
          </cell>
          <cell r="J35">
            <v>26.28</v>
          </cell>
          <cell r="K35">
            <v>0.60000000000000009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26.073913043478264</v>
          </cell>
        </row>
      </sheetData>
      <sheetData sheetId="1"/>
      <sheetData sheetId="2">
        <row r="5">
          <cell r="B5">
            <v>26.337499999999995</v>
          </cell>
          <cell r="C5">
            <v>36.1</v>
          </cell>
          <cell r="D5">
            <v>21.4</v>
          </cell>
          <cell r="E5">
            <v>75.541666666666671</v>
          </cell>
          <cell r="F5">
            <v>97</v>
          </cell>
          <cell r="G5">
            <v>39</v>
          </cell>
          <cell r="H5">
            <v>23.759999999999998</v>
          </cell>
          <cell r="J5">
            <v>45.72</v>
          </cell>
          <cell r="K5">
            <v>0.2</v>
          </cell>
        </row>
        <row r="6">
          <cell r="B6">
            <v>28.899999999999995</v>
          </cell>
          <cell r="C6">
            <v>38</v>
          </cell>
          <cell r="D6">
            <v>22.5</v>
          </cell>
          <cell r="E6">
            <v>66.041666666666671</v>
          </cell>
          <cell r="F6">
            <v>93</v>
          </cell>
          <cell r="G6">
            <v>31</v>
          </cell>
          <cell r="H6">
            <v>15.48</v>
          </cell>
          <cell r="J6">
            <v>35.28</v>
          </cell>
          <cell r="K6">
            <v>0</v>
          </cell>
        </row>
        <row r="7">
          <cell r="B7">
            <v>28.008333333333329</v>
          </cell>
          <cell r="C7">
            <v>36.5</v>
          </cell>
          <cell r="D7">
            <v>24</v>
          </cell>
          <cell r="E7">
            <v>67.625</v>
          </cell>
          <cell r="F7">
            <v>84</v>
          </cell>
          <cell r="G7">
            <v>42</v>
          </cell>
          <cell r="H7">
            <v>26.28</v>
          </cell>
          <cell r="J7">
            <v>49.32</v>
          </cell>
          <cell r="K7">
            <v>0</v>
          </cell>
        </row>
        <row r="8">
          <cell r="B8">
            <v>25.129166666666663</v>
          </cell>
          <cell r="C8">
            <v>31</v>
          </cell>
          <cell r="D8">
            <v>21.8</v>
          </cell>
          <cell r="E8">
            <v>77.291666666666671</v>
          </cell>
          <cell r="F8">
            <v>93</v>
          </cell>
          <cell r="G8">
            <v>48</v>
          </cell>
          <cell r="H8">
            <v>22.32</v>
          </cell>
          <cell r="J8">
            <v>38.159999999999997</v>
          </cell>
          <cell r="K8">
            <v>0</v>
          </cell>
        </row>
        <row r="9">
          <cell r="B9">
            <v>25.508333333333329</v>
          </cell>
          <cell r="C9">
            <v>30.6</v>
          </cell>
          <cell r="D9">
            <v>22.9</v>
          </cell>
          <cell r="E9">
            <v>80.625</v>
          </cell>
          <cell r="F9">
            <v>95</v>
          </cell>
          <cell r="G9">
            <v>57</v>
          </cell>
          <cell r="H9">
            <v>19.440000000000001</v>
          </cell>
          <cell r="J9">
            <v>39.6</v>
          </cell>
          <cell r="K9">
            <v>0</v>
          </cell>
        </row>
        <row r="10">
          <cell r="B10">
            <v>26.383333333333336</v>
          </cell>
          <cell r="C10">
            <v>34.299999999999997</v>
          </cell>
          <cell r="D10">
            <v>20.5</v>
          </cell>
          <cell r="E10">
            <v>76.666666666666671</v>
          </cell>
          <cell r="F10">
            <v>98</v>
          </cell>
          <cell r="G10">
            <v>44</v>
          </cell>
          <cell r="H10">
            <v>14.4</v>
          </cell>
          <cell r="J10">
            <v>30.6</v>
          </cell>
          <cell r="K10">
            <v>1</v>
          </cell>
        </row>
        <row r="11">
          <cell r="B11">
            <v>26.554166666666671</v>
          </cell>
          <cell r="C11">
            <v>33.1</v>
          </cell>
          <cell r="D11">
            <v>22.2</v>
          </cell>
          <cell r="E11">
            <v>78.625</v>
          </cell>
          <cell r="F11">
            <v>97</v>
          </cell>
          <cell r="G11">
            <v>53</v>
          </cell>
          <cell r="H11">
            <v>23.040000000000003</v>
          </cell>
          <cell r="J11">
            <v>40.32</v>
          </cell>
          <cell r="K11">
            <v>12.4</v>
          </cell>
        </row>
        <row r="12">
          <cell r="B12">
            <v>26.604166666666661</v>
          </cell>
          <cell r="C12">
            <v>32.6</v>
          </cell>
          <cell r="D12">
            <v>22.6</v>
          </cell>
          <cell r="E12">
            <v>81.083333333333329</v>
          </cell>
          <cell r="F12">
            <v>97</v>
          </cell>
          <cell r="G12">
            <v>53</v>
          </cell>
          <cell r="H12">
            <v>20.16</v>
          </cell>
          <cell r="J12">
            <v>37.440000000000005</v>
          </cell>
          <cell r="K12">
            <v>0</v>
          </cell>
        </row>
        <row r="13">
          <cell r="B13">
            <v>27.908333333333335</v>
          </cell>
          <cell r="C13">
            <v>35.799999999999997</v>
          </cell>
          <cell r="D13">
            <v>22.1</v>
          </cell>
          <cell r="E13">
            <v>75.375</v>
          </cell>
          <cell r="F13">
            <v>98</v>
          </cell>
          <cell r="G13">
            <v>42</v>
          </cell>
          <cell r="H13">
            <v>24.12</v>
          </cell>
          <cell r="J13">
            <v>37.080000000000005</v>
          </cell>
          <cell r="K13">
            <v>0</v>
          </cell>
        </row>
        <row r="14">
          <cell r="B14">
            <v>28.308333333333326</v>
          </cell>
          <cell r="C14">
            <v>36.4</v>
          </cell>
          <cell r="D14">
            <v>24</v>
          </cell>
          <cell r="E14">
            <v>73.25</v>
          </cell>
          <cell r="F14">
            <v>93</v>
          </cell>
          <cell r="G14">
            <v>40</v>
          </cell>
          <cell r="H14">
            <v>22.32</v>
          </cell>
          <cell r="J14">
            <v>53.28</v>
          </cell>
          <cell r="K14">
            <v>0</v>
          </cell>
        </row>
        <row r="15">
          <cell r="B15">
            <v>28.308333333333334</v>
          </cell>
          <cell r="C15">
            <v>36</v>
          </cell>
          <cell r="D15">
            <v>22.8</v>
          </cell>
          <cell r="E15">
            <v>72.333333333333329</v>
          </cell>
          <cell r="F15">
            <v>94</v>
          </cell>
          <cell r="G15">
            <v>40</v>
          </cell>
          <cell r="H15">
            <v>17.28</v>
          </cell>
          <cell r="J15">
            <v>30.240000000000002</v>
          </cell>
          <cell r="K15">
            <v>0</v>
          </cell>
        </row>
        <row r="16">
          <cell r="B16">
            <v>28.712499999999995</v>
          </cell>
          <cell r="C16">
            <v>36.1</v>
          </cell>
          <cell r="D16">
            <v>21.6</v>
          </cell>
          <cell r="E16">
            <v>63.791666666666664</v>
          </cell>
          <cell r="F16">
            <v>93</v>
          </cell>
          <cell r="G16">
            <v>32</v>
          </cell>
          <cell r="H16">
            <v>25.56</v>
          </cell>
          <cell r="J16">
            <v>43.92</v>
          </cell>
          <cell r="K16">
            <v>0</v>
          </cell>
        </row>
        <row r="17">
          <cell r="B17">
            <v>28.970833333333331</v>
          </cell>
          <cell r="C17">
            <v>36.5</v>
          </cell>
          <cell r="D17">
            <v>22.3</v>
          </cell>
          <cell r="E17">
            <v>58.041666666666664</v>
          </cell>
          <cell r="F17">
            <v>78</v>
          </cell>
          <cell r="G17">
            <v>39</v>
          </cell>
          <cell r="H17">
            <v>21.6</v>
          </cell>
          <cell r="J17">
            <v>34.56</v>
          </cell>
          <cell r="K17">
            <v>0</v>
          </cell>
        </row>
        <row r="18">
          <cell r="B18">
            <v>30.150000000000009</v>
          </cell>
          <cell r="C18">
            <v>38</v>
          </cell>
          <cell r="D18">
            <v>24.2</v>
          </cell>
          <cell r="E18">
            <v>66.666666666666671</v>
          </cell>
          <cell r="F18">
            <v>91</v>
          </cell>
          <cell r="G18">
            <v>39</v>
          </cell>
          <cell r="H18">
            <v>20.52</v>
          </cell>
          <cell r="J18">
            <v>32.04</v>
          </cell>
          <cell r="K18">
            <v>0</v>
          </cell>
        </row>
        <row r="19">
          <cell r="B19">
            <v>29.883333333333329</v>
          </cell>
          <cell r="C19">
            <v>38.700000000000003</v>
          </cell>
          <cell r="D19">
            <v>24.7</v>
          </cell>
          <cell r="E19">
            <v>67.875</v>
          </cell>
          <cell r="F19">
            <v>91</v>
          </cell>
          <cell r="G19">
            <v>34</v>
          </cell>
          <cell r="H19">
            <v>27.720000000000002</v>
          </cell>
          <cell r="J19">
            <v>44.28</v>
          </cell>
          <cell r="K19">
            <v>0</v>
          </cell>
        </row>
        <row r="20">
          <cell r="B20">
            <v>29.341666666666669</v>
          </cell>
          <cell r="C20">
            <v>37.9</v>
          </cell>
          <cell r="D20">
            <v>22.9</v>
          </cell>
          <cell r="E20">
            <v>66.375</v>
          </cell>
          <cell r="F20">
            <v>92</v>
          </cell>
          <cell r="G20">
            <v>35</v>
          </cell>
          <cell r="H20">
            <v>20.52</v>
          </cell>
          <cell r="J20">
            <v>31.680000000000003</v>
          </cell>
          <cell r="K20">
            <v>0</v>
          </cell>
        </row>
        <row r="21">
          <cell r="B21">
            <v>28.858333333333334</v>
          </cell>
          <cell r="C21">
            <v>37.299999999999997</v>
          </cell>
          <cell r="D21">
            <v>23.5</v>
          </cell>
          <cell r="E21">
            <v>70.083333333333329</v>
          </cell>
          <cell r="F21">
            <v>97</v>
          </cell>
          <cell r="G21">
            <v>39</v>
          </cell>
          <cell r="H21">
            <v>36.72</v>
          </cell>
          <cell r="J21">
            <v>57.960000000000008</v>
          </cell>
          <cell r="K21">
            <v>8</v>
          </cell>
        </row>
        <row r="22">
          <cell r="B22">
            <v>26.275000000000002</v>
          </cell>
          <cell r="C22">
            <v>35.299999999999997</v>
          </cell>
          <cell r="D22">
            <v>22.3</v>
          </cell>
          <cell r="E22">
            <v>86.208333333333329</v>
          </cell>
          <cell r="F22">
            <v>98</v>
          </cell>
          <cell r="G22">
            <v>49</v>
          </cell>
          <cell r="H22">
            <v>36.36</v>
          </cell>
          <cell r="J22">
            <v>53.28</v>
          </cell>
          <cell r="K22">
            <v>11.200000000000001</v>
          </cell>
        </row>
        <row r="23">
          <cell r="B23">
            <v>28.725000000000005</v>
          </cell>
          <cell r="C23">
            <v>36.6</v>
          </cell>
          <cell r="D23">
            <v>22.9</v>
          </cell>
          <cell r="E23">
            <v>74.416666666666671</v>
          </cell>
          <cell r="F23">
            <v>96</v>
          </cell>
          <cell r="G23">
            <v>40</v>
          </cell>
          <cell r="H23">
            <v>15.120000000000001</v>
          </cell>
          <cell r="J23">
            <v>30.96</v>
          </cell>
          <cell r="K23">
            <v>0</v>
          </cell>
        </row>
        <row r="24">
          <cell r="B24">
            <v>29.466666666666658</v>
          </cell>
          <cell r="C24">
            <v>36.799999999999997</v>
          </cell>
          <cell r="D24">
            <v>23.4</v>
          </cell>
          <cell r="E24">
            <v>68.041666666666671</v>
          </cell>
          <cell r="F24">
            <v>94</v>
          </cell>
          <cell r="G24">
            <v>38</v>
          </cell>
          <cell r="H24">
            <v>25.92</v>
          </cell>
          <cell r="J24">
            <v>41.76</v>
          </cell>
          <cell r="K24">
            <v>0</v>
          </cell>
        </row>
        <row r="25">
          <cell r="B25">
            <v>26.179166666666671</v>
          </cell>
          <cell r="C25">
            <v>35.5</v>
          </cell>
          <cell r="D25">
            <v>18.7</v>
          </cell>
          <cell r="E25">
            <v>75.125</v>
          </cell>
          <cell r="F25">
            <v>96</v>
          </cell>
          <cell r="G25">
            <v>42</v>
          </cell>
          <cell r="H25">
            <v>50.04</v>
          </cell>
          <cell r="J25">
            <v>80.28</v>
          </cell>
          <cell r="K25">
            <v>4</v>
          </cell>
        </row>
        <row r="26">
          <cell r="B26">
            <v>24.270833333333332</v>
          </cell>
          <cell r="C26">
            <v>32.1</v>
          </cell>
          <cell r="D26">
            <v>19.899999999999999</v>
          </cell>
          <cell r="E26">
            <v>75.125</v>
          </cell>
          <cell r="F26">
            <v>95</v>
          </cell>
          <cell r="G26">
            <v>45</v>
          </cell>
          <cell r="H26">
            <v>20.52</v>
          </cell>
          <cell r="J26">
            <v>34.92</v>
          </cell>
          <cell r="K26">
            <v>0</v>
          </cell>
        </row>
        <row r="27">
          <cell r="B27">
            <v>24.262499999999999</v>
          </cell>
          <cell r="C27">
            <v>27.4</v>
          </cell>
          <cell r="D27">
            <v>21.7</v>
          </cell>
          <cell r="E27">
            <v>72.541666666666671</v>
          </cell>
          <cell r="F27">
            <v>93</v>
          </cell>
          <cell r="G27">
            <v>57</v>
          </cell>
          <cell r="H27">
            <v>23.400000000000002</v>
          </cell>
          <cell r="J27">
            <v>41.4</v>
          </cell>
          <cell r="K27">
            <v>0</v>
          </cell>
        </row>
        <row r="28">
          <cell r="B28">
            <v>23.137500000000003</v>
          </cell>
          <cell r="C28">
            <v>26.5</v>
          </cell>
          <cell r="D28">
            <v>19</v>
          </cell>
          <cell r="E28">
            <v>75.166666666666671</v>
          </cell>
          <cell r="F28">
            <v>91</v>
          </cell>
          <cell r="G28">
            <v>66</v>
          </cell>
          <cell r="H28">
            <v>19.8</v>
          </cell>
          <cell r="J28">
            <v>41.4</v>
          </cell>
          <cell r="K28">
            <v>0</v>
          </cell>
        </row>
        <row r="29">
          <cell r="B29">
            <v>23.520833333333332</v>
          </cell>
          <cell r="C29">
            <v>28.2</v>
          </cell>
          <cell r="D29">
            <v>19.8</v>
          </cell>
          <cell r="E29">
            <v>83.208333333333329</v>
          </cell>
          <cell r="F29">
            <v>97</v>
          </cell>
          <cell r="G29">
            <v>63</v>
          </cell>
          <cell r="H29">
            <v>15.120000000000001</v>
          </cell>
          <cell r="J29">
            <v>27</v>
          </cell>
          <cell r="K29">
            <v>0</v>
          </cell>
        </row>
        <row r="30">
          <cell r="B30">
            <v>25.112499999999997</v>
          </cell>
          <cell r="C30">
            <v>34</v>
          </cell>
          <cell r="D30">
            <v>19.600000000000001</v>
          </cell>
          <cell r="E30">
            <v>73.333333333333329</v>
          </cell>
          <cell r="F30">
            <v>93</v>
          </cell>
          <cell r="G30">
            <v>42</v>
          </cell>
          <cell r="H30">
            <v>16.559999999999999</v>
          </cell>
          <cell r="J30">
            <v>27</v>
          </cell>
          <cell r="K30">
            <v>0</v>
          </cell>
        </row>
        <row r="31">
          <cell r="B31">
            <v>24.629166666666663</v>
          </cell>
          <cell r="C31">
            <v>30.7</v>
          </cell>
          <cell r="D31">
            <v>19.100000000000001</v>
          </cell>
          <cell r="E31">
            <v>78.083333333333329</v>
          </cell>
          <cell r="F31">
            <v>98</v>
          </cell>
          <cell r="G31">
            <v>49</v>
          </cell>
          <cell r="H31">
            <v>20.16</v>
          </cell>
          <cell r="J31">
            <v>32.76</v>
          </cell>
          <cell r="K31">
            <v>0</v>
          </cell>
        </row>
        <row r="32">
          <cell r="B32">
            <v>23.387499999999999</v>
          </cell>
          <cell r="C32">
            <v>29.6</v>
          </cell>
          <cell r="D32">
            <v>18.8</v>
          </cell>
          <cell r="E32">
            <v>79.375</v>
          </cell>
          <cell r="F32">
            <v>98</v>
          </cell>
          <cell r="G32">
            <v>54</v>
          </cell>
          <cell r="H32">
            <v>17.28</v>
          </cell>
          <cell r="J32">
            <v>29.52</v>
          </cell>
          <cell r="K32">
            <v>0</v>
          </cell>
        </row>
        <row r="33">
          <cell r="B33">
            <v>24.370833333333337</v>
          </cell>
          <cell r="C33">
            <v>31.6</v>
          </cell>
          <cell r="D33">
            <v>19</v>
          </cell>
          <cell r="E33">
            <v>74.916666666666671</v>
          </cell>
          <cell r="F33">
            <v>93</v>
          </cell>
          <cell r="G33">
            <v>50</v>
          </cell>
          <cell r="H33">
            <v>17.28</v>
          </cell>
          <cell r="J33">
            <v>31.319999999999997</v>
          </cell>
          <cell r="K33">
            <v>0</v>
          </cell>
        </row>
        <row r="34">
          <cell r="B34">
            <v>25.662500000000005</v>
          </cell>
          <cell r="C34">
            <v>34.299999999999997</v>
          </cell>
          <cell r="D34">
            <v>19.399999999999999</v>
          </cell>
          <cell r="E34">
            <v>74.25</v>
          </cell>
          <cell r="F34">
            <v>97</v>
          </cell>
          <cell r="G34">
            <v>38</v>
          </cell>
          <cell r="H34">
            <v>11.16</v>
          </cell>
          <cell r="J34">
            <v>22.32</v>
          </cell>
          <cell r="K34">
            <v>0</v>
          </cell>
        </row>
        <row r="35">
          <cell r="B35">
            <v>24.55</v>
          </cell>
          <cell r="C35">
            <v>33.5</v>
          </cell>
          <cell r="D35">
            <v>21.2</v>
          </cell>
          <cell r="E35">
            <v>79.875</v>
          </cell>
          <cell r="F35">
            <v>96</v>
          </cell>
          <cell r="G35">
            <v>52</v>
          </cell>
          <cell r="H35">
            <v>23.040000000000003</v>
          </cell>
          <cell r="J35">
            <v>36</v>
          </cell>
          <cell r="K35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26.179166666666664</v>
          </cell>
        </row>
      </sheetData>
      <sheetData sheetId="1"/>
      <sheetData sheetId="2">
        <row r="5">
          <cell r="B5">
            <v>28.825000000000003</v>
          </cell>
          <cell r="C5">
            <v>38.700000000000003</v>
          </cell>
          <cell r="D5">
            <v>21.3</v>
          </cell>
          <cell r="E5">
            <v>62.083333333333336</v>
          </cell>
          <cell r="F5">
            <v>90</v>
          </cell>
          <cell r="G5">
            <v>27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28.450000000000003</v>
          </cell>
          <cell r="C6">
            <v>39.6</v>
          </cell>
          <cell r="D6">
            <v>21.9</v>
          </cell>
          <cell r="E6">
            <v>67.5</v>
          </cell>
          <cell r="F6">
            <v>92</v>
          </cell>
          <cell r="G6">
            <v>28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27.099999999999998</v>
          </cell>
          <cell r="C7">
            <v>36.700000000000003</v>
          </cell>
          <cell r="D7">
            <v>22.6</v>
          </cell>
          <cell r="E7">
            <v>72.958333333333329</v>
          </cell>
          <cell r="F7">
            <v>94</v>
          </cell>
          <cell r="G7">
            <v>38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23.787499999999998</v>
          </cell>
          <cell r="C8">
            <v>29.6</v>
          </cell>
          <cell r="D8">
            <v>21.3</v>
          </cell>
          <cell r="E8">
            <v>86.833333333333329</v>
          </cell>
          <cell r="F8">
            <v>95</v>
          </cell>
          <cell r="G8">
            <v>56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25.291666666666668</v>
          </cell>
          <cell r="C9">
            <v>33.200000000000003</v>
          </cell>
          <cell r="D9">
            <v>21.6</v>
          </cell>
          <cell r="E9">
            <v>81.375</v>
          </cell>
          <cell r="F9">
            <v>95</v>
          </cell>
          <cell r="G9">
            <v>51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25.812499999999989</v>
          </cell>
          <cell r="C10">
            <v>34.799999999999997</v>
          </cell>
          <cell r="D10">
            <v>20.399999999999999</v>
          </cell>
          <cell r="E10">
            <v>78.875</v>
          </cell>
          <cell r="F10">
            <v>96</v>
          </cell>
          <cell r="G10">
            <v>45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26.666666666666668</v>
          </cell>
          <cell r="C11">
            <v>34.6</v>
          </cell>
          <cell r="D11">
            <v>21.8</v>
          </cell>
          <cell r="E11">
            <v>79.666666666666671</v>
          </cell>
          <cell r="F11">
            <v>96</v>
          </cell>
          <cell r="G11">
            <v>46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27.495833333333337</v>
          </cell>
          <cell r="C12">
            <v>35.299999999999997</v>
          </cell>
          <cell r="D12">
            <v>22.5</v>
          </cell>
          <cell r="E12">
            <v>75.083333333333329</v>
          </cell>
          <cell r="F12">
            <v>95</v>
          </cell>
          <cell r="G12">
            <v>42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28.295833333333338</v>
          </cell>
          <cell r="C13">
            <v>36.700000000000003</v>
          </cell>
          <cell r="D13">
            <v>22.3</v>
          </cell>
          <cell r="E13">
            <v>72.666666666666671</v>
          </cell>
          <cell r="F13">
            <v>95</v>
          </cell>
          <cell r="G13">
            <v>41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28.683333333333337</v>
          </cell>
          <cell r="C14">
            <v>38.200000000000003</v>
          </cell>
          <cell r="D14">
            <v>22.6</v>
          </cell>
          <cell r="E14">
            <v>71.5</v>
          </cell>
          <cell r="F14">
            <v>94</v>
          </cell>
          <cell r="G14">
            <v>32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28.791666666666661</v>
          </cell>
          <cell r="C15">
            <v>37</v>
          </cell>
          <cell r="D15">
            <v>22.7</v>
          </cell>
          <cell r="E15">
            <v>71.75</v>
          </cell>
          <cell r="F15">
            <v>95</v>
          </cell>
          <cell r="G15">
            <v>40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29.245833333333337</v>
          </cell>
          <cell r="C16">
            <v>37.799999999999997</v>
          </cell>
          <cell r="D16">
            <v>22.2</v>
          </cell>
          <cell r="E16">
            <v>65.666666666666671</v>
          </cell>
          <cell r="F16">
            <v>94</v>
          </cell>
          <cell r="G16">
            <v>29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29.254166666666666</v>
          </cell>
          <cell r="C17">
            <v>38.5</v>
          </cell>
          <cell r="D17">
            <v>22.1</v>
          </cell>
          <cell r="E17">
            <v>63.875</v>
          </cell>
          <cell r="F17">
            <v>90</v>
          </cell>
          <cell r="G17">
            <v>37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29.750000000000004</v>
          </cell>
          <cell r="C18">
            <v>37.4</v>
          </cell>
          <cell r="D18">
            <v>24</v>
          </cell>
          <cell r="E18">
            <v>72.875</v>
          </cell>
          <cell r="F18">
            <v>95</v>
          </cell>
          <cell r="G18">
            <v>38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29.454166666666662</v>
          </cell>
          <cell r="C19">
            <v>38.200000000000003</v>
          </cell>
          <cell r="D19">
            <v>24.2</v>
          </cell>
          <cell r="E19">
            <v>69.25</v>
          </cell>
          <cell r="F19">
            <v>94</v>
          </cell>
          <cell r="G19">
            <v>34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29.212499999999995</v>
          </cell>
          <cell r="C20">
            <v>37.5</v>
          </cell>
          <cell r="D20">
            <v>22.6</v>
          </cell>
          <cell r="E20">
            <v>68.041666666666671</v>
          </cell>
          <cell r="F20">
            <v>94</v>
          </cell>
          <cell r="G20">
            <v>36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30.112500000000008</v>
          </cell>
          <cell r="C21">
            <v>37.700000000000003</v>
          </cell>
          <cell r="D21">
            <v>24.1</v>
          </cell>
          <cell r="E21">
            <v>64.125</v>
          </cell>
          <cell r="F21">
            <v>88</v>
          </cell>
          <cell r="G21">
            <v>36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28.149999999999995</v>
          </cell>
          <cell r="C22">
            <v>36.200000000000003</v>
          </cell>
          <cell r="D22">
            <v>22.6</v>
          </cell>
          <cell r="E22">
            <v>75.416666666666671</v>
          </cell>
          <cell r="F22">
            <v>95</v>
          </cell>
          <cell r="G22">
            <v>40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29.525000000000002</v>
          </cell>
          <cell r="C23">
            <v>38.700000000000003</v>
          </cell>
          <cell r="D23">
            <v>22.6</v>
          </cell>
          <cell r="E23">
            <v>67.541666666666671</v>
          </cell>
          <cell r="F23">
            <v>94</v>
          </cell>
          <cell r="G23">
            <v>31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30.175000000000001</v>
          </cell>
          <cell r="C24">
            <v>38.299999999999997</v>
          </cell>
          <cell r="D24">
            <v>23.8</v>
          </cell>
          <cell r="E24">
            <v>63.791666666666664</v>
          </cell>
          <cell r="F24">
            <v>90</v>
          </cell>
          <cell r="G24">
            <v>34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27.749999999999996</v>
          </cell>
          <cell r="C25">
            <v>38.4</v>
          </cell>
          <cell r="D25">
            <v>21</v>
          </cell>
          <cell r="E25">
            <v>70.333333333333329</v>
          </cell>
          <cell r="F25">
            <v>91</v>
          </cell>
          <cell r="G25">
            <v>32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24.791666666666671</v>
          </cell>
          <cell r="C26">
            <v>32.5</v>
          </cell>
          <cell r="D26">
            <v>20.3</v>
          </cell>
          <cell r="E26">
            <v>72.166666666666671</v>
          </cell>
          <cell r="F26">
            <v>92</v>
          </cell>
          <cell r="G26">
            <v>44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24.608333333333334</v>
          </cell>
          <cell r="C27">
            <v>26.8</v>
          </cell>
          <cell r="D27">
            <v>22.2</v>
          </cell>
          <cell r="E27">
            <v>71.583333333333329</v>
          </cell>
          <cell r="F27">
            <v>85</v>
          </cell>
          <cell r="G27">
            <v>60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23.695833333333329</v>
          </cell>
          <cell r="C28">
            <v>26.4</v>
          </cell>
          <cell r="D28">
            <v>21.1</v>
          </cell>
          <cell r="E28">
            <v>74.75</v>
          </cell>
          <cell r="F28">
            <v>82</v>
          </cell>
          <cell r="G28">
            <v>68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25.058333333333326</v>
          </cell>
          <cell r="C29">
            <v>31.5</v>
          </cell>
          <cell r="D29">
            <v>21.7</v>
          </cell>
          <cell r="E29">
            <v>76.958333333333329</v>
          </cell>
          <cell r="F29">
            <v>91</v>
          </cell>
          <cell r="G29">
            <v>52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26.508333333333336</v>
          </cell>
          <cell r="C30">
            <v>34.700000000000003</v>
          </cell>
          <cell r="D30">
            <v>19.899999999999999</v>
          </cell>
          <cell r="E30">
            <v>70</v>
          </cell>
          <cell r="F30">
            <v>92</v>
          </cell>
          <cell r="G30">
            <v>41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25.416666666666671</v>
          </cell>
          <cell r="C31">
            <v>33.299999999999997</v>
          </cell>
          <cell r="D31">
            <v>19.3</v>
          </cell>
          <cell r="E31">
            <v>73.666666666666671</v>
          </cell>
          <cell r="F31">
            <v>96</v>
          </cell>
          <cell r="G31">
            <v>41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24.420833333333334</v>
          </cell>
          <cell r="C32">
            <v>31.1</v>
          </cell>
          <cell r="D32">
            <v>20.100000000000001</v>
          </cell>
          <cell r="E32">
            <v>76.833333333333329</v>
          </cell>
          <cell r="F32">
            <v>94</v>
          </cell>
          <cell r="G32">
            <v>54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24.195833333333336</v>
          </cell>
          <cell r="C33">
            <v>32</v>
          </cell>
          <cell r="D33">
            <v>17.8</v>
          </cell>
          <cell r="E33">
            <v>77.25</v>
          </cell>
          <cell r="F33">
            <v>95</v>
          </cell>
          <cell r="G33">
            <v>51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26.012500000000003</v>
          </cell>
          <cell r="C34">
            <v>34.799999999999997</v>
          </cell>
          <cell r="D34">
            <v>19.399999999999999</v>
          </cell>
          <cell r="E34">
            <v>75.166666666666671</v>
          </cell>
          <cell r="F34">
            <v>95</v>
          </cell>
          <cell r="G34">
            <v>39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>
            <v>25.387499999999999</v>
          </cell>
          <cell r="C35">
            <v>34.5</v>
          </cell>
          <cell r="D35">
            <v>22.2</v>
          </cell>
          <cell r="E35">
            <v>84.625</v>
          </cell>
          <cell r="F35">
            <v>95</v>
          </cell>
          <cell r="G35">
            <v>46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27.191304347826087</v>
          </cell>
        </row>
      </sheetData>
      <sheetData sheetId="1"/>
      <sheetData sheetId="2">
        <row r="5">
          <cell r="B5">
            <v>30.534782608695654</v>
          </cell>
          <cell r="C5">
            <v>37.9</v>
          </cell>
          <cell r="D5">
            <v>24.6</v>
          </cell>
          <cell r="E5">
            <v>66.652173913043484</v>
          </cell>
          <cell r="F5">
            <v>90</v>
          </cell>
          <cell r="G5">
            <v>32</v>
          </cell>
          <cell r="H5">
            <v>6.48</v>
          </cell>
          <cell r="J5">
            <v>21.240000000000002</v>
          </cell>
          <cell r="K5">
            <v>0</v>
          </cell>
        </row>
        <row r="6">
          <cell r="B6">
            <v>30.645454545454541</v>
          </cell>
          <cell r="C6">
            <v>37.9</v>
          </cell>
          <cell r="D6">
            <v>24.8</v>
          </cell>
          <cell r="E6">
            <v>62.272727272727273</v>
          </cell>
          <cell r="F6">
            <v>88</v>
          </cell>
          <cell r="G6">
            <v>34</v>
          </cell>
          <cell r="H6">
            <v>10.44</v>
          </cell>
          <cell r="J6">
            <v>20.16</v>
          </cell>
          <cell r="K6">
            <v>0</v>
          </cell>
        </row>
        <row r="7">
          <cell r="B7">
            <v>29.831818181818178</v>
          </cell>
          <cell r="C7">
            <v>37.4</v>
          </cell>
          <cell r="D7">
            <v>23.3</v>
          </cell>
          <cell r="E7">
            <v>67.681818181818187</v>
          </cell>
          <cell r="F7">
            <v>91</v>
          </cell>
          <cell r="G7">
            <v>38</v>
          </cell>
          <cell r="H7">
            <v>9</v>
          </cell>
          <cell r="J7">
            <v>23.040000000000003</v>
          </cell>
          <cell r="K7">
            <v>0</v>
          </cell>
        </row>
        <row r="8">
          <cell r="B8">
            <v>26.521739130434788</v>
          </cell>
          <cell r="C8">
            <v>31</v>
          </cell>
          <cell r="D8">
            <v>23.4</v>
          </cell>
          <cell r="E8">
            <v>79.608695652173907</v>
          </cell>
          <cell r="F8">
            <v>92</v>
          </cell>
          <cell r="G8">
            <v>60</v>
          </cell>
          <cell r="H8">
            <v>12.24</v>
          </cell>
          <cell r="J8">
            <v>33.119999999999997</v>
          </cell>
          <cell r="K8">
            <v>17.2</v>
          </cell>
        </row>
        <row r="9">
          <cell r="B9">
            <v>27.469565217391303</v>
          </cell>
          <cell r="C9">
            <v>34.1</v>
          </cell>
          <cell r="D9">
            <v>23.1</v>
          </cell>
          <cell r="E9">
            <v>77.956521739130437</v>
          </cell>
          <cell r="F9">
            <v>92</v>
          </cell>
          <cell r="G9">
            <v>49</v>
          </cell>
          <cell r="H9">
            <v>7.9200000000000008</v>
          </cell>
          <cell r="J9">
            <v>32.4</v>
          </cell>
          <cell r="K9">
            <v>22</v>
          </cell>
        </row>
        <row r="10">
          <cell r="B10">
            <v>27.81904761904762</v>
          </cell>
          <cell r="C10">
            <v>33.5</v>
          </cell>
          <cell r="D10">
            <v>23.7</v>
          </cell>
          <cell r="E10">
            <v>76.285714285714292</v>
          </cell>
          <cell r="F10">
            <v>92</v>
          </cell>
          <cell r="G10">
            <v>51</v>
          </cell>
          <cell r="H10">
            <v>8.64</v>
          </cell>
          <cell r="J10">
            <v>18</v>
          </cell>
          <cell r="K10">
            <v>0.2</v>
          </cell>
        </row>
        <row r="11">
          <cell r="B11">
            <v>28.899999999999995</v>
          </cell>
          <cell r="C11">
            <v>34.6</v>
          </cell>
          <cell r="D11">
            <v>23.9</v>
          </cell>
          <cell r="E11">
            <v>74.857142857142861</v>
          </cell>
          <cell r="F11">
            <v>93</v>
          </cell>
          <cell r="G11">
            <v>49</v>
          </cell>
          <cell r="H11">
            <v>7.5600000000000005</v>
          </cell>
          <cell r="J11">
            <v>29.16</v>
          </cell>
          <cell r="K11">
            <v>0</v>
          </cell>
        </row>
        <row r="12">
          <cell r="B12">
            <v>28.322727272727267</v>
          </cell>
          <cell r="C12">
            <v>34</v>
          </cell>
          <cell r="D12">
            <v>24.1</v>
          </cell>
          <cell r="E12">
            <v>75.409090909090907</v>
          </cell>
          <cell r="F12">
            <v>92</v>
          </cell>
          <cell r="G12">
            <v>50</v>
          </cell>
          <cell r="H12">
            <v>11.520000000000001</v>
          </cell>
          <cell r="J12">
            <v>42.480000000000004</v>
          </cell>
          <cell r="K12">
            <v>2</v>
          </cell>
        </row>
        <row r="13">
          <cell r="B13">
            <v>29.683333333333326</v>
          </cell>
          <cell r="C13">
            <v>35.6</v>
          </cell>
          <cell r="D13">
            <v>24.8</v>
          </cell>
          <cell r="E13">
            <v>70</v>
          </cell>
          <cell r="F13">
            <v>89</v>
          </cell>
          <cell r="G13">
            <v>42</v>
          </cell>
          <cell r="H13">
            <v>12.96</v>
          </cell>
          <cell r="J13">
            <v>28.44</v>
          </cell>
          <cell r="K13">
            <v>0</v>
          </cell>
        </row>
        <row r="14">
          <cell r="B14">
            <v>29.5</v>
          </cell>
          <cell r="C14">
            <v>36.299999999999997</v>
          </cell>
          <cell r="D14">
            <v>24.4</v>
          </cell>
          <cell r="E14">
            <v>73.416666666666671</v>
          </cell>
          <cell r="F14">
            <v>91</v>
          </cell>
          <cell r="G14">
            <v>43</v>
          </cell>
          <cell r="H14">
            <v>9.7200000000000006</v>
          </cell>
          <cell r="J14">
            <v>22.32</v>
          </cell>
          <cell r="K14">
            <v>0</v>
          </cell>
        </row>
        <row r="15">
          <cell r="B15">
            <v>29.873913043478268</v>
          </cell>
          <cell r="C15">
            <v>35.9</v>
          </cell>
          <cell r="D15">
            <v>24.9</v>
          </cell>
          <cell r="E15">
            <v>72.478260869565219</v>
          </cell>
          <cell r="F15">
            <v>91</v>
          </cell>
          <cell r="G15">
            <v>49</v>
          </cell>
          <cell r="H15">
            <v>9.7200000000000006</v>
          </cell>
          <cell r="J15">
            <v>31.319999999999997</v>
          </cell>
          <cell r="K15">
            <v>0</v>
          </cell>
        </row>
        <row r="16">
          <cell r="B16">
            <v>31.266666666666669</v>
          </cell>
          <cell r="C16">
            <v>37</v>
          </cell>
          <cell r="D16">
            <v>26</v>
          </cell>
          <cell r="E16">
            <v>65.047619047619051</v>
          </cell>
          <cell r="F16">
            <v>87</v>
          </cell>
          <cell r="G16">
            <v>42</v>
          </cell>
          <cell r="H16">
            <v>9.7200000000000006</v>
          </cell>
          <cell r="J16">
            <v>30.240000000000002</v>
          </cell>
          <cell r="K16">
            <v>0</v>
          </cell>
        </row>
        <row r="17">
          <cell r="B17">
            <v>30.878260869565228</v>
          </cell>
          <cell r="C17">
            <v>36.200000000000003</v>
          </cell>
          <cell r="D17">
            <v>26</v>
          </cell>
          <cell r="E17">
            <v>70.565217391304344</v>
          </cell>
          <cell r="F17">
            <v>89</v>
          </cell>
          <cell r="G17">
            <v>47</v>
          </cell>
          <cell r="H17">
            <v>14.4</v>
          </cell>
          <cell r="J17">
            <v>30.6</v>
          </cell>
          <cell r="K17">
            <v>0</v>
          </cell>
        </row>
        <row r="18">
          <cell r="B18">
            <v>31.11363636363636</v>
          </cell>
          <cell r="C18">
            <v>37.1</v>
          </cell>
          <cell r="D18">
            <v>25.7</v>
          </cell>
          <cell r="E18">
            <v>69.454545454545453</v>
          </cell>
          <cell r="F18">
            <v>91</v>
          </cell>
          <cell r="G18">
            <v>43</v>
          </cell>
          <cell r="H18">
            <v>14.4</v>
          </cell>
          <cell r="J18">
            <v>32.04</v>
          </cell>
          <cell r="K18">
            <v>0</v>
          </cell>
        </row>
        <row r="19">
          <cell r="B19">
            <v>30.956521739130434</v>
          </cell>
          <cell r="C19">
            <v>37.700000000000003</v>
          </cell>
          <cell r="D19">
            <v>25.4</v>
          </cell>
          <cell r="E19">
            <v>66.086956521739125</v>
          </cell>
          <cell r="F19">
            <v>89</v>
          </cell>
          <cell r="G19">
            <v>34</v>
          </cell>
          <cell r="H19">
            <v>12.96</v>
          </cell>
          <cell r="J19">
            <v>28.8</v>
          </cell>
          <cell r="K19">
            <v>0</v>
          </cell>
        </row>
        <row r="20">
          <cell r="B20">
            <v>30.552173913043475</v>
          </cell>
          <cell r="C20">
            <v>37.4</v>
          </cell>
          <cell r="D20">
            <v>24.8</v>
          </cell>
          <cell r="E20">
            <v>66.695652173913047</v>
          </cell>
          <cell r="F20">
            <v>91</v>
          </cell>
          <cell r="G20">
            <v>38</v>
          </cell>
          <cell r="H20">
            <v>14.4</v>
          </cell>
          <cell r="J20">
            <v>32.4</v>
          </cell>
          <cell r="K20">
            <v>0</v>
          </cell>
        </row>
        <row r="21">
          <cell r="B21">
            <v>30.457142857142859</v>
          </cell>
          <cell r="C21">
            <v>37.4</v>
          </cell>
          <cell r="D21">
            <v>24.4</v>
          </cell>
          <cell r="E21">
            <v>67.142857142857139</v>
          </cell>
          <cell r="F21">
            <v>90</v>
          </cell>
          <cell r="G21">
            <v>41</v>
          </cell>
          <cell r="H21">
            <v>11.16</v>
          </cell>
          <cell r="J21">
            <v>30.96</v>
          </cell>
          <cell r="K21">
            <v>0</v>
          </cell>
        </row>
        <row r="22">
          <cell r="B22">
            <v>30.369565217391301</v>
          </cell>
          <cell r="C22">
            <v>36.799999999999997</v>
          </cell>
          <cell r="D22">
            <v>24.8</v>
          </cell>
          <cell r="E22">
            <v>66.043478260869563</v>
          </cell>
          <cell r="F22">
            <v>90</v>
          </cell>
          <cell r="G22">
            <v>38</v>
          </cell>
          <cell r="H22">
            <v>16.2</v>
          </cell>
          <cell r="J22">
            <v>31.319999999999997</v>
          </cell>
          <cell r="K22">
            <v>0</v>
          </cell>
        </row>
        <row r="23">
          <cell r="B23">
            <v>31.054166666666671</v>
          </cell>
          <cell r="C23">
            <v>38.200000000000003</v>
          </cell>
          <cell r="D23">
            <v>24.8</v>
          </cell>
          <cell r="E23">
            <v>63.541666666666664</v>
          </cell>
          <cell r="F23">
            <v>90</v>
          </cell>
          <cell r="G23">
            <v>33</v>
          </cell>
          <cell r="H23">
            <v>13.32</v>
          </cell>
          <cell r="J23">
            <v>34.200000000000003</v>
          </cell>
          <cell r="K23">
            <v>0</v>
          </cell>
        </row>
        <row r="24">
          <cell r="B24">
            <v>30.778260869565216</v>
          </cell>
          <cell r="C24">
            <v>37.700000000000003</v>
          </cell>
          <cell r="D24">
            <v>24.9</v>
          </cell>
          <cell r="E24">
            <v>64.652173913043484</v>
          </cell>
          <cell r="F24">
            <v>89</v>
          </cell>
          <cell r="G24">
            <v>37</v>
          </cell>
          <cell r="H24">
            <v>14.04</v>
          </cell>
          <cell r="J24">
            <v>33.119999999999997</v>
          </cell>
          <cell r="K24">
            <v>0</v>
          </cell>
        </row>
        <row r="25">
          <cell r="B25">
            <v>30.995454545454539</v>
          </cell>
          <cell r="C25">
            <v>39.700000000000003</v>
          </cell>
          <cell r="D25">
            <v>22.7</v>
          </cell>
          <cell r="E25">
            <v>60.772727272727273</v>
          </cell>
          <cell r="F25">
            <v>86</v>
          </cell>
          <cell r="G25">
            <v>30</v>
          </cell>
          <cell r="H25">
            <v>19.8</v>
          </cell>
          <cell r="J25">
            <v>54.36</v>
          </cell>
          <cell r="K25">
            <v>0.2</v>
          </cell>
        </row>
        <row r="26">
          <cell r="B26">
            <v>24.833333333333332</v>
          </cell>
          <cell r="C26">
            <v>31.6</v>
          </cell>
          <cell r="D26">
            <v>21.5</v>
          </cell>
          <cell r="E26">
            <v>76</v>
          </cell>
          <cell r="F26">
            <v>92</v>
          </cell>
          <cell r="G26">
            <v>43</v>
          </cell>
          <cell r="H26">
            <v>9</v>
          </cell>
          <cell r="J26">
            <v>21.6</v>
          </cell>
          <cell r="K26">
            <v>10.599999999999998</v>
          </cell>
        </row>
        <row r="27">
          <cell r="B27">
            <v>26.622727272727271</v>
          </cell>
          <cell r="C27">
            <v>31.4</v>
          </cell>
          <cell r="D27">
            <v>23.1</v>
          </cell>
          <cell r="E27">
            <v>69.772727272727266</v>
          </cell>
          <cell r="F27">
            <v>86</v>
          </cell>
          <cell r="G27">
            <v>52</v>
          </cell>
          <cell r="H27">
            <v>9.7200000000000006</v>
          </cell>
          <cell r="J27">
            <v>28.08</v>
          </cell>
          <cell r="K27">
            <v>0</v>
          </cell>
        </row>
        <row r="28">
          <cell r="B28">
            <v>26.704166666666666</v>
          </cell>
          <cell r="C28">
            <v>31.1</v>
          </cell>
          <cell r="D28">
            <v>22.9</v>
          </cell>
          <cell r="E28">
            <v>67.416666666666671</v>
          </cell>
          <cell r="F28">
            <v>80</v>
          </cell>
          <cell r="G28">
            <v>56</v>
          </cell>
          <cell r="H28">
            <v>6.84</v>
          </cell>
          <cell r="J28">
            <v>20.16</v>
          </cell>
          <cell r="K28">
            <v>0</v>
          </cell>
        </row>
        <row r="29">
          <cell r="B29">
            <v>27.433333333333334</v>
          </cell>
          <cell r="C29">
            <v>34.4</v>
          </cell>
          <cell r="D29">
            <v>24</v>
          </cell>
          <cell r="E29">
            <v>71.208333333333329</v>
          </cell>
          <cell r="F29">
            <v>86</v>
          </cell>
          <cell r="G29">
            <v>44</v>
          </cell>
          <cell r="H29">
            <v>11.879999999999999</v>
          </cell>
          <cell r="J29">
            <v>25.2</v>
          </cell>
          <cell r="K29">
            <v>0.6</v>
          </cell>
        </row>
        <row r="30">
          <cell r="B30">
            <v>27.739130434782613</v>
          </cell>
          <cell r="C30">
            <v>34.4</v>
          </cell>
          <cell r="D30">
            <v>24</v>
          </cell>
          <cell r="E30">
            <v>72.173913043478265</v>
          </cell>
          <cell r="F30">
            <v>89</v>
          </cell>
          <cell r="G30">
            <v>46</v>
          </cell>
          <cell r="H30">
            <v>15.120000000000001</v>
          </cell>
          <cell r="J30">
            <v>32.76</v>
          </cell>
          <cell r="K30">
            <v>0</v>
          </cell>
        </row>
        <row r="31">
          <cell r="B31">
            <v>27.383333333333329</v>
          </cell>
          <cell r="C31">
            <v>34.4</v>
          </cell>
          <cell r="D31">
            <v>22.5</v>
          </cell>
          <cell r="E31">
            <v>70.958333333333329</v>
          </cell>
          <cell r="F31">
            <v>94</v>
          </cell>
          <cell r="G31">
            <v>36</v>
          </cell>
          <cell r="H31">
            <v>7.9200000000000008</v>
          </cell>
          <cell r="J31">
            <v>23.040000000000003</v>
          </cell>
          <cell r="K31">
            <v>0</v>
          </cell>
        </row>
        <row r="32">
          <cell r="B32">
            <v>27.325000000000003</v>
          </cell>
          <cell r="C32">
            <v>34.1</v>
          </cell>
          <cell r="D32">
            <v>22</v>
          </cell>
          <cell r="E32">
            <v>66.625</v>
          </cell>
          <cell r="F32">
            <v>87</v>
          </cell>
          <cell r="G32">
            <v>42</v>
          </cell>
          <cell r="H32">
            <v>8.64</v>
          </cell>
          <cell r="J32">
            <v>19.440000000000001</v>
          </cell>
          <cell r="K32">
            <v>0</v>
          </cell>
        </row>
        <row r="33">
          <cell r="B33">
            <v>27.509090909090911</v>
          </cell>
          <cell r="C33">
            <v>33.700000000000003</v>
          </cell>
          <cell r="D33">
            <v>22.7</v>
          </cell>
          <cell r="E33">
            <v>70.454545454545453</v>
          </cell>
          <cell r="F33">
            <v>88</v>
          </cell>
          <cell r="G33">
            <v>47</v>
          </cell>
          <cell r="H33">
            <v>16.2</v>
          </cell>
          <cell r="J33">
            <v>39.24</v>
          </cell>
          <cell r="K33">
            <v>2</v>
          </cell>
        </row>
        <row r="34">
          <cell r="B34">
            <v>27.099999999999998</v>
          </cell>
          <cell r="C34">
            <v>34.1</v>
          </cell>
          <cell r="D34">
            <v>23.7</v>
          </cell>
          <cell r="E34">
            <v>78.608695652173907</v>
          </cell>
          <cell r="F34">
            <v>92</v>
          </cell>
          <cell r="G34">
            <v>47</v>
          </cell>
          <cell r="H34">
            <v>8.2799999999999994</v>
          </cell>
          <cell r="J34">
            <v>31.319999999999997</v>
          </cell>
          <cell r="K34">
            <v>3.6</v>
          </cell>
        </row>
        <row r="35">
          <cell r="B35">
            <v>25.929166666666671</v>
          </cell>
          <cell r="C35">
            <v>30.2</v>
          </cell>
          <cell r="D35">
            <v>24.2</v>
          </cell>
          <cell r="E35">
            <v>88.041666666666671</v>
          </cell>
          <cell r="F35">
            <v>94</v>
          </cell>
          <cell r="G35">
            <v>68</v>
          </cell>
          <cell r="H35">
            <v>2.8800000000000003</v>
          </cell>
          <cell r="J35">
            <v>19.8</v>
          </cell>
          <cell r="K35">
            <v>18.399999999999999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27.116666666666664</v>
          </cell>
        </row>
      </sheetData>
      <sheetData sheetId="1"/>
      <sheetData sheetId="2">
        <row r="5">
          <cell r="B5">
            <v>29.670833333333334</v>
          </cell>
          <cell r="C5">
            <v>37.5</v>
          </cell>
          <cell r="D5">
            <v>24.9</v>
          </cell>
          <cell r="E5">
            <v>76.5</v>
          </cell>
          <cell r="F5">
            <v>95</v>
          </cell>
          <cell r="G5">
            <v>38</v>
          </cell>
          <cell r="H5">
            <v>15.48</v>
          </cell>
          <cell r="J5">
            <v>25.56</v>
          </cell>
          <cell r="K5">
            <v>0</v>
          </cell>
        </row>
        <row r="6">
          <cell r="B6">
            <v>28.283333333333335</v>
          </cell>
          <cell r="C6">
            <v>36.9</v>
          </cell>
          <cell r="D6">
            <v>23.6</v>
          </cell>
          <cell r="E6">
            <v>81.041666666666671</v>
          </cell>
          <cell r="F6">
            <v>94</v>
          </cell>
          <cell r="G6">
            <v>43</v>
          </cell>
          <cell r="H6">
            <v>12.6</v>
          </cell>
          <cell r="J6">
            <v>67.680000000000007</v>
          </cell>
          <cell r="K6">
            <v>5.2</v>
          </cell>
        </row>
        <row r="7">
          <cell r="B7">
            <v>28.020833333333329</v>
          </cell>
          <cell r="C7">
            <v>37</v>
          </cell>
          <cell r="D7">
            <v>23.3</v>
          </cell>
          <cell r="E7">
            <v>76.25</v>
          </cell>
          <cell r="F7">
            <v>93</v>
          </cell>
          <cell r="G7">
            <v>41</v>
          </cell>
          <cell r="H7">
            <v>16.2</v>
          </cell>
          <cell r="J7">
            <v>56.88</v>
          </cell>
          <cell r="K7">
            <v>0.2</v>
          </cell>
        </row>
        <row r="8">
          <cell r="B8">
            <v>27.450000000000003</v>
          </cell>
          <cell r="C8">
            <v>33.799999999999997</v>
          </cell>
          <cell r="D8">
            <v>24.3</v>
          </cell>
          <cell r="E8">
            <v>80</v>
          </cell>
          <cell r="F8">
            <v>92</v>
          </cell>
          <cell r="G8">
            <v>54</v>
          </cell>
          <cell r="H8">
            <v>16.559999999999999</v>
          </cell>
          <cell r="J8">
            <v>24.48</v>
          </cell>
          <cell r="K8">
            <v>0</v>
          </cell>
        </row>
        <row r="9">
          <cell r="B9">
            <v>27.120833333333337</v>
          </cell>
          <cell r="C9">
            <v>32.5</v>
          </cell>
          <cell r="D9">
            <v>23.4</v>
          </cell>
          <cell r="E9">
            <v>85.541666666666671</v>
          </cell>
          <cell r="F9">
            <v>99</v>
          </cell>
          <cell r="G9">
            <v>55</v>
          </cell>
          <cell r="H9">
            <v>6.84</v>
          </cell>
          <cell r="J9">
            <v>36.36</v>
          </cell>
          <cell r="K9">
            <v>15.6</v>
          </cell>
        </row>
        <row r="10">
          <cell r="B10">
            <v>26.991666666666671</v>
          </cell>
          <cell r="C10">
            <v>33.200000000000003</v>
          </cell>
          <cell r="D10">
            <v>24.1</v>
          </cell>
          <cell r="E10">
            <v>85.166666666666671</v>
          </cell>
          <cell r="F10">
            <v>96</v>
          </cell>
          <cell r="G10">
            <v>56</v>
          </cell>
          <cell r="H10">
            <v>8.2799999999999994</v>
          </cell>
          <cell r="J10">
            <v>43.2</v>
          </cell>
          <cell r="K10">
            <v>0.2</v>
          </cell>
        </row>
        <row r="11">
          <cell r="B11">
            <v>28.570833333333336</v>
          </cell>
          <cell r="C11">
            <v>34.799999999999997</v>
          </cell>
          <cell r="D11">
            <v>24.7</v>
          </cell>
          <cell r="E11">
            <v>78.916666666666671</v>
          </cell>
          <cell r="F11">
            <v>95</v>
          </cell>
          <cell r="G11">
            <v>51</v>
          </cell>
          <cell r="H11">
            <v>19.440000000000001</v>
          </cell>
          <cell r="J11">
            <v>60.480000000000004</v>
          </cell>
          <cell r="K11">
            <v>0.2</v>
          </cell>
        </row>
        <row r="12">
          <cell r="B12">
            <v>28.433333333333337</v>
          </cell>
          <cell r="C12">
            <v>34.6</v>
          </cell>
          <cell r="D12">
            <v>24.6</v>
          </cell>
          <cell r="E12">
            <v>76.375</v>
          </cell>
          <cell r="F12">
            <v>93</v>
          </cell>
          <cell r="G12">
            <v>49</v>
          </cell>
          <cell r="H12">
            <v>17.64</v>
          </cell>
          <cell r="J12">
            <v>30.240000000000002</v>
          </cell>
          <cell r="K12">
            <v>0</v>
          </cell>
        </row>
        <row r="13">
          <cell r="B13">
            <v>29.649999999999995</v>
          </cell>
          <cell r="C13">
            <v>35.9</v>
          </cell>
          <cell r="D13">
            <v>24.5</v>
          </cell>
          <cell r="E13">
            <v>72.125</v>
          </cell>
          <cell r="F13">
            <v>92</v>
          </cell>
          <cell r="G13">
            <v>44</v>
          </cell>
          <cell r="H13">
            <v>18</v>
          </cell>
          <cell r="J13">
            <v>31.680000000000003</v>
          </cell>
          <cell r="K13">
            <v>0</v>
          </cell>
        </row>
        <row r="14">
          <cell r="B14">
            <v>29.787499999999998</v>
          </cell>
          <cell r="C14">
            <v>37</v>
          </cell>
          <cell r="D14">
            <v>25.1</v>
          </cell>
          <cell r="E14">
            <v>75.333333333333329</v>
          </cell>
          <cell r="F14">
            <v>94</v>
          </cell>
          <cell r="G14">
            <v>42</v>
          </cell>
          <cell r="H14">
            <v>14.04</v>
          </cell>
          <cell r="J14">
            <v>32.04</v>
          </cell>
          <cell r="K14">
            <v>0</v>
          </cell>
        </row>
        <row r="15">
          <cell r="B15">
            <v>29.849999999999994</v>
          </cell>
          <cell r="C15">
            <v>37.200000000000003</v>
          </cell>
          <cell r="D15">
            <v>24.9</v>
          </cell>
          <cell r="E15">
            <v>73.916666666666671</v>
          </cell>
          <cell r="F15">
            <v>93</v>
          </cell>
          <cell r="G15">
            <v>45</v>
          </cell>
          <cell r="H15">
            <v>14.04</v>
          </cell>
          <cell r="J15">
            <v>24.12</v>
          </cell>
          <cell r="K15">
            <v>0</v>
          </cell>
        </row>
        <row r="16">
          <cell r="B16">
            <v>29.562499999999996</v>
          </cell>
          <cell r="C16">
            <v>37</v>
          </cell>
          <cell r="D16">
            <v>24.4</v>
          </cell>
          <cell r="E16">
            <v>80.625</v>
          </cell>
          <cell r="F16">
            <v>94</v>
          </cell>
          <cell r="G16">
            <v>46</v>
          </cell>
          <cell r="H16">
            <v>28.08</v>
          </cell>
          <cell r="J16">
            <v>57.6</v>
          </cell>
          <cell r="K16">
            <v>19.8</v>
          </cell>
        </row>
        <row r="17">
          <cell r="B17">
            <v>30.679166666666664</v>
          </cell>
          <cell r="C17">
            <v>36.700000000000003</v>
          </cell>
          <cell r="D17">
            <v>26.8</v>
          </cell>
          <cell r="E17">
            <v>76.916666666666671</v>
          </cell>
          <cell r="F17">
            <v>94</v>
          </cell>
          <cell r="G17">
            <v>44</v>
          </cell>
          <cell r="H17">
            <v>14.04</v>
          </cell>
          <cell r="J17">
            <v>30.240000000000002</v>
          </cell>
          <cell r="K17">
            <v>0</v>
          </cell>
        </row>
        <row r="18">
          <cell r="B18">
            <v>31.091666666666665</v>
          </cell>
          <cell r="C18">
            <v>37.200000000000003</v>
          </cell>
          <cell r="D18">
            <v>26.2</v>
          </cell>
          <cell r="E18">
            <v>71.583333333333329</v>
          </cell>
          <cell r="F18">
            <v>93</v>
          </cell>
          <cell r="G18">
            <v>40</v>
          </cell>
          <cell r="H18">
            <v>12.6</v>
          </cell>
          <cell r="J18">
            <v>25.2</v>
          </cell>
          <cell r="K18">
            <v>0</v>
          </cell>
        </row>
        <row r="19">
          <cell r="B19">
            <v>29.762499999999999</v>
          </cell>
          <cell r="C19">
            <v>36.6</v>
          </cell>
          <cell r="D19">
            <v>25.2</v>
          </cell>
          <cell r="E19">
            <v>71.708333333333329</v>
          </cell>
          <cell r="F19">
            <v>91</v>
          </cell>
          <cell r="G19">
            <v>46</v>
          </cell>
          <cell r="H19">
            <v>16.559999999999999</v>
          </cell>
          <cell r="J19">
            <v>46.440000000000005</v>
          </cell>
          <cell r="K19">
            <v>0</v>
          </cell>
        </row>
        <row r="20">
          <cell r="B20">
            <v>30.120833333333337</v>
          </cell>
          <cell r="C20">
            <v>37.1</v>
          </cell>
          <cell r="D20">
            <v>25</v>
          </cell>
          <cell r="E20">
            <v>73.416666666666671</v>
          </cell>
          <cell r="F20">
            <v>94</v>
          </cell>
          <cell r="G20">
            <v>40</v>
          </cell>
          <cell r="H20">
            <v>15.120000000000001</v>
          </cell>
          <cell r="J20">
            <v>32.04</v>
          </cell>
          <cell r="K20">
            <v>0</v>
          </cell>
        </row>
        <row r="21">
          <cell r="B21">
            <v>30.387500000000006</v>
          </cell>
          <cell r="C21">
            <v>36.9</v>
          </cell>
          <cell r="D21">
            <v>24.4</v>
          </cell>
          <cell r="E21">
            <v>69.208333333333329</v>
          </cell>
          <cell r="F21">
            <v>93</v>
          </cell>
          <cell r="G21">
            <v>42</v>
          </cell>
          <cell r="H21">
            <v>18</v>
          </cell>
          <cell r="J21">
            <v>34.200000000000003</v>
          </cell>
          <cell r="K21">
            <v>0</v>
          </cell>
        </row>
        <row r="22">
          <cell r="B22">
            <v>30.066666666666666</v>
          </cell>
          <cell r="C22">
            <v>36.6</v>
          </cell>
          <cell r="D22">
            <v>26.3</v>
          </cell>
          <cell r="E22">
            <v>71.75</v>
          </cell>
          <cell r="F22">
            <v>89</v>
          </cell>
          <cell r="G22">
            <v>43</v>
          </cell>
          <cell r="H22">
            <v>17.64</v>
          </cell>
          <cell r="J22">
            <v>30.96</v>
          </cell>
          <cell r="K22">
            <v>0</v>
          </cell>
        </row>
        <row r="23">
          <cell r="B23">
            <v>30.537499999999998</v>
          </cell>
          <cell r="C23">
            <v>37.6</v>
          </cell>
          <cell r="D23">
            <v>24.3</v>
          </cell>
          <cell r="E23">
            <v>71.125</v>
          </cell>
          <cell r="F23">
            <v>94</v>
          </cell>
          <cell r="G23">
            <v>39</v>
          </cell>
          <cell r="H23">
            <v>16.920000000000002</v>
          </cell>
          <cell r="J23">
            <v>29.16</v>
          </cell>
          <cell r="K23">
            <v>0</v>
          </cell>
        </row>
        <row r="24">
          <cell r="B24">
            <v>30.933333333333334</v>
          </cell>
          <cell r="C24">
            <v>37.700000000000003</v>
          </cell>
          <cell r="D24">
            <v>25.9</v>
          </cell>
          <cell r="E24">
            <v>69.625</v>
          </cell>
          <cell r="F24">
            <v>90</v>
          </cell>
          <cell r="G24">
            <v>40</v>
          </cell>
          <cell r="H24">
            <v>19.440000000000001</v>
          </cell>
          <cell r="J24">
            <v>38.880000000000003</v>
          </cell>
          <cell r="K24">
            <v>0</v>
          </cell>
        </row>
        <row r="25">
          <cell r="B25">
            <v>31.162499999999994</v>
          </cell>
          <cell r="C25">
            <v>37.799999999999997</v>
          </cell>
          <cell r="D25">
            <v>25.6</v>
          </cell>
          <cell r="E25">
            <v>66.75</v>
          </cell>
          <cell r="F25">
            <v>90</v>
          </cell>
          <cell r="G25">
            <v>37</v>
          </cell>
          <cell r="H25">
            <v>23.400000000000002</v>
          </cell>
          <cell r="J25">
            <v>39.6</v>
          </cell>
          <cell r="K25">
            <v>0</v>
          </cell>
        </row>
        <row r="26">
          <cell r="B26">
            <v>24.75</v>
          </cell>
          <cell r="C26">
            <v>31.6</v>
          </cell>
          <cell r="D26">
            <v>22.2</v>
          </cell>
          <cell r="E26">
            <v>84.708333333333329</v>
          </cell>
          <cell r="F26">
            <v>100</v>
          </cell>
          <cell r="G26">
            <v>60</v>
          </cell>
          <cell r="H26">
            <v>33.840000000000003</v>
          </cell>
          <cell r="J26">
            <v>60.839999999999996</v>
          </cell>
          <cell r="K26">
            <v>70</v>
          </cell>
        </row>
        <row r="27">
          <cell r="B27">
            <v>24.908333333333335</v>
          </cell>
          <cell r="C27">
            <v>31.2</v>
          </cell>
          <cell r="D27">
            <v>21.1</v>
          </cell>
          <cell r="E27">
            <v>84.458333333333329</v>
          </cell>
          <cell r="F27">
            <v>94</v>
          </cell>
          <cell r="G27">
            <v>61</v>
          </cell>
          <cell r="H27">
            <v>11.879999999999999</v>
          </cell>
          <cell r="J27">
            <v>30.96</v>
          </cell>
          <cell r="K27">
            <v>2.2000000000000002</v>
          </cell>
        </row>
        <row r="28">
          <cell r="B28">
            <v>26.770833333333332</v>
          </cell>
          <cell r="C28">
            <v>31.7</v>
          </cell>
          <cell r="D28">
            <v>22.5</v>
          </cell>
          <cell r="E28">
            <v>77.625</v>
          </cell>
          <cell r="F28">
            <v>94</v>
          </cell>
          <cell r="G28">
            <v>59</v>
          </cell>
          <cell r="H28">
            <v>11.520000000000001</v>
          </cell>
          <cell r="J28">
            <v>19.8</v>
          </cell>
          <cell r="K28">
            <v>0</v>
          </cell>
        </row>
        <row r="29">
          <cell r="B29">
            <v>26.533333333333335</v>
          </cell>
          <cell r="C29">
            <v>30.7</v>
          </cell>
          <cell r="D29">
            <v>23.6</v>
          </cell>
          <cell r="E29">
            <v>84.541666666666671</v>
          </cell>
          <cell r="F29">
            <v>93</v>
          </cell>
          <cell r="G29">
            <v>63</v>
          </cell>
          <cell r="H29">
            <v>12.6</v>
          </cell>
          <cell r="J29">
            <v>28.44</v>
          </cell>
          <cell r="K29">
            <v>0</v>
          </cell>
        </row>
        <row r="30">
          <cell r="B30">
            <v>26.804166666666664</v>
          </cell>
          <cell r="C30">
            <v>31.2</v>
          </cell>
          <cell r="D30">
            <v>24.4</v>
          </cell>
          <cell r="E30">
            <v>84.458333333333329</v>
          </cell>
          <cell r="F30">
            <v>94</v>
          </cell>
          <cell r="G30">
            <v>62</v>
          </cell>
          <cell r="H30">
            <v>17.28</v>
          </cell>
          <cell r="J30">
            <v>26.64</v>
          </cell>
          <cell r="K30">
            <v>9</v>
          </cell>
        </row>
        <row r="31">
          <cell r="B31">
            <v>26.233333333333334</v>
          </cell>
          <cell r="C31">
            <v>32.6</v>
          </cell>
          <cell r="D31">
            <v>22.6</v>
          </cell>
          <cell r="E31">
            <v>82.541666666666671</v>
          </cell>
          <cell r="F31">
            <v>100</v>
          </cell>
          <cell r="G31">
            <v>53</v>
          </cell>
          <cell r="H31">
            <v>16.2</v>
          </cell>
          <cell r="J31">
            <v>29.52</v>
          </cell>
          <cell r="K31">
            <v>0.4</v>
          </cell>
        </row>
        <row r="32">
          <cell r="B32">
            <v>26.645833333333329</v>
          </cell>
          <cell r="C32">
            <v>32.299999999999997</v>
          </cell>
          <cell r="D32">
            <v>22.9</v>
          </cell>
          <cell r="E32">
            <v>80.25</v>
          </cell>
          <cell r="F32">
            <v>98</v>
          </cell>
          <cell r="G32">
            <v>55</v>
          </cell>
          <cell r="H32">
            <v>11.520000000000001</v>
          </cell>
          <cell r="J32">
            <v>25.56</v>
          </cell>
          <cell r="K32">
            <v>0</v>
          </cell>
        </row>
        <row r="33">
          <cell r="B33">
            <v>26.154166666666669</v>
          </cell>
          <cell r="C33">
            <v>32.1</v>
          </cell>
          <cell r="D33">
            <v>24</v>
          </cell>
          <cell r="E33">
            <v>86.583333333333329</v>
          </cell>
          <cell r="F33">
            <v>98</v>
          </cell>
          <cell r="G33">
            <v>58</v>
          </cell>
          <cell r="H33">
            <v>16.920000000000002</v>
          </cell>
          <cell r="J33">
            <v>30.240000000000002</v>
          </cell>
          <cell r="K33">
            <v>7.6000000000000005</v>
          </cell>
        </row>
        <row r="34">
          <cell r="B34">
            <v>27.037500000000005</v>
          </cell>
          <cell r="C34">
            <v>33.299999999999997</v>
          </cell>
          <cell r="D34">
            <v>24.2</v>
          </cell>
          <cell r="E34">
            <v>85.583333333333329</v>
          </cell>
          <cell r="F34">
            <v>99</v>
          </cell>
          <cell r="G34">
            <v>57</v>
          </cell>
          <cell r="H34">
            <v>9</v>
          </cell>
          <cell r="J34">
            <v>19.440000000000001</v>
          </cell>
          <cell r="K34">
            <v>0.4</v>
          </cell>
        </row>
        <row r="35">
          <cell r="B35">
            <v>28.200000000000006</v>
          </cell>
          <cell r="C35">
            <v>34</v>
          </cell>
          <cell r="D35">
            <v>24.9</v>
          </cell>
          <cell r="E35">
            <v>80.791666666666671</v>
          </cell>
          <cell r="F35">
            <v>95</v>
          </cell>
          <cell r="G35">
            <v>53</v>
          </cell>
          <cell r="H35">
            <v>13.32</v>
          </cell>
          <cell r="J35">
            <v>24.48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26.708333333333329</v>
          </cell>
        </row>
      </sheetData>
      <sheetData sheetId="1"/>
      <sheetData sheetId="2">
        <row r="5">
          <cell r="B5">
            <v>28.466666666666672</v>
          </cell>
          <cell r="C5">
            <v>37.799999999999997</v>
          </cell>
          <cell r="D5">
            <v>21.5</v>
          </cell>
          <cell r="E5">
            <v>68.833333333333329</v>
          </cell>
          <cell r="F5">
            <v>97</v>
          </cell>
          <cell r="G5">
            <v>32</v>
          </cell>
          <cell r="H5">
            <v>9</v>
          </cell>
          <cell r="J5">
            <v>37.800000000000004</v>
          </cell>
          <cell r="K5">
            <v>0</v>
          </cell>
        </row>
        <row r="6">
          <cell r="B6">
            <v>28.124999999999996</v>
          </cell>
          <cell r="C6">
            <v>37.200000000000003</v>
          </cell>
          <cell r="D6">
            <v>21.5</v>
          </cell>
          <cell r="E6">
            <v>70.541666666666671</v>
          </cell>
          <cell r="F6">
            <v>96</v>
          </cell>
          <cell r="G6">
            <v>36</v>
          </cell>
          <cell r="H6">
            <v>8.2799999999999994</v>
          </cell>
          <cell r="J6">
            <v>25.92</v>
          </cell>
          <cell r="K6">
            <v>0</v>
          </cell>
        </row>
        <row r="7">
          <cell r="B7">
            <v>27.358333333333331</v>
          </cell>
          <cell r="C7">
            <v>35.200000000000003</v>
          </cell>
          <cell r="D7">
            <v>21.6</v>
          </cell>
          <cell r="E7">
            <v>73.958333333333329</v>
          </cell>
          <cell r="F7">
            <v>94</v>
          </cell>
          <cell r="G7">
            <v>45</v>
          </cell>
          <cell r="H7">
            <v>13.32</v>
          </cell>
          <cell r="J7">
            <v>76.680000000000007</v>
          </cell>
          <cell r="K7">
            <v>27.8</v>
          </cell>
        </row>
        <row r="8">
          <cell r="B8">
            <v>26.333333333333332</v>
          </cell>
          <cell r="C8">
            <v>32.6</v>
          </cell>
          <cell r="D8">
            <v>23.2</v>
          </cell>
          <cell r="E8">
            <v>80.333333333333329</v>
          </cell>
          <cell r="F8">
            <v>95</v>
          </cell>
          <cell r="G8">
            <v>52</v>
          </cell>
          <cell r="H8">
            <v>14.4</v>
          </cell>
          <cell r="J8">
            <v>37.800000000000004</v>
          </cell>
          <cell r="K8">
            <v>0</v>
          </cell>
        </row>
        <row r="9">
          <cell r="B9">
            <v>26.07083333333334</v>
          </cell>
          <cell r="C9">
            <v>34</v>
          </cell>
          <cell r="D9">
            <v>21.3</v>
          </cell>
          <cell r="E9">
            <v>80.375</v>
          </cell>
          <cell r="F9">
            <v>98</v>
          </cell>
          <cell r="G9">
            <v>47</v>
          </cell>
          <cell r="H9">
            <v>13.68</v>
          </cell>
          <cell r="J9">
            <v>35.28</v>
          </cell>
          <cell r="K9">
            <v>0</v>
          </cell>
        </row>
        <row r="10">
          <cell r="B10">
            <v>26.125000000000004</v>
          </cell>
          <cell r="C10">
            <v>35.1</v>
          </cell>
          <cell r="D10">
            <v>20.2</v>
          </cell>
          <cell r="E10">
            <v>79.166666666666671</v>
          </cell>
          <cell r="F10">
            <v>98</v>
          </cell>
          <cell r="G10">
            <v>47</v>
          </cell>
          <cell r="H10">
            <v>14.04</v>
          </cell>
          <cell r="J10">
            <v>32.4</v>
          </cell>
          <cell r="K10">
            <v>0</v>
          </cell>
        </row>
        <row r="11">
          <cell r="B11">
            <v>26.641666666666669</v>
          </cell>
          <cell r="C11">
            <v>33.5</v>
          </cell>
          <cell r="D11">
            <v>22.9</v>
          </cell>
          <cell r="E11">
            <v>80.458333333333329</v>
          </cell>
          <cell r="F11">
            <v>95</v>
          </cell>
          <cell r="G11">
            <v>55</v>
          </cell>
          <cell r="H11">
            <v>12.96</v>
          </cell>
          <cell r="J11">
            <v>31.680000000000003</v>
          </cell>
          <cell r="K11">
            <v>0</v>
          </cell>
        </row>
        <row r="12">
          <cell r="B12">
            <v>25.716666666666669</v>
          </cell>
          <cell r="C12">
            <v>34.1</v>
          </cell>
          <cell r="D12">
            <v>23.4</v>
          </cell>
          <cell r="E12">
            <v>87.458333333333329</v>
          </cell>
          <cell r="F12">
            <v>97</v>
          </cell>
          <cell r="G12">
            <v>53</v>
          </cell>
          <cell r="H12">
            <v>18.36</v>
          </cell>
          <cell r="J12">
            <v>40.32</v>
          </cell>
          <cell r="K12">
            <v>30.599999999999998</v>
          </cell>
        </row>
        <row r="13">
          <cell r="B13">
            <v>27.512499999999999</v>
          </cell>
          <cell r="C13">
            <v>35.700000000000003</v>
          </cell>
          <cell r="D13">
            <v>22.7</v>
          </cell>
          <cell r="E13">
            <v>80.041666666666671</v>
          </cell>
          <cell r="F13">
            <v>96</v>
          </cell>
          <cell r="G13">
            <v>46</v>
          </cell>
          <cell r="H13">
            <v>15.840000000000002</v>
          </cell>
          <cell r="J13">
            <v>28.8</v>
          </cell>
          <cell r="K13">
            <v>0.60000000000000009</v>
          </cell>
        </row>
        <row r="14">
          <cell r="B14">
            <v>29.091666666666669</v>
          </cell>
          <cell r="C14">
            <v>37</v>
          </cell>
          <cell r="D14">
            <v>23.6</v>
          </cell>
          <cell r="E14">
            <v>72.916666666666671</v>
          </cell>
          <cell r="F14">
            <v>94</v>
          </cell>
          <cell r="G14">
            <v>39</v>
          </cell>
          <cell r="H14">
            <v>10.08</v>
          </cell>
          <cell r="J14">
            <v>35.64</v>
          </cell>
          <cell r="K14">
            <v>0</v>
          </cell>
        </row>
        <row r="15">
          <cell r="B15">
            <v>28.379166666666666</v>
          </cell>
          <cell r="C15">
            <v>35.5</v>
          </cell>
          <cell r="D15">
            <v>22.4</v>
          </cell>
          <cell r="E15">
            <v>75.375</v>
          </cell>
          <cell r="F15">
            <v>98</v>
          </cell>
          <cell r="G15">
            <v>46</v>
          </cell>
          <cell r="H15">
            <v>9.7200000000000006</v>
          </cell>
          <cell r="J15">
            <v>21.96</v>
          </cell>
          <cell r="K15">
            <v>0</v>
          </cell>
        </row>
        <row r="16">
          <cell r="B16">
            <v>28.862499999999994</v>
          </cell>
          <cell r="C16">
            <v>35.9</v>
          </cell>
          <cell r="D16">
            <v>23.4</v>
          </cell>
          <cell r="E16">
            <v>66.916666666666671</v>
          </cell>
          <cell r="F16">
            <v>91</v>
          </cell>
          <cell r="G16">
            <v>35</v>
          </cell>
          <cell r="H16">
            <v>15.120000000000001</v>
          </cell>
          <cell r="J16">
            <v>30.240000000000002</v>
          </cell>
          <cell r="K16">
            <v>0</v>
          </cell>
        </row>
        <row r="17">
          <cell r="B17">
            <v>29.575000000000003</v>
          </cell>
          <cell r="C17">
            <v>37</v>
          </cell>
          <cell r="D17">
            <v>23.6</v>
          </cell>
          <cell r="E17">
            <v>61.458333333333336</v>
          </cell>
          <cell r="F17">
            <v>78</v>
          </cell>
          <cell r="G17">
            <v>45</v>
          </cell>
          <cell r="H17">
            <v>16.2</v>
          </cell>
          <cell r="J17">
            <v>29.16</v>
          </cell>
          <cell r="K17">
            <v>0</v>
          </cell>
        </row>
        <row r="18">
          <cell r="B18">
            <v>29.5625</v>
          </cell>
          <cell r="C18">
            <v>38.700000000000003</v>
          </cell>
          <cell r="D18">
            <v>25.2</v>
          </cell>
          <cell r="E18">
            <v>72.583333333333329</v>
          </cell>
          <cell r="F18">
            <v>90</v>
          </cell>
          <cell r="G18">
            <v>41</v>
          </cell>
          <cell r="H18">
            <v>10.08</v>
          </cell>
          <cell r="J18">
            <v>43.92</v>
          </cell>
          <cell r="K18">
            <v>0.4</v>
          </cell>
        </row>
        <row r="19">
          <cell r="B19">
            <v>28.662499999999994</v>
          </cell>
          <cell r="C19">
            <v>38</v>
          </cell>
          <cell r="D19">
            <v>23.6</v>
          </cell>
          <cell r="E19">
            <v>73.541666666666671</v>
          </cell>
          <cell r="F19">
            <v>95</v>
          </cell>
          <cell r="G19">
            <v>39</v>
          </cell>
          <cell r="H19">
            <v>11.520000000000001</v>
          </cell>
          <cell r="J19">
            <v>36.36</v>
          </cell>
          <cell r="K19">
            <v>0.2</v>
          </cell>
        </row>
        <row r="20">
          <cell r="B20">
            <v>29.208333333333332</v>
          </cell>
          <cell r="C20">
            <v>37</v>
          </cell>
          <cell r="D20">
            <v>23.2</v>
          </cell>
          <cell r="E20">
            <v>70.458333333333329</v>
          </cell>
          <cell r="F20">
            <v>92</v>
          </cell>
          <cell r="G20">
            <v>42</v>
          </cell>
          <cell r="H20">
            <v>9.7200000000000006</v>
          </cell>
          <cell r="J20">
            <v>26.64</v>
          </cell>
          <cell r="K20">
            <v>0</v>
          </cell>
        </row>
        <row r="21">
          <cell r="B21">
            <v>30.308333333333337</v>
          </cell>
          <cell r="C21">
            <v>37.200000000000003</v>
          </cell>
          <cell r="D21">
            <v>24.9</v>
          </cell>
          <cell r="E21">
            <v>66.375</v>
          </cell>
          <cell r="F21">
            <v>88</v>
          </cell>
          <cell r="G21">
            <v>41</v>
          </cell>
          <cell r="H21">
            <v>15.840000000000002</v>
          </cell>
          <cell r="J21">
            <v>39.96</v>
          </cell>
          <cell r="K21">
            <v>0</v>
          </cell>
        </row>
        <row r="22">
          <cell r="B22">
            <v>28.80416666666666</v>
          </cell>
          <cell r="C22">
            <v>36.299999999999997</v>
          </cell>
          <cell r="D22">
            <v>23.4</v>
          </cell>
          <cell r="E22">
            <v>76.5</v>
          </cell>
          <cell r="F22">
            <v>97</v>
          </cell>
          <cell r="G22">
            <v>49</v>
          </cell>
          <cell r="H22">
            <v>10.8</v>
          </cell>
          <cell r="J22">
            <v>31.680000000000003</v>
          </cell>
          <cell r="K22">
            <v>0.6</v>
          </cell>
        </row>
        <row r="23">
          <cell r="B23">
            <v>30.279166666666672</v>
          </cell>
          <cell r="C23">
            <v>37.6</v>
          </cell>
          <cell r="D23">
            <v>24.7</v>
          </cell>
          <cell r="E23">
            <v>66.75</v>
          </cell>
          <cell r="F23">
            <v>90</v>
          </cell>
          <cell r="G23">
            <v>33</v>
          </cell>
          <cell r="H23">
            <v>9</v>
          </cell>
          <cell r="J23">
            <v>26.28</v>
          </cell>
          <cell r="K23">
            <v>0</v>
          </cell>
        </row>
        <row r="24">
          <cell r="B24">
            <v>29.616666666666671</v>
          </cell>
          <cell r="C24">
            <v>37.700000000000003</v>
          </cell>
          <cell r="D24">
            <v>25.1</v>
          </cell>
          <cell r="E24">
            <v>68.958333333333329</v>
          </cell>
          <cell r="F24">
            <v>87</v>
          </cell>
          <cell r="G24">
            <v>43</v>
          </cell>
          <cell r="H24">
            <v>14.04</v>
          </cell>
          <cell r="J24">
            <v>41.76</v>
          </cell>
          <cell r="K24">
            <v>0</v>
          </cell>
        </row>
        <row r="25">
          <cell r="B25">
            <v>28.516666666666676</v>
          </cell>
          <cell r="C25">
            <v>37.299999999999997</v>
          </cell>
          <cell r="D25">
            <v>21.6</v>
          </cell>
          <cell r="E25">
            <v>70.916666666666671</v>
          </cell>
          <cell r="F25">
            <v>93</v>
          </cell>
          <cell r="G25">
            <v>40</v>
          </cell>
          <cell r="H25">
            <v>23.040000000000003</v>
          </cell>
          <cell r="J25">
            <v>56.88</v>
          </cell>
          <cell r="K25">
            <v>0.8</v>
          </cell>
        </row>
        <row r="26">
          <cell r="B26">
            <v>24.941666666666674</v>
          </cell>
          <cell r="C26">
            <v>31.8</v>
          </cell>
          <cell r="D26">
            <v>20.7</v>
          </cell>
          <cell r="E26">
            <v>75.708333333333329</v>
          </cell>
          <cell r="F26">
            <v>95</v>
          </cell>
          <cell r="G26">
            <v>48</v>
          </cell>
          <cell r="H26">
            <v>11.879999999999999</v>
          </cell>
          <cell r="J26">
            <v>25.2</v>
          </cell>
          <cell r="K26">
            <v>0</v>
          </cell>
        </row>
        <row r="27">
          <cell r="B27">
            <v>23.904166666666665</v>
          </cell>
          <cell r="C27">
            <v>26.7</v>
          </cell>
          <cell r="D27">
            <v>20.6</v>
          </cell>
          <cell r="E27">
            <v>77.125</v>
          </cell>
          <cell r="F27">
            <v>92</v>
          </cell>
          <cell r="G27">
            <v>62</v>
          </cell>
          <cell r="H27">
            <v>18</v>
          </cell>
          <cell r="J27">
            <v>34.200000000000003</v>
          </cell>
          <cell r="K27">
            <v>0</v>
          </cell>
        </row>
        <row r="28">
          <cell r="B28">
            <v>23.512499999999999</v>
          </cell>
          <cell r="C28">
            <v>28.8</v>
          </cell>
          <cell r="D28">
            <v>21.3</v>
          </cell>
          <cell r="E28">
            <v>78.5</v>
          </cell>
          <cell r="F28">
            <v>86</v>
          </cell>
          <cell r="G28">
            <v>64</v>
          </cell>
          <cell r="H28">
            <v>12.6</v>
          </cell>
          <cell r="J28">
            <v>26.28</v>
          </cell>
          <cell r="K28">
            <v>0</v>
          </cell>
        </row>
        <row r="29">
          <cell r="B29">
            <v>25.275000000000002</v>
          </cell>
          <cell r="C29">
            <v>32.1</v>
          </cell>
          <cell r="D29">
            <v>22.1</v>
          </cell>
          <cell r="E29">
            <v>79.333333333333329</v>
          </cell>
          <cell r="F29">
            <v>93</v>
          </cell>
          <cell r="G29">
            <v>53</v>
          </cell>
          <cell r="H29">
            <v>11.16</v>
          </cell>
          <cell r="J29">
            <v>24.12</v>
          </cell>
          <cell r="K29">
            <v>0</v>
          </cell>
        </row>
        <row r="30">
          <cell r="B30">
            <v>25.866666666666671</v>
          </cell>
          <cell r="C30">
            <v>33.1</v>
          </cell>
          <cell r="D30">
            <v>19.7</v>
          </cell>
          <cell r="E30">
            <v>76.708333333333329</v>
          </cell>
          <cell r="F30">
            <v>98</v>
          </cell>
          <cell r="G30">
            <v>50</v>
          </cell>
          <cell r="H30">
            <v>12.6</v>
          </cell>
          <cell r="J30">
            <v>33.480000000000004</v>
          </cell>
          <cell r="K30">
            <v>0</v>
          </cell>
        </row>
        <row r="31">
          <cell r="B31">
            <v>24.741666666666664</v>
          </cell>
          <cell r="C31">
            <v>31.7</v>
          </cell>
          <cell r="D31">
            <v>19.899999999999999</v>
          </cell>
          <cell r="E31">
            <v>77.833333333333329</v>
          </cell>
          <cell r="F31">
            <v>98</v>
          </cell>
          <cell r="G31">
            <v>48</v>
          </cell>
          <cell r="H31">
            <v>12.96</v>
          </cell>
          <cell r="J31">
            <v>28.08</v>
          </cell>
          <cell r="K31">
            <v>0</v>
          </cell>
        </row>
        <row r="32">
          <cell r="B32">
            <v>24.612499999999997</v>
          </cell>
          <cell r="C32">
            <v>30.8</v>
          </cell>
          <cell r="D32">
            <v>20.9</v>
          </cell>
          <cell r="E32">
            <v>79.375</v>
          </cell>
          <cell r="F32">
            <v>95</v>
          </cell>
          <cell r="G32">
            <v>56</v>
          </cell>
          <cell r="H32">
            <v>11.520000000000001</v>
          </cell>
          <cell r="J32">
            <v>23.759999999999998</v>
          </cell>
          <cell r="K32">
            <v>0.2</v>
          </cell>
        </row>
        <row r="33">
          <cell r="B33">
            <v>24.574999999999999</v>
          </cell>
          <cell r="C33">
            <v>30.7</v>
          </cell>
          <cell r="D33">
            <v>19.3</v>
          </cell>
          <cell r="E33">
            <v>80.041666666666671</v>
          </cell>
          <cell r="F33">
            <v>97</v>
          </cell>
          <cell r="G33">
            <v>58</v>
          </cell>
          <cell r="H33">
            <v>10.44</v>
          </cell>
          <cell r="J33">
            <v>26.64</v>
          </cell>
          <cell r="K33">
            <v>0</v>
          </cell>
        </row>
        <row r="34">
          <cell r="B34">
            <v>26.445833333333336</v>
          </cell>
          <cell r="C34">
            <v>34.9</v>
          </cell>
          <cell r="D34">
            <v>20.5</v>
          </cell>
          <cell r="E34">
            <v>77.166666666666671</v>
          </cell>
          <cell r="F34">
            <v>97</v>
          </cell>
          <cell r="G34">
            <v>44</v>
          </cell>
          <cell r="H34">
            <v>10.44</v>
          </cell>
          <cell r="J34">
            <v>18.36</v>
          </cell>
          <cell r="K34">
            <v>0</v>
          </cell>
        </row>
        <row r="35">
          <cell r="B35">
            <v>25.891666666666669</v>
          </cell>
          <cell r="C35">
            <v>35</v>
          </cell>
          <cell r="D35">
            <v>22.3</v>
          </cell>
          <cell r="E35">
            <v>80.333333333333329</v>
          </cell>
          <cell r="F35">
            <v>95</v>
          </cell>
          <cell r="G35">
            <v>46</v>
          </cell>
          <cell r="H35">
            <v>12.96</v>
          </cell>
          <cell r="J35">
            <v>41.4</v>
          </cell>
          <cell r="K35">
            <v>10.599999999999998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27.441666666666674</v>
          </cell>
        </row>
      </sheetData>
      <sheetData sheetId="1"/>
      <sheetData sheetId="2">
        <row r="5">
          <cell r="B5">
            <v>28.641666666666666</v>
          </cell>
          <cell r="C5">
            <v>37.799999999999997</v>
          </cell>
          <cell r="D5">
            <v>21.4</v>
          </cell>
          <cell r="E5">
            <v>69.958333333333329</v>
          </cell>
          <cell r="F5">
            <v>100</v>
          </cell>
          <cell r="G5">
            <v>35</v>
          </cell>
          <cell r="H5">
            <v>17.28</v>
          </cell>
          <cell r="J5">
            <v>38.519999999999996</v>
          </cell>
          <cell r="K5">
            <v>0</v>
          </cell>
        </row>
        <row r="6">
          <cell r="B6">
            <v>28.8</v>
          </cell>
          <cell r="C6">
            <v>37.9</v>
          </cell>
          <cell r="D6">
            <v>22</v>
          </cell>
          <cell r="E6">
            <v>67.5</v>
          </cell>
          <cell r="F6">
            <v>97</v>
          </cell>
          <cell r="G6">
            <v>35</v>
          </cell>
          <cell r="H6">
            <v>14.4</v>
          </cell>
          <cell r="J6">
            <v>28.44</v>
          </cell>
          <cell r="K6">
            <v>0</v>
          </cell>
        </row>
        <row r="7">
          <cell r="B7">
            <v>29.783333333333331</v>
          </cell>
          <cell r="C7">
            <v>38.200000000000003</v>
          </cell>
          <cell r="D7">
            <v>23</v>
          </cell>
          <cell r="E7">
            <v>64.416666666666671</v>
          </cell>
          <cell r="F7">
            <v>95</v>
          </cell>
          <cell r="G7">
            <v>35</v>
          </cell>
          <cell r="H7">
            <v>13.68</v>
          </cell>
          <cell r="J7">
            <v>46.440000000000005</v>
          </cell>
          <cell r="K7">
            <v>0</v>
          </cell>
        </row>
        <row r="8">
          <cell r="B8">
            <v>28.329166666666662</v>
          </cell>
          <cell r="C8">
            <v>35.1</v>
          </cell>
          <cell r="D8">
            <v>22.6</v>
          </cell>
          <cell r="E8">
            <v>71.583333333333329</v>
          </cell>
          <cell r="F8">
            <v>99</v>
          </cell>
          <cell r="G8">
            <v>43</v>
          </cell>
          <cell r="H8">
            <v>23.040000000000003</v>
          </cell>
          <cell r="J8">
            <v>45</v>
          </cell>
          <cell r="K8">
            <v>0</v>
          </cell>
        </row>
        <row r="9">
          <cell r="B9">
            <v>25.791666666666661</v>
          </cell>
          <cell r="C9">
            <v>35.5</v>
          </cell>
          <cell r="D9">
            <v>21.9</v>
          </cell>
          <cell r="E9">
            <v>82.666666666666671</v>
          </cell>
          <cell r="F9">
            <v>100</v>
          </cell>
          <cell r="G9">
            <v>41</v>
          </cell>
          <cell r="H9">
            <v>18</v>
          </cell>
          <cell r="J9">
            <v>33.840000000000003</v>
          </cell>
          <cell r="K9">
            <v>1.4000000000000001</v>
          </cell>
        </row>
        <row r="10">
          <cell r="B10">
            <v>26.291666666666668</v>
          </cell>
          <cell r="C10">
            <v>35.299999999999997</v>
          </cell>
          <cell r="D10">
            <v>20.8</v>
          </cell>
          <cell r="E10">
            <v>83.333333333333329</v>
          </cell>
          <cell r="F10">
            <v>100</v>
          </cell>
          <cell r="G10">
            <v>43</v>
          </cell>
          <cell r="H10">
            <v>13.32</v>
          </cell>
          <cell r="J10">
            <v>36.72</v>
          </cell>
          <cell r="K10">
            <v>0.4</v>
          </cell>
        </row>
        <row r="11">
          <cell r="B11">
            <v>27.791666666666675</v>
          </cell>
          <cell r="C11">
            <v>34.9</v>
          </cell>
          <cell r="D11">
            <v>24.1</v>
          </cell>
          <cell r="E11">
            <v>78.916666666666671</v>
          </cell>
          <cell r="F11">
            <v>96</v>
          </cell>
          <cell r="G11">
            <v>49</v>
          </cell>
          <cell r="H11">
            <v>16.2</v>
          </cell>
          <cell r="J11">
            <v>30.6</v>
          </cell>
          <cell r="K11">
            <v>0</v>
          </cell>
        </row>
        <row r="12">
          <cell r="B12">
            <v>25.504166666666674</v>
          </cell>
          <cell r="C12">
            <v>30.3</v>
          </cell>
          <cell r="D12">
            <v>22.4</v>
          </cell>
          <cell r="E12">
            <v>94.625</v>
          </cell>
          <cell r="F12">
            <v>100</v>
          </cell>
          <cell r="G12">
            <v>72</v>
          </cell>
          <cell r="H12">
            <v>16.920000000000002</v>
          </cell>
          <cell r="J12">
            <v>47.16</v>
          </cell>
          <cell r="K12">
            <v>40.6</v>
          </cell>
        </row>
        <row r="13">
          <cell r="B13">
            <v>26.479166666666668</v>
          </cell>
          <cell r="C13">
            <v>34.299999999999997</v>
          </cell>
          <cell r="D13">
            <v>22.8</v>
          </cell>
          <cell r="E13">
            <v>87.916666666666671</v>
          </cell>
          <cell r="F13">
            <v>100</v>
          </cell>
          <cell r="G13">
            <v>53</v>
          </cell>
          <cell r="H13">
            <v>28.44</v>
          </cell>
          <cell r="J13">
            <v>46.440000000000005</v>
          </cell>
          <cell r="K13">
            <v>1.4</v>
          </cell>
        </row>
        <row r="14">
          <cell r="B14">
            <v>27.179166666666671</v>
          </cell>
          <cell r="C14">
            <v>35</v>
          </cell>
          <cell r="D14">
            <v>23.4</v>
          </cell>
          <cell r="E14">
            <v>86.416666666666671</v>
          </cell>
          <cell r="F14">
            <v>100</v>
          </cell>
          <cell r="G14">
            <v>51</v>
          </cell>
          <cell r="H14">
            <v>11.520000000000001</v>
          </cell>
          <cell r="J14">
            <v>33.119999999999997</v>
          </cell>
          <cell r="K14">
            <v>3.6</v>
          </cell>
        </row>
        <row r="15">
          <cell r="B15">
            <v>28.062499999999996</v>
          </cell>
          <cell r="C15">
            <v>35.200000000000003</v>
          </cell>
          <cell r="D15">
            <v>22.9</v>
          </cell>
          <cell r="E15">
            <v>79.958333333333329</v>
          </cell>
          <cell r="F15">
            <v>100</v>
          </cell>
          <cell r="G15">
            <v>45</v>
          </cell>
          <cell r="H15">
            <v>16.920000000000002</v>
          </cell>
          <cell r="J15">
            <v>43.56</v>
          </cell>
          <cell r="K15">
            <v>0</v>
          </cell>
        </row>
        <row r="16">
          <cell r="B16">
            <v>28.758333333333326</v>
          </cell>
          <cell r="C16">
            <v>35.6</v>
          </cell>
          <cell r="D16">
            <v>23.8</v>
          </cell>
          <cell r="E16">
            <v>65.791666666666671</v>
          </cell>
          <cell r="F16">
            <v>91</v>
          </cell>
          <cell r="G16">
            <v>39</v>
          </cell>
          <cell r="H16">
            <v>16.920000000000002</v>
          </cell>
          <cell r="J16">
            <v>36</v>
          </cell>
          <cell r="K16">
            <v>0</v>
          </cell>
        </row>
        <row r="17">
          <cell r="B17">
            <v>29.754166666666663</v>
          </cell>
          <cell r="C17">
            <v>36.6</v>
          </cell>
          <cell r="D17">
            <v>24.7</v>
          </cell>
          <cell r="E17">
            <v>56.416666666666664</v>
          </cell>
          <cell r="F17">
            <v>67</v>
          </cell>
          <cell r="G17">
            <v>42</v>
          </cell>
          <cell r="H17">
            <v>13.68</v>
          </cell>
          <cell r="J17">
            <v>27.36</v>
          </cell>
          <cell r="K17">
            <v>0</v>
          </cell>
        </row>
        <row r="18">
          <cell r="B18">
            <v>30.175000000000001</v>
          </cell>
          <cell r="C18">
            <v>38.6</v>
          </cell>
          <cell r="D18">
            <v>24.1</v>
          </cell>
          <cell r="E18">
            <v>67.333333333333329</v>
          </cell>
          <cell r="F18">
            <v>95</v>
          </cell>
          <cell r="G18">
            <v>38</v>
          </cell>
          <cell r="H18">
            <v>14.04</v>
          </cell>
          <cell r="J18">
            <v>32.4</v>
          </cell>
          <cell r="K18">
            <v>0</v>
          </cell>
        </row>
        <row r="19">
          <cell r="B19">
            <v>28.854166666666668</v>
          </cell>
          <cell r="C19">
            <v>38.799999999999997</v>
          </cell>
          <cell r="D19">
            <v>24.2</v>
          </cell>
          <cell r="E19">
            <v>77.166666666666671</v>
          </cell>
          <cell r="F19">
            <v>99</v>
          </cell>
          <cell r="G19">
            <v>38</v>
          </cell>
          <cell r="H19">
            <v>11.520000000000001</v>
          </cell>
          <cell r="J19">
            <v>42.84</v>
          </cell>
          <cell r="K19">
            <v>9.1999999999999993</v>
          </cell>
        </row>
        <row r="20">
          <cell r="B20">
            <v>28.858333333333338</v>
          </cell>
          <cell r="C20">
            <v>37.299999999999997</v>
          </cell>
          <cell r="D20">
            <v>23.7</v>
          </cell>
          <cell r="E20">
            <v>75.291666666666671</v>
          </cell>
          <cell r="F20">
            <v>99</v>
          </cell>
          <cell r="G20">
            <v>41</v>
          </cell>
          <cell r="H20">
            <v>11.16</v>
          </cell>
          <cell r="J20">
            <v>28.08</v>
          </cell>
          <cell r="K20">
            <v>0</v>
          </cell>
        </row>
        <row r="21">
          <cell r="B21">
            <v>29.620833333333334</v>
          </cell>
          <cell r="C21">
            <v>37.1</v>
          </cell>
          <cell r="D21">
            <v>24</v>
          </cell>
          <cell r="E21">
            <v>71</v>
          </cell>
          <cell r="F21">
            <v>98</v>
          </cell>
          <cell r="G21">
            <v>39</v>
          </cell>
          <cell r="H21">
            <v>22.32</v>
          </cell>
          <cell r="J21">
            <v>56.16</v>
          </cell>
          <cell r="K21">
            <v>0</v>
          </cell>
        </row>
        <row r="22">
          <cell r="B22">
            <v>27.049999999999997</v>
          </cell>
          <cell r="C22">
            <v>36</v>
          </cell>
          <cell r="D22">
            <v>23.5</v>
          </cell>
          <cell r="E22">
            <v>85.75</v>
          </cell>
          <cell r="F22">
            <v>100</v>
          </cell>
          <cell r="G22">
            <v>49</v>
          </cell>
          <cell r="H22">
            <v>15.840000000000002</v>
          </cell>
          <cell r="J22">
            <v>42.84</v>
          </cell>
          <cell r="K22">
            <v>0.60000000000000009</v>
          </cell>
        </row>
        <row r="23">
          <cell r="B23">
            <v>28.6875</v>
          </cell>
          <cell r="C23">
            <v>37.200000000000003</v>
          </cell>
          <cell r="D23">
            <v>24.1</v>
          </cell>
          <cell r="E23">
            <v>78.541666666666671</v>
          </cell>
          <cell r="F23">
            <v>100</v>
          </cell>
          <cell r="G23">
            <v>43</v>
          </cell>
          <cell r="H23">
            <v>12.96</v>
          </cell>
          <cell r="J23">
            <v>37.080000000000005</v>
          </cell>
          <cell r="K23">
            <v>3.8000000000000003</v>
          </cell>
        </row>
        <row r="24">
          <cell r="B24">
            <v>28.312499999999989</v>
          </cell>
          <cell r="C24">
            <v>36.700000000000003</v>
          </cell>
          <cell r="D24">
            <v>25</v>
          </cell>
          <cell r="E24">
            <v>80.208333333333329</v>
          </cell>
          <cell r="F24">
            <v>98</v>
          </cell>
          <cell r="G24">
            <v>44</v>
          </cell>
          <cell r="H24">
            <v>22.32</v>
          </cell>
          <cell r="J24">
            <v>41.4</v>
          </cell>
          <cell r="K24">
            <v>0</v>
          </cell>
        </row>
        <row r="25">
          <cell r="B25">
            <v>27.674999999999997</v>
          </cell>
          <cell r="C25">
            <v>36.5</v>
          </cell>
          <cell r="D25">
            <v>22.5</v>
          </cell>
          <cell r="E25">
            <v>78.333333333333329</v>
          </cell>
          <cell r="F25">
            <v>97</v>
          </cell>
          <cell r="G25">
            <v>47</v>
          </cell>
          <cell r="H25">
            <v>28.44</v>
          </cell>
          <cell r="J25">
            <v>73.8</v>
          </cell>
          <cell r="K25">
            <v>0.8</v>
          </cell>
        </row>
        <row r="26">
          <cell r="B26">
            <v>24.762500000000003</v>
          </cell>
          <cell r="C26">
            <v>32.700000000000003</v>
          </cell>
          <cell r="D26">
            <v>20.399999999999999</v>
          </cell>
          <cell r="E26">
            <v>82</v>
          </cell>
          <cell r="F26">
            <v>99</v>
          </cell>
          <cell r="G26">
            <v>48</v>
          </cell>
          <cell r="H26">
            <v>10.8</v>
          </cell>
          <cell r="J26">
            <v>26.64</v>
          </cell>
          <cell r="K26">
            <v>0</v>
          </cell>
        </row>
        <row r="27">
          <cell r="B27">
            <v>23.754166666666666</v>
          </cell>
          <cell r="C27">
            <v>27.9</v>
          </cell>
          <cell r="D27">
            <v>21.1</v>
          </cell>
          <cell r="E27">
            <v>77</v>
          </cell>
          <cell r="F27">
            <v>100</v>
          </cell>
          <cell r="G27">
            <v>60</v>
          </cell>
          <cell r="H27">
            <v>19.079999999999998</v>
          </cell>
          <cell r="J27">
            <v>44.28</v>
          </cell>
          <cell r="K27">
            <v>2.4000000000000004</v>
          </cell>
        </row>
        <row r="28">
          <cell r="B28">
            <v>23.100000000000005</v>
          </cell>
          <cell r="C28">
            <v>25.4</v>
          </cell>
          <cell r="D28">
            <v>20.7</v>
          </cell>
          <cell r="E28">
            <v>82.083333333333329</v>
          </cell>
          <cell r="F28">
            <v>91</v>
          </cell>
          <cell r="G28">
            <v>72</v>
          </cell>
          <cell r="H28">
            <v>12.96</v>
          </cell>
          <cell r="J28">
            <v>31.680000000000003</v>
          </cell>
          <cell r="K28">
            <v>0</v>
          </cell>
        </row>
        <row r="29">
          <cell r="B29">
            <v>25.137500000000003</v>
          </cell>
          <cell r="C29">
            <v>31.6</v>
          </cell>
          <cell r="D29">
            <v>21.8</v>
          </cell>
          <cell r="E29">
            <v>82.916666666666671</v>
          </cell>
          <cell r="F29">
            <v>99</v>
          </cell>
          <cell r="G29">
            <v>53</v>
          </cell>
          <cell r="H29">
            <v>10.44</v>
          </cell>
          <cell r="J29">
            <v>22.32</v>
          </cell>
          <cell r="K29">
            <v>0</v>
          </cell>
        </row>
        <row r="30">
          <cell r="B30">
            <v>25.133333333333326</v>
          </cell>
          <cell r="C30">
            <v>31.6</v>
          </cell>
          <cell r="D30">
            <v>20.399999999999999</v>
          </cell>
          <cell r="E30">
            <v>82.5</v>
          </cell>
          <cell r="F30">
            <v>100</v>
          </cell>
          <cell r="G30">
            <v>54</v>
          </cell>
          <cell r="H30">
            <v>14.04</v>
          </cell>
          <cell r="J30">
            <v>31.680000000000003</v>
          </cell>
          <cell r="K30">
            <v>0</v>
          </cell>
        </row>
        <row r="31">
          <cell r="B31">
            <v>25.095833333333331</v>
          </cell>
          <cell r="C31">
            <v>30</v>
          </cell>
          <cell r="D31">
            <v>21.8</v>
          </cell>
          <cell r="E31">
            <v>80.958333333333329</v>
          </cell>
          <cell r="F31">
            <v>98</v>
          </cell>
          <cell r="G31">
            <v>54</v>
          </cell>
          <cell r="H31">
            <v>12.24</v>
          </cell>
          <cell r="J31">
            <v>30.96</v>
          </cell>
          <cell r="K31">
            <v>0</v>
          </cell>
        </row>
        <row r="32">
          <cell r="B32">
            <v>24.591666666666665</v>
          </cell>
          <cell r="C32">
            <v>31.6</v>
          </cell>
          <cell r="D32">
            <v>20.399999999999999</v>
          </cell>
          <cell r="E32">
            <v>80.625</v>
          </cell>
          <cell r="F32">
            <v>100</v>
          </cell>
          <cell r="G32">
            <v>49</v>
          </cell>
          <cell r="H32">
            <v>12.24</v>
          </cell>
          <cell r="J32">
            <v>27.720000000000002</v>
          </cell>
          <cell r="K32">
            <v>0</v>
          </cell>
        </row>
        <row r="33">
          <cell r="B33">
            <v>25.041666666666661</v>
          </cell>
          <cell r="C33">
            <v>31</v>
          </cell>
          <cell r="D33">
            <v>20.5</v>
          </cell>
          <cell r="E33">
            <v>81.041666666666671</v>
          </cell>
          <cell r="F33">
            <v>98</v>
          </cell>
          <cell r="G33">
            <v>57</v>
          </cell>
          <cell r="H33">
            <v>12.6</v>
          </cell>
          <cell r="J33">
            <v>24.48</v>
          </cell>
          <cell r="K33">
            <v>0</v>
          </cell>
        </row>
        <row r="34">
          <cell r="B34">
            <v>26.862500000000001</v>
          </cell>
          <cell r="C34">
            <v>34.700000000000003</v>
          </cell>
          <cell r="D34">
            <v>20.8</v>
          </cell>
          <cell r="E34">
            <v>76.541666666666671</v>
          </cell>
          <cell r="F34">
            <v>100</v>
          </cell>
          <cell r="G34">
            <v>45</v>
          </cell>
          <cell r="H34">
            <v>10.44</v>
          </cell>
          <cell r="J34">
            <v>24.12</v>
          </cell>
          <cell r="K34">
            <v>0</v>
          </cell>
        </row>
        <row r="35">
          <cell r="B35">
            <v>25.645833333333339</v>
          </cell>
          <cell r="C35">
            <v>34</v>
          </cell>
          <cell r="D35">
            <v>21.6</v>
          </cell>
          <cell r="E35">
            <v>83.875</v>
          </cell>
          <cell r="F35">
            <v>100</v>
          </cell>
          <cell r="G35">
            <v>49</v>
          </cell>
          <cell r="H35">
            <v>16.559999999999999</v>
          </cell>
          <cell r="J35">
            <v>39.24</v>
          </cell>
          <cell r="K35">
            <v>4.8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/>
      <sheetData sheetId="2">
        <row r="5">
          <cell r="B5">
            <v>29.337500000000006</v>
          </cell>
          <cell r="C5">
            <v>38.200000000000003</v>
          </cell>
          <cell r="D5">
            <v>23</v>
          </cell>
          <cell r="E5">
            <v>64.833333333333329</v>
          </cell>
          <cell r="F5">
            <v>94</v>
          </cell>
          <cell r="G5">
            <v>27</v>
          </cell>
          <cell r="H5">
            <v>19.8</v>
          </cell>
          <cell r="J5">
            <v>44.28</v>
          </cell>
          <cell r="K5">
            <v>0</v>
          </cell>
        </row>
        <row r="6">
          <cell r="B6">
            <v>29.650000000000006</v>
          </cell>
          <cell r="C6">
            <v>37.700000000000003</v>
          </cell>
          <cell r="D6">
            <v>23</v>
          </cell>
          <cell r="E6">
            <v>64.041666666666671</v>
          </cell>
          <cell r="F6">
            <v>92</v>
          </cell>
          <cell r="G6">
            <v>37</v>
          </cell>
          <cell r="H6">
            <v>12.6</v>
          </cell>
          <cell r="J6">
            <v>26.64</v>
          </cell>
          <cell r="K6">
            <v>0</v>
          </cell>
        </row>
        <row r="7">
          <cell r="B7">
            <v>30.124999999999989</v>
          </cell>
          <cell r="C7">
            <v>38</v>
          </cell>
          <cell r="D7">
            <v>23.5</v>
          </cell>
          <cell r="E7">
            <v>64.625</v>
          </cell>
          <cell r="F7">
            <v>93</v>
          </cell>
          <cell r="G7">
            <v>34</v>
          </cell>
          <cell r="H7">
            <v>27</v>
          </cell>
          <cell r="J7">
            <v>45.36</v>
          </cell>
          <cell r="K7">
            <v>0</v>
          </cell>
        </row>
        <row r="8">
          <cell r="B8">
            <v>29.187499999999989</v>
          </cell>
          <cell r="C8">
            <v>35</v>
          </cell>
          <cell r="D8">
            <v>24.1</v>
          </cell>
          <cell r="E8">
            <v>64.583333333333329</v>
          </cell>
          <cell r="F8">
            <v>88</v>
          </cell>
          <cell r="G8">
            <v>43</v>
          </cell>
          <cell r="H8">
            <v>21.96</v>
          </cell>
          <cell r="J8">
            <v>39.6</v>
          </cell>
          <cell r="K8">
            <v>0</v>
          </cell>
        </row>
        <row r="9">
          <cell r="B9">
            <v>26.512500000000006</v>
          </cell>
          <cell r="C9">
            <v>34.5</v>
          </cell>
          <cell r="D9">
            <v>22.4</v>
          </cell>
          <cell r="E9">
            <v>77.416666666666671</v>
          </cell>
          <cell r="F9">
            <v>97</v>
          </cell>
          <cell r="G9">
            <v>44</v>
          </cell>
          <cell r="H9">
            <v>19.440000000000001</v>
          </cell>
          <cell r="J9">
            <v>39.96</v>
          </cell>
          <cell r="K9">
            <v>27.599999999999998</v>
          </cell>
        </row>
        <row r="10">
          <cell r="B10">
            <v>26.600000000000005</v>
          </cell>
          <cell r="C10">
            <v>35.4</v>
          </cell>
          <cell r="D10">
            <v>21.9</v>
          </cell>
          <cell r="E10">
            <v>81.333333333333329</v>
          </cell>
          <cell r="F10">
            <v>100</v>
          </cell>
          <cell r="G10">
            <v>40</v>
          </cell>
          <cell r="H10">
            <v>18.720000000000002</v>
          </cell>
          <cell r="J10">
            <v>48.6</v>
          </cell>
          <cell r="K10">
            <v>0.2</v>
          </cell>
        </row>
        <row r="11">
          <cell r="B11">
            <v>27.008333333333336</v>
          </cell>
          <cell r="C11">
            <v>34.1</v>
          </cell>
          <cell r="D11">
            <v>24</v>
          </cell>
          <cell r="E11">
            <v>83.625</v>
          </cell>
          <cell r="F11">
            <v>96</v>
          </cell>
          <cell r="G11">
            <v>50</v>
          </cell>
          <cell r="H11">
            <v>13.32</v>
          </cell>
          <cell r="J11">
            <v>44.64</v>
          </cell>
          <cell r="K11">
            <v>0.4</v>
          </cell>
        </row>
        <row r="12">
          <cell r="B12">
            <v>26.195833333333329</v>
          </cell>
          <cell r="C12">
            <v>32.299999999999997</v>
          </cell>
          <cell r="D12">
            <v>23.7</v>
          </cell>
          <cell r="E12">
            <v>90</v>
          </cell>
          <cell r="F12">
            <v>99</v>
          </cell>
          <cell r="G12">
            <v>61</v>
          </cell>
          <cell r="H12">
            <v>14.04</v>
          </cell>
          <cell r="J12">
            <v>38.880000000000003</v>
          </cell>
          <cell r="K12">
            <v>6.8000000000000007</v>
          </cell>
        </row>
        <row r="13">
          <cell r="B13">
            <v>26.808333333333337</v>
          </cell>
          <cell r="C13">
            <v>34.799999999999997</v>
          </cell>
          <cell r="D13">
            <v>23</v>
          </cell>
          <cell r="E13">
            <v>85.5</v>
          </cell>
          <cell r="F13">
            <v>99</v>
          </cell>
          <cell r="G13">
            <v>47</v>
          </cell>
          <cell r="H13">
            <v>21.96</v>
          </cell>
          <cell r="J13">
            <v>43.92</v>
          </cell>
          <cell r="K13">
            <v>4</v>
          </cell>
        </row>
        <row r="14">
          <cell r="B14">
            <v>28.220833333333335</v>
          </cell>
          <cell r="C14">
            <v>35.6</v>
          </cell>
          <cell r="D14">
            <v>24.6</v>
          </cell>
          <cell r="E14">
            <v>78.833333333333329</v>
          </cell>
          <cell r="F14">
            <v>96</v>
          </cell>
          <cell r="G14">
            <v>49</v>
          </cell>
          <cell r="H14">
            <v>12.24</v>
          </cell>
          <cell r="J14">
            <v>28.8</v>
          </cell>
          <cell r="K14">
            <v>0</v>
          </cell>
        </row>
        <row r="15">
          <cell r="B15">
            <v>28.875</v>
          </cell>
          <cell r="C15">
            <v>36.1</v>
          </cell>
          <cell r="D15">
            <v>22.9</v>
          </cell>
          <cell r="E15">
            <v>73.458333333333329</v>
          </cell>
          <cell r="F15">
            <v>99</v>
          </cell>
          <cell r="G15">
            <v>43</v>
          </cell>
          <cell r="H15">
            <v>18.720000000000002</v>
          </cell>
          <cell r="J15">
            <v>36</v>
          </cell>
          <cell r="K15">
            <v>0</v>
          </cell>
        </row>
        <row r="16">
          <cell r="B16">
            <v>29.287500000000005</v>
          </cell>
          <cell r="C16">
            <v>36.299999999999997</v>
          </cell>
          <cell r="D16">
            <v>24.1</v>
          </cell>
          <cell r="E16">
            <v>64.583333333333329</v>
          </cell>
          <cell r="F16">
            <v>90</v>
          </cell>
          <cell r="G16">
            <v>36</v>
          </cell>
          <cell r="H16">
            <v>19.8</v>
          </cell>
          <cell r="J16">
            <v>31.319999999999997</v>
          </cell>
          <cell r="K16">
            <v>0</v>
          </cell>
        </row>
        <row r="17">
          <cell r="B17">
            <v>30.174999999999994</v>
          </cell>
          <cell r="C17">
            <v>38</v>
          </cell>
          <cell r="D17">
            <v>23.7</v>
          </cell>
          <cell r="E17">
            <v>54.75</v>
          </cell>
          <cell r="F17">
            <v>73</v>
          </cell>
          <cell r="G17">
            <v>37</v>
          </cell>
          <cell r="H17">
            <v>12.96</v>
          </cell>
          <cell r="J17">
            <v>25.56</v>
          </cell>
          <cell r="K17">
            <v>0</v>
          </cell>
        </row>
        <row r="18">
          <cell r="B18">
            <v>30.079166666666669</v>
          </cell>
          <cell r="C18">
            <v>38.4</v>
          </cell>
          <cell r="D18">
            <v>22.4</v>
          </cell>
          <cell r="E18">
            <v>67.458333333333329</v>
          </cell>
          <cell r="F18">
            <v>94</v>
          </cell>
          <cell r="G18">
            <v>40</v>
          </cell>
          <cell r="H18">
            <v>14.04</v>
          </cell>
          <cell r="J18">
            <v>92.160000000000011</v>
          </cell>
          <cell r="K18">
            <v>45.2</v>
          </cell>
        </row>
        <row r="19">
          <cell r="B19">
            <v>29.045833333333334</v>
          </cell>
          <cell r="C19">
            <v>38.200000000000003</v>
          </cell>
          <cell r="D19">
            <v>24.9</v>
          </cell>
          <cell r="E19">
            <v>76.083333333333329</v>
          </cell>
          <cell r="F19">
            <v>97</v>
          </cell>
          <cell r="G19">
            <v>39</v>
          </cell>
          <cell r="H19">
            <v>26.28</v>
          </cell>
          <cell r="J19">
            <v>43.92</v>
          </cell>
          <cell r="K19">
            <v>3</v>
          </cell>
        </row>
        <row r="20">
          <cell r="B20">
            <v>29.691666666666663</v>
          </cell>
          <cell r="C20">
            <v>36.6</v>
          </cell>
          <cell r="D20">
            <v>24.3</v>
          </cell>
          <cell r="E20">
            <v>71.041666666666671</v>
          </cell>
          <cell r="F20">
            <v>96</v>
          </cell>
          <cell r="G20">
            <v>43</v>
          </cell>
          <cell r="H20">
            <v>10.44</v>
          </cell>
          <cell r="J20">
            <v>26.28</v>
          </cell>
          <cell r="K20">
            <v>0</v>
          </cell>
        </row>
        <row r="21">
          <cell r="B21">
            <v>29.754166666666663</v>
          </cell>
          <cell r="C21">
            <v>37</v>
          </cell>
          <cell r="D21">
            <v>24.2</v>
          </cell>
          <cell r="E21">
            <v>71.791666666666671</v>
          </cell>
          <cell r="F21">
            <v>98</v>
          </cell>
          <cell r="G21">
            <v>39</v>
          </cell>
          <cell r="H21">
            <v>15.840000000000002</v>
          </cell>
          <cell r="J21">
            <v>39.24</v>
          </cell>
          <cell r="K21">
            <v>1.4</v>
          </cell>
        </row>
        <row r="22">
          <cell r="B22">
            <v>27.329166666666669</v>
          </cell>
          <cell r="C22">
            <v>35.9</v>
          </cell>
          <cell r="D22">
            <v>23.5</v>
          </cell>
          <cell r="E22">
            <v>82.416666666666671</v>
          </cell>
          <cell r="F22">
            <v>99</v>
          </cell>
          <cell r="G22">
            <v>46</v>
          </cell>
          <cell r="H22">
            <v>15.48</v>
          </cell>
          <cell r="J22">
            <v>36.36</v>
          </cell>
          <cell r="K22">
            <v>1</v>
          </cell>
        </row>
        <row r="23">
          <cell r="B23">
            <v>29.629166666666666</v>
          </cell>
          <cell r="C23">
            <v>38.1</v>
          </cell>
          <cell r="D23">
            <v>25</v>
          </cell>
          <cell r="E23">
            <v>73.25</v>
          </cell>
          <cell r="F23">
            <v>95</v>
          </cell>
          <cell r="G23">
            <v>33</v>
          </cell>
          <cell r="H23">
            <v>14.4</v>
          </cell>
          <cell r="J23">
            <v>31.319999999999997</v>
          </cell>
          <cell r="K23">
            <v>0</v>
          </cell>
        </row>
        <row r="24">
          <cell r="B24">
            <v>28.179166666666671</v>
          </cell>
          <cell r="C24">
            <v>36.6</v>
          </cell>
          <cell r="D24">
            <v>24.7</v>
          </cell>
          <cell r="E24">
            <v>80.625</v>
          </cell>
          <cell r="F24">
            <v>95</v>
          </cell>
          <cell r="G24">
            <v>48</v>
          </cell>
          <cell r="H24">
            <v>15.48</v>
          </cell>
          <cell r="J24">
            <v>55.440000000000005</v>
          </cell>
          <cell r="K24">
            <v>5</v>
          </cell>
        </row>
        <row r="25">
          <cell r="B25">
            <v>27.587500000000006</v>
          </cell>
          <cell r="C25">
            <v>37.299999999999997</v>
          </cell>
          <cell r="D25">
            <v>22.9</v>
          </cell>
          <cell r="E25">
            <v>77.875</v>
          </cell>
          <cell r="F25">
            <v>93</v>
          </cell>
          <cell r="G25">
            <v>41</v>
          </cell>
          <cell r="H25">
            <v>25.92</v>
          </cell>
          <cell r="J25">
            <v>71.64</v>
          </cell>
          <cell r="K25">
            <v>1</v>
          </cell>
        </row>
        <row r="26">
          <cell r="B26">
            <v>25.458333333333332</v>
          </cell>
          <cell r="C26">
            <v>32</v>
          </cell>
          <cell r="D26">
            <v>21.4</v>
          </cell>
          <cell r="E26">
            <v>75</v>
          </cell>
          <cell r="F26">
            <v>91</v>
          </cell>
          <cell r="G26">
            <v>48</v>
          </cell>
          <cell r="H26">
            <v>14.4</v>
          </cell>
          <cell r="J26">
            <v>30.6</v>
          </cell>
          <cell r="K26">
            <v>0</v>
          </cell>
        </row>
        <row r="27">
          <cell r="B27">
            <v>24.716666666666665</v>
          </cell>
          <cell r="C27">
            <v>28.4</v>
          </cell>
          <cell r="D27">
            <v>21.8</v>
          </cell>
          <cell r="E27">
            <v>70.958333333333329</v>
          </cell>
          <cell r="F27">
            <v>89</v>
          </cell>
          <cell r="G27">
            <v>59</v>
          </cell>
          <cell r="H27">
            <v>27</v>
          </cell>
          <cell r="J27">
            <v>48.6</v>
          </cell>
          <cell r="K27">
            <v>0</v>
          </cell>
        </row>
        <row r="28">
          <cell r="B28">
            <v>23.320833333333329</v>
          </cell>
          <cell r="C28">
            <v>26.3</v>
          </cell>
          <cell r="D28">
            <v>21</v>
          </cell>
          <cell r="E28">
            <v>78.791666666666671</v>
          </cell>
          <cell r="F28">
            <v>89</v>
          </cell>
          <cell r="G28">
            <v>68</v>
          </cell>
          <cell r="H28">
            <v>16.920000000000002</v>
          </cell>
          <cell r="J28">
            <v>35.64</v>
          </cell>
          <cell r="K28">
            <v>0</v>
          </cell>
        </row>
        <row r="29">
          <cell r="B29">
            <v>25.095833333333331</v>
          </cell>
          <cell r="C29">
            <v>31.2</v>
          </cell>
          <cell r="D29">
            <v>21.6</v>
          </cell>
          <cell r="E29">
            <v>81.75</v>
          </cell>
          <cell r="F29">
            <v>98</v>
          </cell>
          <cell r="G29">
            <v>55</v>
          </cell>
          <cell r="H29">
            <v>12.6</v>
          </cell>
          <cell r="J29">
            <v>28.8</v>
          </cell>
          <cell r="K29">
            <v>0</v>
          </cell>
        </row>
        <row r="30">
          <cell r="B30">
            <v>26.333333333333332</v>
          </cell>
          <cell r="C30">
            <v>32.5</v>
          </cell>
          <cell r="D30">
            <v>22.4</v>
          </cell>
          <cell r="E30">
            <v>73.791666666666671</v>
          </cell>
          <cell r="F30">
            <v>89</v>
          </cell>
          <cell r="G30">
            <v>49</v>
          </cell>
          <cell r="H30">
            <v>21.240000000000002</v>
          </cell>
          <cell r="J30">
            <v>33.480000000000004</v>
          </cell>
          <cell r="K30">
            <v>0</v>
          </cell>
        </row>
        <row r="31">
          <cell r="B31">
            <v>25.283333333333342</v>
          </cell>
          <cell r="C31">
            <v>30.2</v>
          </cell>
          <cell r="D31">
            <v>21.7</v>
          </cell>
          <cell r="E31">
            <v>78.166666666666671</v>
          </cell>
          <cell r="F31">
            <v>95</v>
          </cell>
          <cell r="G31">
            <v>56</v>
          </cell>
          <cell r="H31">
            <v>15.48</v>
          </cell>
          <cell r="J31">
            <v>29.880000000000003</v>
          </cell>
          <cell r="K31">
            <v>0</v>
          </cell>
        </row>
        <row r="32">
          <cell r="B32">
            <v>24.400000000000002</v>
          </cell>
          <cell r="C32">
            <v>30.4</v>
          </cell>
          <cell r="D32">
            <v>20.5</v>
          </cell>
          <cell r="E32">
            <v>79.916666666666671</v>
          </cell>
          <cell r="F32">
            <v>98</v>
          </cell>
          <cell r="G32">
            <v>51</v>
          </cell>
          <cell r="H32">
            <v>13.32</v>
          </cell>
          <cell r="J32">
            <v>27</v>
          </cell>
          <cell r="K32">
            <v>0</v>
          </cell>
        </row>
        <row r="33">
          <cell r="B33">
            <v>25.520833333333332</v>
          </cell>
          <cell r="C33">
            <v>31.1</v>
          </cell>
          <cell r="D33">
            <v>21</v>
          </cell>
          <cell r="E33">
            <v>75.833333333333329</v>
          </cell>
          <cell r="F33">
            <v>94</v>
          </cell>
          <cell r="G33">
            <v>51</v>
          </cell>
          <cell r="H33">
            <v>15.840000000000002</v>
          </cell>
          <cell r="J33">
            <v>25.92</v>
          </cell>
          <cell r="K33">
            <v>0</v>
          </cell>
        </row>
        <row r="34">
          <cell r="B34">
            <v>27.329166666666666</v>
          </cell>
          <cell r="C34">
            <v>34.299999999999997</v>
          </cell>
          <cell r="D34">
            <v>22.3</v>
          </cell>
          <cell r="E34">
            <v>71.708333333333329</v>
          </cell>
          <cell r="F34">
            <v>94</v>
          </cell>
          <cell r="G34">
            <v>44</v>
          </cell>
          <cell r="H34">
            <v>12.24</v>
          </cell>
          <cell r="J34">
            <v>27.720000000000002</v>
          </cell>
          <cell r="K34">
            <v>0</v>
          </cell>
        </row>
        <row r="35">
          <cell r="B35">
            <v>26.179166666666674</v>
          </cell>
          <cell r="C35">
            <v>34.1</v>
          </cell>
          <cell r="D35">
            <v>22.3</v>
          </cell>
          <cell r="E35">
            <v>80.208333333333329</v>
          </cell>
          <cell r="F35">
            <v>99</v>
          </cell>
          <cell r="G35">
            <v>49</v>
          </cell>
          <cell r="H35">
            <v>19.079999999999998</v>
          </cell>
          <cell r="J35">
            <v>33.119999999999997</v>
          </cell>
          <cell r="K35">
            <v>34.6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25.916666666666671</v>
          </cell>
        </row>
      </sheetData>
      <sheetData sheetId="1"/>
      <sheetData sheetId="2">
        <row r="5">
          <cell r="B5">
            <v>29.9</v>
          </cell>
          <cell r="C5">
            <v>37.4</v>
          </cell>
          <cell r="D5">
            <v>22.9</v>
          </cell>
          <cell r="E5">
            <v>60.31818181818182</v>
          </cell>
          <cell r="F5">
            <v>89</v>
          </cell>
          <cell r="G5">
            <v>34</v>
          </cell>
          <cell r="H5">
            <v>11.879999999999999</v>
          </cell>
          <cell r="J5">
            <v>21.96</v>
          </cell>
          <cell r="K5" t="str">
            <v>*</v>
          </cell>
        </row>
        <row r="6">
          <cell r="B6">
            <v>29.125</v>
          </cell>
          <cell r="C6">
            <v>36.700000000000003</v>
          </cell>
          <cell r="D6">
            <v>24.5</v>
          </cell>
          <cell r="E6">
            <v>64.166666666666671</v>
          </cell>
          <cell r="F6">
            <v>84</v>
          </cell>
          <cell r="G6">
            <v>34</v>
          </cell>
          <cell r="H6">
            <v>11.879999999999999</v>
          </cell>
          <cell r="J6">
            <v>51.480000000000004</v>
          </cell>
          <cell r="K6" t="str">
            <v>*</v>
          </cell>
        </row>
        <row r="7">
          <cell r="B7">
            <v>29.012499999999999</v>
          </cell>
          <cell r="C7">
            <v>36.6</v>
          </cell>
          <cell r="D7">
            <v>23.1</v>
          </cell>
          <cell r="E7">
            <v>63.416666666666664</v>
          </cell>
          <cell r="F7">
            <v>87</v>
          </cell>
          <cell r="G7">
            <v>31</v>
          </cell>
          <cell r="H7">
            <v>16.920000000000002</v>
          </cell>
          <cell r="J7">
            <v>24.48</v>
          </cell>
          <cell r="K7" t="str">
            <v>*</v>
          </cell>
        </row>
        <row r="8">
          <cell r="B8">
            <v>28.573913043478257</v>
          </cell>
          <cell r="C8">
            <v>37</v>
          </cell>
          <cell r="D8">
            <v>21.4</v>
          </cell>
          <cell r="E8">
            <v>59.304347826086953</v>
          </cell>
          <cell r="F8">
            <v>90</v>
          </cell>
          <cell r="G8">
            <v>26</v>
          </cell>
          <cell r="H8">
            <v>9.3600000000000012</v>
          </cell>
          <cell r="J8">
            <v>18.720000000000002</v>
          </cell>
          <cell r="K8" t="str">
            <v>*</v>
          </cell>
        </row>
        <row r="9">
          <cell r="B9">
            <v>27.875</v>
          </cell>
          <cell r="C9">
            <v>34.9</v>
          </cell>
          <cell r="D9">
            <v>24.5</v>
          </cell>
          <cell r="E9">
            <v>65.666666666666671</v>
          </cell>
          <cell r="F9">
            <v>82</v>
          </cell>
          <cell r="G9">
            <v>37</v>
          </cell>
          <cell r="H9">
            <v>33.119999999999997</v>
          </cell>
          <cell r="J9">
            <v>64.44</v>
          </cell>
          <cell r="K9" t="str">
            <v>*</v>
          </cell>
        </row>
        <row r="10">
          <cell r="B10">
            <v>28.066666666666666</v>
          </cell>
          <cell r="C10">
            <v>35.299999999999997</v>
          </cell>
          <cell r="D10">
            <v>23.1</v>
          </cell>
          <cell r="E10">
            <v>68.333333333333329</v>
          </cell>
          <cell r="F10">
            <v>91</v>
          </cell>
          <cell r="G10">
            <v>35</v>
          </cell>
          <cell r="H10">
            <v>10.8</v>
          </cell>
          <cell r="J10">
            <v>32.76</v>
          </cell>
          <cell r="K10" t="str">
            <v>*</v>
          </cell>
        </row>
        <row r="11">
          <cell r="B11">
            <v>27.429166666666664</v>
          </cell>
          <cell r="C11">
            <v>34.700000000000003</v>
          </cell>
          <cell r="D11">
            <v>24.3</v>
          </cell>
          <cell r="E11">
            <v>72</v>
          </cell>
          <cell r="F11">
            <v>87</v>
          </cell>
          <cell r="G11">
            <v>41</v>
          </cell>
          <cell r="H11">
            <v>16.2</v>
          </cell>
          <cell r="J11">
            <v>34.56</v>
          </cell>
          <cell r="K11" t="str">
            <v>*</v>
          </cell>
        </row>
        <row r="12">
          <cell r="B12">
            <v>27.808333333333337</v>
          </cell>
          <cell r="C12">
            <v>35.1</v>
          </cell>
          <cell r="D12">
            <v>23.7</v>
          </cell>
          <cell r="E12">
            <v>72.375</v>
          </cell>
          <cell r="F12">
            <v>90</v>
          </cell>
          <cell r="G12">
            <v>40</v>
          </cell>
          <cell r="H12">
            <v>19.079999999999998</v>
          </cell>
          <cell r="J12">
            <v>49.32</v>
          </cell>
          <cell r="K12" t="str">
            <v>*</v>
          </cell>
        </row>
        <row r="13">
          <cell r="B13">
            <v>28.291666666666668</v>
          </cell>
          <cell r="C13">
            <v>36.299999999999997</v>
          </cell>
          <cell r="D13">
            <v>23.9</v>
          </cell>
          <cell r="E13">
            <v>70.041666666666671</v>
          </cell>
          <cell r="F13">
            <v>88</v>
          </cell>
          <cell r="G13">
            <v>36</v>
          </cell>
          <cell r="H13">
            <v>17.28</v>
          </cell>
          <cell r="J13">
            <v>38.880000000000003</v>
          </cell>
          <cell r="K13" t="str">
            <v>*</v>
          </cell>
        </row>
        <row r="14">
          <cell r="B14">
            <v>26.829166666666662</v>
          </cell>
          <cell r="C14">
            <v>32.4</v>
          </cell>
          <cell r="D14">
            <v>23.1</v>
          </cell>
          <cell r="E14">
            <v>76.791666666666671</v>
          </cell>
          <cell r="F14">
            <v>93</v>
          </cell>
          <cell r="G14">
            <v>54</v>
          </cell>
          <cell r="H14">
            <v>15.840000000000002</v>
          </cell>
          <cell r="J14">
            <v>28.44</v>
          </cell>
          <cell r="K14" t="str">
            <v>*</v>
          </cell>
        </row>
        <row r="15">
          <cell r="B15">
            <v>27.817391304347829</v>
          </cell>
          <cell r="C15">
            <v>34.1</v>
          </cell>
          <cell r="D15">
            <v>24.1</v>
          </cell>
          <cell r="E15">
            <v>76.956521739130437</v>
          </cell>
          <cell r="F15">
            <v>92</v>
          </cell>
          <cell r="G15">
            <v>49</v>
          </cell>
          <cell r="H15">
            <v>16.559999999999999</v>
          </cell>
          <cell r="J15">
            <v>27</v>
          </cell>
          <cell r="K15" t="str">
            <v>*</v>
          </cell>
        </row>
        <row r="16">
          <cell r="B16">
            <v>29.391666666666666</v>
          </cell>
          <cell r="C16">
            <v>35.799999999999997</v>
          </cell>
          <cell r="D16">
            <v>24.7</v>
          </cell>
          <cell r="E16">
            <v>65</v>
          </cell>
          <cell r="F16">
            <v>83</v>
          </cell>
          <cell r="G16">
            <v>40</v>
          </cell>
          <cell r="H16">
            <v>13.68</v>
          </cell>
          <cell r="J16">
            <v>21.240000000000002</v>
          </cell>
          <cell r="K16" t="str">
            <v>*</v>
          </cell>
        </row>
        <row r="17">
          <cell r="B17">
            <v>28.645833333333332</v>
          </cell>
          <cell r="C17">
            <v>35.799999999999997</v>
          </cell>
          <cell r="D17">
            <v>23.9</v>
          </cell>
          <cell r="E17">
            <v>73.125</v>
          </cell>
          <cell r="F17">
            <v>91</v>
          </cell>
          <cell r="G17">
            <v>45</v>
          </cell>
          <cell r="H17">
            <v>18.720000000000002</v>
          </cell>
          <cell r="J17">
            <v>43.56</v>
          </cell>
          <cell r="K17" t="str">
            <v>*</v>
          </cell>
        </row>
        <row r="18">
          <cell r="B18">
            <v>27.908333333333331</v>
          </cell>
          <cell r="C18">
            <v>35.1</v>
          </cell>
          <cell r="D18">
            <v>24</v>
          </cell>
          <cell r="E18">
            <v>75.333333333333329</v>
          </cell>
          <cell r="F18">
            <v>92</v>
          </cell>
          <cell r="G18">
            <v>40</v>
          </cell>
          <cell r="H18">
            <v>7.9200000000000008</v>
          </cell>
          <cell r="J18">
            <v>15.48</v>
          </cell>
          <cell r="K18" t="str">
            <v>*</v>
          </cell>
        </row>
        <row r="19">
          <cell r="B19">
            <v>29.95</v>
          </cell>
          <cell r="C19">
            <v>36</v>
          </cell>
          <cell r="D19">
            <v>24.5</v>
          </cell>
          <cell r="E19">
            <v>66.833333333333329</v>
          </cell>
          <cell r="F19">
            <v>90</v>
          </cell>
          <cell r="G19">
            <v>40</v>
          </cell>
          <cell r="H19">
            <v>12.6</v>
          </cell>
          <cell r="J19">
            <v>25.92</v>
          </cell>
          <cell r="K19" t="str">
            <v>*</v>
          </cell>
        </row>
        <row r="20">
          <cell r="B20">
            <v>28.477272727272734</v>
          </cell>
          <cell r="C20">
            <v>36.200000000000003</v>
          </cell>
          <cell r="D20">
            <v>24.7</v>
          </cell>
          <cell r="E20">
            <v>71.272727272727266</v>
          </cell>
          <cell r="F20">
            <v>88</v>
          </cell>
          <cell r="G20">
            <v>38</v>
          </cell>
          <cell r="H20">
            <v>22.32</v>
          </cell>
          <cell r="J20">
            <v>37.440000000000005</v>
          </cell>
          <cell r="K20" t="str">
            <v>*</v>
          </cell>
        </row>
        <row r="21">
          <cell r="B21">
            <v>27.887500000000003</v>
          </cell>
          <cell r="C21">
            <v>34.4</v>
          </cell>
          <cell r="D21">
            <v>24.6</v>
          </cell>
          <cell r="E21">
            <v>73.541666666666671</v>
          </cell>
          <cell r="F21">
            <v>89</v>
          </cell>
          <cell r="G21">
            <v>38</v>
          </cell>
          <cell r="H21">
            <v>14.04</v>
          </cell>
          <cell r="J21">
            <v>34.56</v>
          </cell>
          <cell r="K21" t="str">
            <v>*</v>
          </cell>
        </row>
        <row r="22">
          <cell r="B22">
            <v>27.483333333333338</v>
          </cell>
          <cell r="C22">
            <v>35.799999999999997</v>
          </cell>
          <cell r="D22">
            <v>23.9</v>
          </cell>
          <cell r="E22">
            <v>75.875</v>
          </cell>
          <cell r="F22">
            <v>90</v>
          </cell>
          <cell r="G22">
            <v>44</v>
          </cell>
          <cell r="H22">
            <v>15.48</v>
          </cell>
          <cell r="J22">
            <v>36.72</v>
          </cell>
          <cell r="K22" t="str">
            <v>*</v>
          </cell>
        </row>
        <row r="23">
          <cell r="B23">
            <v>27.995833333333334</v>
          </cell>
          <cell r="C23">
            <v>35.700000000000003</v>
          </cell>
          <cell r="D23">
            <v>23.5</v>
          </cell>
          <cell r="E23">
            <v>73.541666666666671</v>
          </cell>
          <cell r="F23">
            <v>91</v>
          </cell>
          <cell r="G23">
            <v>41</v>
          </cell>
          <cell r="H23">
            <v>17.64</v>
          </cell>
          <cell r="J23">
            <v>38.880000000000003</v>
          </cell>
          <cell r="K23" t="str">
            <v>*</v>
          </cell>
        </row>
        <row r="24">
          <cell r="B24">
            <v>27.987499999999994</v>
          </cell>
          <cell r="C24">
            <v>35.4</v>
          </cell>
          <cell r="D24">
            <v>23</v>
          </cell>
          <cell r="E24">
            <v>70.666666666666671</v>
          </cell>
          <cell r="F24">
            <v>89</v>
          </cell>
          <cell r="G24">
            <v>40</v>
          </cell>
          <cell r="H24">
            <v>17.64</v>
          </cell>
          <cell r="J24">
            <v>49.680000000000007</v>
          </cell>
          <cell r="K24" t="str">
            <v>*</v>
          </cell>
        </row>
        <row r="25">
          <cell r="B25">
            <v>27.720833333333335</v>
          </cell>
          <cell r="C25">
            <v>35.1</v>
          </cell>
          <cell r="D25">
            <v>23.4</v>
          </cell>
          <cell r="E25">
            <v>73.291666666666671</v>
          </cell>
          <cell r="F25">
            <v>91</v>
          </cell>
          <cell r="G25">
            <v>45</v>
          </cell>
          <cell r="H25">
            <v>21.96</v>
          </cell>
          <cell r="J25">
            <v>48.96</v>
          </cell>
          <cell r="K25" t="str">
            <v>*</v>
          </cell>
        </row>
        <row r="26">
          <cell r="B26">
            <v>26.095833333333328</v>
          </cell>
          <cell r="C26">
            <v>30.5</v>
          </cell>
          <cell r="D26">
            <v>23.9</v>
          </cell>
          <cell r="E26">
            <v>80.75</v>
          </cell>
          <cell r="F26">
            <v>91</v>
          </cell>
          <cell r="G26">
            <v>61</v>
          </cell>
          <cell r="H26">
            <v>16.920000000000002</v>
          </cell>
          <cell r="J26">
            <v>33.480000000000004</v>
          </cell>
          <cell r="K26" t="str">
            <v>*</v>
          </cell>
        </row>
        <row r="27">
          <cell r="B27">
            <v>23.925000000000001</v>
          </cell>
          <cell r="C27">
            <v>26.6</v>
          </cell>
          <cell r="D27">
            <v>22.3</v>
          </cell>
          <cell r="E27">
            <v>78.916666666666671</v>
          </cell>
          <cell r="F27">
            <v>91</v>
          </cell>
          <cell r="G27">
            <v>69</v>
          </cell>
          <cell r="H27">
            <v>19.440000000000001</v>
          </cell>
          <cell r="J27">
            <v>33.480000000000004</v>
          </cell>
          <cell r="K27" t="str">
            <v>*</v>
          </cell>
        </row>
        <row r="28">
          <cell r="B28">
            <v>24.404166666666665</v>
          </cell>
          <cell r="C28">
            <v>29.9</v>
          </cell>
          <cell r="D28">
            <v>22.2</v>
          </cell>
          <cell r="E28">
            <v>84.125</v>
          </cell>
          <cell r="F28">
            <v>91</v>
          </cell>
          <cell r="G28">
            <v>63</v>
          </cell>
          <cell r="H28">
            <v>18.36</v>
          </cell>
          <cell r="J28">
            <v>28.44</v>
          </cell>
          <cell r="K28" t="str">
            <v>*</v>
          </cell>
        </row>
        <row r="29">
          <cell r="B29">
            <v>24.599999999999998</v>
          </cell>
          <cell r="C29">
            <v>29</v>
          </cell>
          <cell r="D29">
            <v>22.8</v>
          </cell>
          <cell r="E29">
            <v>84.478260869565219</v>
          </cell>
          <cell r="F29">
            <v>92</v>
          </cell>
          <cell r="G29">
            <v>65</v>
          </cell>
          <cell r="H29">
            <v>10.8</v>
          </cell>
          <cell r="J29">
            <v>27.36</v>
          </cell>
          <cell r="K29" t="str">
            <v>*</v>
          </cell>
        </row>
        <row r="30">
          <cell r="B30">
            <v>22.882608695652173</v>
          </cell>
          <cell r="C30">
            <v>24.7</v>
          </cell>
          <cell r="D30">
            <v>20.3</v>
          </cell>
          <cell r="E30">
            <v>87.869565217391298</v>
          </cell>
          <cell r="F30">
            <v>93</v>
          </cell>
          <cell r="G30">
            <v>77</v>
          </cell>
          <cell r="H30">
            <v>15.840000000000002</v>
          </cell>
          <cell r="J30">
            <v>39.6</v>
          </cell>
          <cell r="K30" t="str">
            <v>*</v>
          </cell>
        </row>
        <row r="31">
          <cell r="B31">
            <v>22.316666666666666</v>
          </cell>
          <cell r="C31">
            <v>24.4</v>
          </cell>
          <cell r="D31">
            <v>21.1</v>
          </cell>
          <cell r="E31">
            <v>88.958333333333329</v>
          </cell>
          <cell r="F31">
            <v>93</v>
          </cell>
          <cell r="G31">
            <v>79</v>
          </cell>
          <cell r="H31">
            <v>14.4</v>
          </cell>
          <cell r="J31">
            <v>23.759999999999998</v>
          </cell>
          <cell r="K31" t="str">
            <v>*</v>
          </cell>
        </row>
        <row r="32">
          <cell r="B32">
            <v>24.086956521739136</v>
          </cell>
          <cell r="C32">
            <v>29.9</v>
          </cell>
          <cell r="D32">
            <v>21.4</v>
          </cell>
          <cell r="E32">
            <v>83.434782608695656</v>
          </cell>
          <cell r="F32">
            <v>93</v>
          </cell>
          <cell r="G32">
            <v>58</v>
          </cell>
          <cell r="H32">
            <v>17.28</v>
          </cell>
          <cell r="J32">
            <v>31.680000000000003</v>
          </cell>
          <cell r="K32" t="str">
            <v>*</v>
          </cell>
        </row>
        <row r="33">
          <cell r="B33">
            <v>25.325000000000003</v>
          </cell>
          <cell r="C33">
            <v>31.2</v>
          </cell>
          <cell r="D33">
            <v>22.2</v>
          </cell>
          <cell r="E33">
            <v>80.791666666666671</v>
          </cell>
          <cell r="F33">
            <v>92</v>
          </cell>
          <cell r="G33">
            <v>58</v>
          </cell>
          <cell r="H33">
            <v>13.68</v>
          </cell>
          <cell r="J33">
            <v>24.12</v>
          </cell>
          <cell r="K33" t="str">
            <v>*</v>
          </cell>
        </row>
        <row r="34">
          <cell r="B34">
            <v>24.769565217391307</v>
          </cell>
          <cell r="C34">
            <v>31.5</v>
          </cell>
          <cell r="D34">
            <v>21.4</v>
          </cell>
          <cell r="E34">
            <v>83.956521739130437</v>
          </cell>
          <cell r="F34">
            <v>94</v>
          </cell>
          <cell r="G34">
            <v>57</v>
          </cell>
          <cell r="H34">
            <v>14.4</v>
          </cell>
          <cell r="J34">
            <v>24.840000000000003</v>
          </cell>
          <cell r="K34" t="str">
            <v>*</v>
          </cell>
        </row>
        <row r="35">
          <cell r="B35">
            <v>25.375</v>
          </cell>
          <cell r="C35">
            <v>32.4</v>
          </cell>
          <cell r="D35">
            <v>22.8</v>
          </cell>
          <cell r="E35">
            <v>83.666666666666671</v>
          </cell>
          <cell r="F35">
            <v>92</v>
          </cell>
          <cell r="G35">
            <v>54</v>
          </cell>
          <cell r="H35">
            <v>12.24</v>
          </cell>
          <cell r="J35">
            <v>21.240000000000002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26.495833333333334</v>
          </cell>
        </row>
      </sheetData>
      <sheetData sheetId="1"/>
      <sheetData sheetId="2">
        <row r="5">
          <cell r="B5">
            <v>29.858333333333331</v>
          </cell>
          <cell r="C5">
            <v>38.799999999999997</v>
          </cell>
          <cell r="D5">
            <v>23.5</v>
          </cell>
          <cell r="E5">
            <v>75.652173913043484</v>
          </cell>
          <cell r="F5">
            <v>98</v>
          </cell>
          <cell r="G5">
            <v>34</v>
          </cell>
          <cell r="H5">
            <v>7.5600000000000005</v>
          </cell>
          <cell r="J5">
            <v>18</v>
          </cell>
          <cell r="K5">
            <v>0</v>
          </cell>
        </row>
        <row r="6">
          <cell r="B6">
            <v>28.395833333333332</v>
          </cell>
          <cell r="C6">
            <v>37.9</v>
          </cell>
          <cell r="D6">
            <v>23.9</v>
          </cell>
          <cell r="E6">
            <v>81.333333333333329</v>
          </cell>
          <cell r="F6">
            <v>98</v>
          </cell>
          <cell r="G6">
            <v>44</v>
          </cell>
          <cell r="H6">
            <v>16.2</v>
          </cell>
          <cell r="J6">
            <v>60.12</v>
          </cell>
          <cell r="K6">
            <v>0</v>
          </cell>
        </row>
        <row r="7">
          <cell r="B7">
            <v>27.829166666666669</v>
          </cell>
          <cell r="C7">
            <v>36.1</v>
          </cell>
          <cell r="D7">
            <v>22.9</v>
          </cell>
          <cell r="E7">
            <v>78.5</v>
          </cell>
          <cell r="F7">
            <v>98</v>
          </cell>
          <cell r="G7">
            <v>49</v>
          </cell>
          <cell r="H7">
            <v>17.64</v>
          </cell>
          <cell r="J7">
            <v>43.56</v>
          </cell>
          <cell r="K7">
            <v>0</v>
          </cell>
        </row>
        <row r="8">
          <cell r="B8">
            <v>27.820833333333329</v>
          </cell>
          <cell r="C8">
            <v>34</v>
          </cell>
          <cell r="D8">
            <v>23.8</v>
          </cell>
          <cell r="E8">
            <v>77.458333333333329</v>
          </cell>
          <cell r="F8">
            <v>97</v>
          </cell>
          <cell r="G8">
            <v>50</v>
          </cell>
          <cell r="H8">
            <v>11.520000000000001</v>
          </cell>
          <cell r="J8">
            <v>30.240000000000002</v>
          </cell>
          <cell r="K8">
            <v>1</v>
          </cell>
        </row>
        <row r="9">
          <cell r="B9">
            <v>26.654166666666669</v>
          </cell>
          <cell r="C9">
            <v>33.799999999999997</v>
          </cell>
          <cell r="D9">
            <v>23.3</v>
          </cell>
          <cell r="E9">
            <v>87.142857142857139</v>
          </cell>
          <cell r="F9">
            <v>98</v>
          </cell>
          <cell r="G9">
            <v>57</v>
          </cell>
          <cell r="H9">
            <v>14.76</v>
          </cell>
          <cell r="J9">
            <v>28.8</v>
          </cell>
          <cell r="K9">
            <v>18.799999999999997</v>
          </cell>
        </row>
        <row r="10">
          <cell r="B10">
            <v>26.691666666666666</v>
          </cell>
          <cell r="C10">
            <v>34.1</v>
          </cell>
          <cell r="D10">
            <v>23.5</v>
          </cell>
          <cell r="E10">
            <v>86.75</v>
          </cell>
          <cell r="F10">
            <v>99</v>
          </cell>
          <cell r="G10">
            <v>54</v>
          </cell>
          <cell r="H10">
            <v>15.120000000000001</v>
          </cell>
          <cell r="J10">
            <v>39.24</v>
          </cell>
          <cell r="K10">
            <v>0</v>
          </cell>
        </row>
        <row r="11">
          <cell r="B11">
            <v>25.991666666666671</v>
          </cell>
          <cell r="C11">
            <v>34.200000000000003</v>
          </cell>
          <cell r="D11">
            <v>23.8</v>
          </cell>
          <cell r="E11">
            <v>93.63636363636364</v>
          </cell>
          <cell r="F11">
            <v>98</v>
          </cell>
          <cell r="G11">
            <v>55</v>
          </cell>
          <cell r="H11">
            <v>13.68</v>
          </cell>
          <cell r="J11">
            <v>47.519999999999996</v>
          </cell>
          <cell r="K11">
            <v>1.8000000000000003</v>
          </cell>
        </row>
        <row r="12">
          <cell r="B12">
            <v>26.837499999999995</v>
          </cell>
          <cell r="C12">
            <v>35.1</v>
          </cell>
          <cell r="D12">
            <v>22.3</v>
          </cell>
          <cell r="E12">
            <v>85.434782608695656</v>
          </cell>
          <cell r="F12">
            <v>99</v>
          </cell>
          <cell r="G12">
            <v>52</v>
          </cell>
          <cell r="H12">
            <v>10.44</v>
          </cell>
          <cell r="J12">
            <v>57.24</v>
          </cell>
          <cell r="K12">
            <v>11.2</v>
          </cell>
        </row>
        <row r="13">
          <cell r="B13">
            <v>27.933333333333326</v>
          </cell>
          <cell r="C13">
            <v>36</v>
          </cell>
          <cell r="D13">
            <v>24.8</v>
          </cell>
          <cell r="E13">
            <v>83.368421052631575</v>
          </cell>
          <cell r="F13">
            <v>98</v>
          </cell>
          <cell r="G13">
            <v>50</v>
          </cell>
          <cell r="H13">
            <v>31.319999999999997</v>
          </cell>
          <cell r="J13">
            <v>55.440000000000005</v>
          </cell>
          <cell r="K13">
            <v>0</v>
          </cell>
        </row>
        <row r="14">
          <cell r="B14">
            <v>27.962499999999995</v>
          </cell>
          <cell r="C14">
            <v>35.4</v>
          </cell>
          <cell r="D14">
            <v>24.9</v>
          </cell>
          <cell r="E14">
            <v>85.85</v>
          </cell>
          <cell r="F14">
            <v>98</v>
          </cell>
          <cell r="G14">
            <v>52</v>
          </cell>
          <cell r="H14">
            <v>13.68</v>
          </cell>
          <cell r="J14">
            <v>29.16</v>
          </cell>
          <cell r="K14">
            <v>1.6</v>
          </cell>
        </row>
        <row r="15">
          <cell r="B15">
            <v>28.375000000000004</v>
          </cell>
          <cell r="C15">
            <v>35.5</v>
          </cell>
          <cell r="D15">
            <v>24.1</v>
          </cell>
          <cell r="E15">
            <v>84.681818181818187</v>
          </cell>
          <cell r="F15">
            <v>98</v>
          </cell>
          <cell r="G15">
            <v>53</v>
          </cell>
          <cell r="H15">
            <v>7.2</v>
          </cell>
          <cell r="J15">
            <v>18.36</v>
          </cell>
          <cell r="K15">
            <v>4.4000000000000004</v>
          </cell>
        </row>
        <row r="16">
          <cell r="B16">
            <v>29.400000000000002</v>
          </cell>
          <cell r="C16">
            <v>36.6</v>
          </cell>
          <cell r="D16">
            <v>24.4</v>
          </cell>
          <cell r="E16">
            <v>81.590909090909093</v>
          </cell>
          <cell r="F16">
            <v>98</v>
          </cell>
          <cell r="G16">
            <v>50</v>
          </cell>
          <cell r="H16">
            <v>11.520000000000001</v>
          </cell>
          <cell r="J16">
            <v>26.28</v>
          </cell>
          <cell r="K16">
            <v>0</v>
          </cell>
        </row>
        <row r="17">
          <cell r="B17">
            <v>29.691304347826087</v>
          </cell>
          <cell r="C17">
            <v>37.1</v>
          </cell>
          <cell r="D17">
            <v>25</v>
          </cell>
          <cell r="E17">
            <v>78.900000000000006</v>
          </cell>
          <cell r="F17">
            <v>98</v>
          </cell>
          <cell r="G17">
            <v>47</v>
          </cell>
          <cell r="H17">
            <v>14.76</v>
          </cell>
          <cell r="J17">
            <v>29.880000000000003</v>
          </cell>
          <cell r="K17">
            <v>0</v>
          </cell>
        </row>
        <row r="18">
          <cell r="B18">
            <v>27.295833333333338</v>
          </cell>
          <cell r="C18">
            <v>35.299999999999997</v>
          </cell>
          <cell r="D18">
            <v>23.7</v>
          </cell>
          <cell r="E18">
            <v>85.181818181818187</v>
          </cell>
          <cell r="F18">
            <v>98</v>
          </cell>
          <cell r="G18">
            <v>55</v>
          </cell>
          <cell r="H18">
            <v>12.96</v>
          </cell>
          <cell r="J18">
            <v>33.480000000000004</v>
          </cell>
          <cell r="K18">
            <v>0.6</v>
          </cell>
        </row>
        <row r="19">
          <cell r="B19">
            <v>28.279166666666665</v>
          </cell>
          <cell r="C19">
            <v>37.5</v>
          </cell>
          <cell r="D19">
            <v>23.3</v>
          </cell>
          <cell r="E19">
            <v>80.347826086956516</v>
          </cell>
          <cell r="F19">
            <v>98</v>
          </cell>
          <cell r="G19">
            <v>44</v>
          </cell>
          <cell r="H19">
            <v>20.52</v>
          </cell>
          <cell r="J19">
            <v>35.64</v>
          </cell>
          <cell r="K19">
            <v>0.2</v>
          </cell>
        </row>
        <row r="20">
          <cell r="B20">
            <v>27.795833333333334</v>
          </cell>
          <cell r="C20">
            <v>36.4</v>
          </cell>
          <cell r="D20">
            <v>24.1</v>
          </cell>
          <cell r="E20">
            <v>84.173913043478265</v>
          </cell>
          <cell r="F20">
            <v>98</v>
          </cell>
          <cell r="G20">
            <v>48</v>
          </cell>
          <cell r="H20">
            <v>21.96</v>
          </cell>
          <cell r="J20">
            <v>54.36</v>
          </cell>
          <cell r="K20">
            <v>6.6</v>
          </cell>
        </row>
        <row r="21">
          <cell r="B21">
            <v>27.341666666666669</v>
          </cell>
          <cell r="C21">
            <v>35.200000000000003</v>
          </cell>
          <cell r="D21">
            <v>23.7</v>
          </cell>
          <cell r="E21">
            <v>83.375</v>
          </cell>
          <cell r="F21">
            <v>98</v>
          </cell>
          <cell r="G21">
            <v>55</v>
          </cell>
          <cell r="H21">
            <v>14.4</v>
          </cell>
          <cell r="J21">
            <v>32.04</v>
          </cell>
          <cell r="K21">
            <v>0.2</v>
          </cell>
        </row>
        <row r="22">
          <cell r="B22">
            <v>28.479166666666668</v>
          </cell>
          <cell r="C22">
            <v>36.299999999999997</v>
          </cell>
          <cell r="D22">
            <v>22.9</v>
          </cell>
          <cell r="E22">
            <v>80.545454545454547</v>
          </cell>
          <cell r="F22">
            <v>99</v>
          </cell>
          <cell r="G22">
            <v>51</v>
          </cell>
          <cell r="H22">
            <v>14.4</v>
          </cell>
          <cell r="J22">
            <v>27</v>
          </cell>
          <cell r="K22">
            <v>0</v>
          </cell>
        </row>
        <row r="23">
          <cell r="B23">
            <v>28.595833333333335</v>
          </cell>
          <cell r="C23">
            <v>35.799999999999997</v>
          </cell>
          <cell r="D23">
            <v>24.5</v>
          </cell>
          <cell r="E23">
            <v>81.681818181818187</v>
          </cell>
          <cell r="F23">
            <v>98</v>
          </cell>
          <cell r="G23">
            <v>49</v>
          </cell>
          <cell r="H23">
            <v>14.76</v>
          </cell>
          <cell r="J23">
            <v>41.4</v>
          </cell>
          <cell r="K23">
            <v>0</v>
          </cell>
        </row>
        <row r="24">
          <cell r="B24">
            <v>27.758333333333336</v>
          </cell>
          <cell r="C24">
            <v>37.5</v>
          </cell>
          <cell r="D24">
            <v>22.8</v>
          </cell>
          <cell r="E24">
            <v>81.217391304347828</v>
          </cell>
          <cell r="F24">
            <v>98</v>
          </cell>
          <cell r="G24">
            <v>44</v>
          </cell>
          <cell r="H24">
            <v>23.040000000000003</v>
          </cell>
          <cell r="J24">
            <v>46.800000000000004</v>
          </cell>
          <cell r="K24">
            <v>3.5999999999999996</v>
          </cell>
        </row>
        <row r="25">
          <cell r="B25">
            <v>26.5625</v>
          </cell>
          <cell r="C25">
            <v>34.1</v>
          </cell>
          <cell r="D25">
            <v>24.3</v>
          </cell>
          <cell r="E25">
            <v>92</v>
          </cell>
          <cell r="F25">
            <v>98</v>
          </cell>
          <cell r="G25">
            <v>60</v>
          </cell>
          <cell r="H25">
            <v>10.8</v>
          </cell>
          <cell r="J25">
            <v>48.6</v>
          </cell>
          <cell r="K25">
            <v>4.2</v>
          </cell>
        </row>
        <row r="26">
          <cell r="B26">
            <v>25.637500000000003</v>
          </cell>
          <cell r="C26">
            <v>33.299999999999997</v>
          </cell>
          <cell r="D26">
            <v>23.2</v>
          </cell>
          <cell r="E26">
            <v>88.291666666666671</v>
          </cell>
          <cell r="F26">
            <v>98</v>
          </cell>
          <cell r="G26">
            <v>59</v>
          </cell>
          <cell r="H26">
            <v>14.4</v>
          </cell>
          <cell r="J26">
            <v>47.16</v>
          </cell>
          <cell r="K26">
            <v>39.200000000000003</v>
          </cell>
        </row>
        <row r="27">
          <cell r="B27">
            <v>26.554166666666671</v>
          </cell>
          <cell r="C27">
            <v>31.3</v>
          </cell>
          <cell r="D27">
            <v>24</v>
          </cell>
          <cell r="E27">
            <v>88.5</v>
          </cell>
          <cell r="F27">
            <v>98</v>
          </cell>
          <cell r="G27">
            <v>68</v>
          </cell>
          <cell r="H27">
            <v>15.120000000000001</v>
          </cell>
          <cell r="J27">
            <v>26.64</v>
          </cell>
          <cell r="K27">
            <v>0.2</v>
          </cell>
        </row>
        <row r="28">
          <cell r="B28">
            <v>26.629166666666666</v>
          </cell>
          <cell r="C28">
            <v>33</v>
          </cell>
          <cell r="D28">
            <v>23.6</v>
          </cell>
          <cell r="E28">
            <v>83.78947368421052</v>
          </cell>
          <cell r="F28">
            <v>97</v>
          </cell>
          <cell r="G28">
            <v>67</v>
          </cell>
          <cell r="H28">
            <v>11.16</v>
          </cell>
          <cell r="J28">
            <v>20.52</v>
          </cell>
          <cell r="K28">
            <v>0</v>
          </cell>
        </row>
        <row r="29">
          <cell r="B29">
            <v>25.712499999999995</v>
          </cell>
          <cell r="C29">
            <v>31.3</v>
          </cell>
          <cell r="D29">
            <v>23.1</v>
          </cell>
          <cell r="E29">
            <v>89.652173913043484</v>
          </cell>
          <cell r="F29">
            <v>99</v>
          </cell>
          <cell r="G29">
            <v>68</v>
          </cell>
          <cell r="H29">
            <v>10.8</v>
          </cell>
          <cell r="J29">
            <v>21.6</v>
          </cell>
          <cell r="K29">
            <v>55.800000000000011</v>
          </cell>
        </row>
        <row r="30">
          <cell r="B30">
            <v>25.254166666666666</v>
          </cell>
          <cell r="C30">
            <v>29.6</v>
          </cell>
          <cell r="D30">
            <v>23.3</v>
          </cell>
          <cell r="E30">
            <v>86.888888888888886</v>
          </cell>
          <cell r="F30">
            <v>97</v>
          </cell>
          <cell r="G30">
            <v>70</v>
          </cell>
          <cell r="H30">
            <v>11.520000000000001</v>
          </cell>
          <cell r="J30">
            <v>21.96</v>
          </cell>
          <cell r="K30">
            <v>0.2</v>
          </cell>
        </row>
        <row r="31">
          <cell r="B31">
            <v>24.745833333333334</v>
          </cell>
          <cell r="C31">
            <v>28.9</v>
          </cell>
          <cell r="D31">
            <v>23.1</v>
          </cell>
          <cell r="E31">
            <v>91.727272727272734</v>
          </cell>
          <cell r="F31">
            <v>98</v>
          </cell>
          <cell r="G31">
            <v>73</v>
          </cell>
          <cell r="H31">
            <v>11.16</v>
          </cell>
          <cell r="J31">
            <v>29.880000000000003</v>
          </cell>
          <cell r="K31">
            <v>24.200000000000003</v>
          </cell>
        </row>
        <row r="32">
          <cell r="B32">
            <v>25.083333333333332</v>
          </cell>
          <cell r="C32">
            <v>31.4</v>
          </cell>
          <cell r="D32">
            <v>22.5</v>
          </cell>
          <cell r="E32">
            <v>91.545454545454547</v>
          </cell>
          <cell r="F32">
            <v>98</v>
          </cell>
          <cell r="G32">
            <v>66</v>
          </cell>
          <cell r="H32">
            <v>10.8</v>
          </cell>
          <cell r="J32">
            <v>37.800000000000004</v>
          </cell>
          <cell r="K32">
            <v>0.6</v>
          </cell>
        </row>
        <row r="33">
          <cell r="B33">
            <v>26.262500000000003</v>
          </cell>
          <cell r="C33">
            <v>33.299999999999997</v>
          </cell>
          <cell r="D33">
            <v>22.5</v>
          </cell>
          <cell r="E33">
            <v>90.736842105263165</v>
          </cell>
          <cell r="F33">
            <v>98</v>
          </cell>
          <cell r="G33">
            <v>68</v>
          </cell>
          <cell r="H33">
            <v>9.7200000000000006</v>
          </cell>
          <cell r="J33">
            <v>27.720000000000002</v>
          </cell>
          <cell r="K33">
            <v>1.2000000000000002</v>
          </cell>
        </row>
        <row r="34">
          <cell r="B34">
            <v>26.345833333333331</v>
          </cell>
          <cell r="C34">
            <v>33.700000000000003</v>
          </cell>
          <cell r="D34">
            <v>23.4</v>
          </cell>
          <cell r="E34">
            <v>88.583333333333329</v>
          </cell>
          <cell r="F34">
            <v>99</v>
          </cell>
          <cell r="G34">
            <v>54</v>
          </cell>
          <cell r="H34">
            <v>10.8</v>
          </cell>
          <cell r="J34">
            <v>21.6</v>
          </cell>
          <cell r="K34">
            <v>0.4</v>
          </cell>
        </row>
        <row r="35">
          <cell r="B35">
            <v>27.375</v>
          </cell>
          <cell r="C35">
            <v>35.5</v>
          </cell>
          <cell r="D35">
            <v>24.1</v>
          </cell>
          <cell r="E35">
            <v>86.705882352941174</v>
          </cell>
          <cell r="F35">
            <v>99</v>
          </cell>
          <cell r="G35">
            <v>49</v>
          </cell>
          <cell r="H35">
            <v>12.6</v>
          </cell>
          <cell r="J35">
            <v>32.4</v>
          </cell>
          <cell r="K35">
            <v>0.4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25.216666666666665</v>
          </cell>
        </row>
      </sheetData>
      <sheetData sheetId="1"/>
      <sheetData sheetId="2">
        <row r="5">
          <cell r="B5">
            <v>26.329166666666662</v>
          </cell>
          <cell r="C5">
            <v>34.700000000000003</v>
          </cell>
          <cell r="D5">
            <v>21.3</v>
          </cell>
          <cell r="E5">
            <v>67.125</v>
          </cell>
          <cell r="F5">
            <v>88</v>
          </cell>
          <cell r="G5">
            <v>32</v>
          </cell>
          <cell r="H5">
            <v>15.840000000000002</v>
          </cell>
          <cell r="J5">
            <v>42.84</v>
          </cell>
          <cell r="K5">
            <v>6.0000000000000009</v>
          </cell>
        </row>
        <row r="6">
          <cell r="B6">
            <v>28.512499999999992</v>
          </cell>
          <cell r="C6">
            <v>35.6</v>
          </cell>
          <cell r="D6">
            <v>22.6</v>
          </cell>
          <cell r="E6">
            <v>58.833333333333336</v>
          </cell>
          <cell r="F6">
            <v>81</v>
          </cell>
          <cell r="G6">
            <v>31</v>
          </cell>
          <cell r="H6">
            <v>12.6</v>
          </cell>
          <cell r="J6">
            <v>24.12</v>
          </cell>
          <cell r="K6">
            <v>0</v>
          </cell>
        </row>
        <row r="7">
          <cell r="B7">
            <v>27.829166666666666</v>
          </cell>
          <cell r="C7">
            <v>34.6</v>
          </cell>
          <cell r="D7">
            <v>22.8</v>
          </cell>
          <cell r="E7">
            <v>63.166666666666664</v>
          </cell>
          <cell r="F7">
            <v>87</v>
          </cell>
          <cell r="G7">
            <v>38</v>
          </cell>
          <cell r="H7">
            <v>15.120000000000001</v>
          </cell>
          <cell r="J7">
            <v>33.840000000000003</v>
          </cell>
          <cell r="K7">
            <v>0</v>
          </cell>
        </row>
        <row r="8">
          <cell r="B8">
            <v>24.470833333333331</v>
          </cell>
          <cell r="C8">
            <v>30.1</v>
          </cell>
          <cell r="D8">
            <v>21.3</v>
          </cell>
          <cell r="E8">
            <v>74.791666666666671</v>
          </cell>
          <cell r="F8">
            <v>94</v>
          </cell>
          <cell r="G8">
            <v>50</v>
          </cell>
          <cell r="H8">
            <v>15.840000000000002</v>
          </cell>
          <cell r="J8">
            <v>32.76</v>
          </cell>
          <cell r="K8">
            <v>15</v>
          </cell>
        </row>
        <row r="9">
          <cell r="B9">
            <v>24.616666666666664</v>
          </cell>
          <cell r="C9">
            <v>29.1</v>
          </cell>
          <cell r="D9">
            <v>22.2</v>
          </cell>
          <cell r="E9">
            <v>78.166666666666671</v>
          </cell>
          <cell r="F9">
            <v>91</v>
          </cell>
          <cell r="G9">
            <v>61</v>
          </cell>
          <cell r="H9">
            <v>12.96</v>
          </cell>
          <cell r="J9">
            <v>33.480000000000004</v>
          </cell>
          <cell r="K9">
            <v>3.8</v>
          </cell>
        </row>
        <row r="10">
          <cell r="B10">
            <v>24.925000000000001</v>
          </cell>
          <cell r="C10">
            <v>30.9</v>
          </cell>
          <cell r="D10">
            <v>21</v>
          </cell>
          <cell r="E10">
            <v>78.333333333333329</v>
          </cell>
          <cell r="F10">
            <v>95</v>
          </cell>
          <cell r="G10">
            <v>48</v>
          </cell>
          <cell r="H10">
            <v>11.879999999999999</v>
          </cell>
          <cell r="J10">
            <v>24.840000000000003</v>
          </cell>
          <cell r="K10">
            <v>1.8</v>
          </cell>
        </row>
        <row r="11">
          <cell r="B11">
            <v>25.429166666666664</v>
          </cell>
          <cell r="C11">
            <v>30.7</v>
          </cell>
          <cell r="D11">
            <v>21.6</v>
          </cell>
          <cell r="E11">
            <v>79.166666666666671</v>
          </cell>
          <cell r="F11">
            <v>95</v>
          </cell>
          <cell r="G11">
            <v>56</v>
          </cell>
          <cell r="H11">
            <v>11.879999999999999</v>
          </cell>
          <cell r="J11">
            <v>25.92</v>
          </cell>
          <cell r="K11">
            <v>2.4</v>
          </cell>
        </row>
        <row r="12">
          <cell r="B12">
            <v>26.324999999999999</v>
          </cell>
          <cell r="C12">
            <v>31.7</v>
          </cell>
          <cell r="D12">
            <v>21.6</v>
          </cell>
          <cell r="E12">
            <v>74.166666666666671</v>
          </cell>
          <cell r="F12">
            <v>95</v>
          </cell>
          <cell r="G12">
            <v>48</v>
          </cell>
          <cell r="H12">
            <v>14.76</v>
          </cell>
          <cell r="J12">
            <v>38.519999999999996</v>
          </cell>
          <cell r="K12">
            <v>0</v>
          </cell>
        </row>
        <row r="13">
          <cell r="B13">
            <v>28.266666666666666</v>
          </cell>
          <cell r="C13">
            <v>33.5</v>
          </cell>
          <cell r="D13">
            <v>23</v>
          </cell>
          <cell r="E13">
            <v>63.833333333333336</v>
          </cell>
          <cell r="F13">
            <v>87</v>
          </cell>
          <cell r="G13">
            <v>40</v>
          </cell>
          <cell r="H13">
            <v>16.2</v>
          </cell>
          <cell r="J13">
            <v>34.92</v>
          </cell>
          <cell r="K13">
            <v>0</v>
          </cell>
        </row>
        <row r="14">
          <cell r="B14">
            <v>28.737499999999994</v>
          </cell>
          <cell r="C14">
            <v>33.9</v>
          </cell>
          <cell r="D14">
            <v>25.6</v>
          </cell>
          <cell r="E14">
            <v>60.041666666666664</v>
          </cell>
          <cell r="F14">
            <v>73</v>
          </cell>
          <cell r="G14">
            <v>41</v>
          </cell>
          <cell r="H14">
            <v>14.4</v>
          </cell>
          <cell r="J14">
            <v>37.080000000000005</v>
          </cell>
          <cell r="K14">
            <v>0</v>
          </cell>
        </row>
        <row r="15">
          <cell r="B15">
            <v>28.354166666666661</v>
          </cell>
          <cell r="C15">
            <v>35</v>
          </cell>
          <cell r="D15">
            <v>23</v>
          </cell>
          <cell r="E15">
            <v>64.541666666666671</v>
          </cell>
          <cell r="F15">
            <v>85</v>
          </cell>
          <cell r="G15">
            <v>32</v>
          </cell>
          <cell r="H15">
            <v>15.120000000000001</v>
          </cell>
          <cell r="J15">
            <v>26.28</v>
          </cell>
          <cell r="K15">
            <v>0</v>
          </cell>
        </row>
        <row r="16">
          <cell r="B16">
            <v>28.179166666666664</v>
          </cell>
          <cell r="C16">
            <v>34.700000000000003</v>
          </cell>
          <cell r="D16">
            <v>22.9</v>
          </cell>
          <cell r="E16">
            <v>61.375</v>
          </cell>
          <cell r="F16">
            <v>85</v>
          </cell>
          <cell r="G16">
            <v>29</v>
          </cell>
          <cell r="H16">
            <v>18.720000000000002</v>
          </cell>
          <cell r="J16">
            <v>34.92</v>
          </cell>
          <cell r="K16">
            <v>0</v>
          </cell>
        </row>
        <row r="17">
          <cell r="B17">
            <v>28.124999999999996</v>
          </cell>
          <cell r="C17">
            <v>36.1</v>
          </cell>
          <cell r="D17">
            <v>21.9</v>
          </cell>
          <cell r="E17">
            <v>57.708333333333336</v>
          </cell>
          <cell r="F17">
            <v>76</v>
          </cell>
          <cell r="G17">
            <v>35</v>
          </cell>
          <cell r="H17">
            <v>20.16</v>
          </cell>
          <cell r="J17">
            <v>38.159999999999997</v>
          </cell>
          <cell r="K17">
            <v>0</v>
          </cell>
        </row>
        <row r="18">
          <cell r="B18">
            <v>29.841666666666665</v>
          </cell>
          <cell r="C18">
            <v>36.4</v>
          </cell>
          <cell r="D18">
            <v>24.1</v>
          </cell>
          <cell r="E18">
            <v>61.625</v>
          </cell>
          <cell r="F18">
            <v>87</v>
          </cell>
          <cell r="G18">
            <v>34</v>
          </cell>
          <cell r="H18">
            <v>11.16</v>
          </cell>
          <cell r="J18">
            <v>28.8</v>
          </cell>
          <cell r="K18">
            <v>0</v>
          </cell>
        </row>
        <row r="19">
          <cell r="B19">
            <v>30.237499999999994</v>
          </cell>
          <cell r="C19">
            <v>36.4</v>
          </cell>
          <cell r="D19">
            <v>25.5</v>
          </cell>
          <cell r="E19">
            <v>58.875</v>
          </cell>
          <cell r="F19">
            <v>82</v>
          </cell>
          <cell r="G19">
            <v>32</v>
          </cell>
          <cell r="H19">
            <v>11.16</v>
          </cell>
          <cell r="J19">
            <v>29.52</v>
          </cell>
          <cell r="K19">
            <v>0</v>
          </cell>
        </row>
        <row r="20">
          <cell r="B20">
            <v>30.074999999999992</v>
          </cell>
          <cell r="C20">
            <v>35.9</v>
          </cell>
          <cell r="D20">
            <v>25.6</v>
          </cell>
          <cell r="E20">
            <v>55.875</v>
          </cell>
          <cell r="F20">
            <v>72</v>
          </cell>
          <cell r="G20">
            <v>33</v>
          </cell>
          <cell r="H20">
            <v>13.68</v>
          </cell>
          <cell r="J20">
            <v>35.28</v>
          </cell>
          <cell r="K20">
            <v>0</v>
          </cell>
        </row>
        <row r="21">
          <cell r="B21">
            <v>29.458333333333329</v>
          </cell>
          <cell r="C21">
            <v>35.1</v>
          </cell>
          <cell r="D21">
            <v>23.8</v>
          </cell>
          <cell r="E21">
            <v>60.416666666666664</v>
          </cell>
          <cell r="F21">
            <v>89</v>
          </cell>
          <cell r="G21">
            <v>39</v>
          </cell>
          <cell r="H21">
            <v>17.64</v>
          </cell>
          <cell r="J21">
            <v>39.96</v>
          </cell>
          <cell r="K21">
            <v>0.2</v>
          </cell>
        </row>
        <row r="22">
          <cell r="B22">
            <v>27.045833333333338</v>
          </cell>
          <cell r="C22">
            <v>34</v>
          </cell>
          <cell r="D22">
            <v>22.1</v>
          </cell>
          <cell r="E22">
            <v>72.625</v>
          </cell>
          <cell r="F22">
            <v>94</v>
          </cell>
          <cell r="G22">
            <v>43</v>
          </cell>
          <cell r="H22">
            <v>18</v>
          </cell>
          <cell r="J22">
            <v>42.12</v>
          </cell>
          <cell r="K22">
            <v>0.4</v>
          </cell>
        </row>
        <row r="23">
          <cell r="B23">
            <v>29.062500000000011</v>
          </cell>
          <cell r="C23">
            <v>35.799999999999997</v>
          </cell>
          <cell r="D23">
            <v>23.3</v>
          </cell>
          <cell r="E23">
            <v>62.833333333333336</v>
          </cell>
          <cell r="F23">
            <v>87</v>
          </cell>
          <cell r="G23">
            <v>31</v>
          </cell>
          <cell r="H23">
            <v>14.04</v>
          </cell>
          <cell r="J23">
            <v>32.04</v>
          </cell>
          <cell r="K23">
            <v>2.8000000000000003</v>
          </cell>
        </row>
        <row r="24">
          <cell r="B24">
            <v>30.362500000000008</v>
          </cell>
          <cell r="C24">
            <v>35.4</v>
          </cell>
          <cell r="D24">
            <v>26.3</v>
          </cell>
          <cell r="E24">
            <v>53.458333333333336</v>
          </cell>
          <cell r="F24">
            <v>70</v>
          </cell>
          <cell r="G24">
            <v>33</v>
          </cell>
          <cell r="H24">
            <v>16.2</v>
          </cell>
          <cell r="J24">
            <v>41.4</v>
          </cell>
          <cell r="K24">
            <v>0</v>
          </cell>
        </row>
        <row r="25">
          <cell r="B25">
            <v>27.154166666666669</v>
          </cell>
          <cell r="C25">
            <v>35</v>
          </cell>
          <cell r="D25">
            <v>18</v>
          </cell>
          <cell r="E25">
            <v>62.458333333333336</v>
          </cell>
          <cell r="F25">
            <v>91</v>
          </cell>
          <cell r="G25">
            <v>37</v>
          </cell>
          <cell r="H25">
            <v>25.56</v>
          </cell>
          <cell r="J25">
            <v>63</v>
          </cell>
          <cell r="K25">
            <v>0.8</v>
          </cell>
        </row>
        <row r="26">
          <cell r="B26">
            <v>22.575000000000003</v>
          </cell>
          <cell r="C26">
            <v>28.9</v>
          </cell>
          <cell r="D26">
            <v>19</v>
          </cell>
          <cell r="E26">
            <v>74.166666666666671</v>
          </cell>
          <cell r="F26">
            <v>93</v>
          </cell>
          <cell r="G26">
            <v>53</v>
          </cell>
          <cell r="H26">
            <v>14.76</v>
          </cell>
          <cell r="J26">
            <v>31.680000000000003</v>
          </cell>
          <cell r="K26">
            <v>0.4</v>
          </cell>
        </row>
        <row r="27">
          <cell r="B27">
            <v>23.299999999999997</v>
          </cell>
          <cell r="C27">
            <v>27.2</v>
          </cell>
          <cell r="D27">
            <v>20.9</v>
          </cell>
          <cell r="E27">
            <v>71.208333333333329</v>
          </cell>
          <cell r="F27">
            <v>88</v>
          </cell>
          <cell r="G27">
            <v>54</v>
          </cell>
          <cell r="H27">
            <v>21.6</v>
          </cell>
          <cell r="J27">
            <v>49.32</v>
          </cell>
          <cell r="K27">
            <v>0</v>
          </cell>
        </row>
        <row r="28">
          <cell r="B28">
            <v>22.112499999999997</v>
          </cell>
          <cell r="C28">
            <v>25.7</v>
          </cell>
          <cell r="D28">
            <v>18.7</v>
          </cell>
          <cell r="E28">
            <v>74.833333333333329</v>
          </cell>
          <cell r="F28">
            <v>87</v>
          </cell>
          <cell r="G28">
            <v>65</v>
          </cell>
          <cell r="H28">
            <v>20.16</v>
          </cell>
          <cell r="J28">
            <v>42.480000000000004</v>
          </cell>
          <cell r="K28">
            <v>0</v>
          </cell>
        </row>
        <row r="29">
          <cell r="B29">
            <v>22.570833333333336</v>
          </cell>
          <cell r="C29">
            <v>26.2</v>
          </cell>
          <cell r="D29">
            <v>19.600000000000001</v>
          </cell>
          <cell r="E29">
            <v>80.875</v>
          </cell>
          <cell r="F29">
            <v>93</v>
          </cell>
          <cell r="G29">
            <v>64</v>
          </cell>
          <cell r="H29">
            <v>12.96</v>
          </cell>
          <cell r="J29">
            <v>29.52</v>
          </cell>
          <cell r="K29">
            <v>0</v>
          </cell>
        </row>
        <row r="30">
          <cell r="B30">
            <v>25.358333333333334</v>
          </cell>
          <cell r="C30">
            <v>32.700000000000003</v>
          </cell>
          <cell r="D30">
            <v>20.3</v>
          </cell>
          <cell r="E30">
            <v>63.916666666666664</v>
          </cell>
          <cell r="F30">
            <v>86</v>
          </cell>
          <cell r="G30">
            <v>34</v>
          </cell>
          <cell r="H30">
            <v>18.720000000000002</v>
          </cell>
          <cell r="J30">
            <v>33.840000000000003</v>
          </cell>
          <cell r="K30">
            <v>0</v>
          </cell>
        </row>
        <row r="31">
          <cell r="B31">
            <v>24.729166666666668</v>
          </cell>
          <cell r="C31">
            <v>30.6</v>
          </cell>
          <cell r="D31">
            <v>20.2</v>
          </cell>
          <cell r="E31">
            <v>72.208333333333329</v>
          </cell>
          <cell r="F31">
            <v>95</v>
          </cell>
          <cell r="G31">
            <v>43</v>
          </cell>
          <cell r="H31">
            <v>17.28</v>
          </cell>
          <cell r="J31">
            <v>35.28</v>
          </cell>
          <cell r="K31">
            <v>0</v>
          </cell>
        </row>
        <row r="32">
          <cell r="B32">
            <v>23.529166666666669</v>
          </cell>
          <cell r="C32">
            <v>29.6</v>
          </cell>
          <cell r="D32">
            <v>19.100000000000001</v>
          </cell>
          <cell r="E32">
            <v>73.375</v>
          </cell>
          <cell r="F32">
            <v>95</v>
          </cell>
          <cell r="G32">
            <v>47</v>
          </cell>
          <cell r="H32">
            <v>21.240000000000002</v>
          </cell>
          <cell r="J32">
            <v>37.080000000000005</v>
          </cell>
          <cell r="K32">
            <v>0</v>
          </cell>
        </row>
        <row r="33">
          <cell r="B33">
            <v>24.204166666666666</v>
          </cell>
          <cell r="C33">
            <v>31.3</v>
          </cell>
          <cell r="D33">
            <v>18.399999999999999</v>
          </cell>
          <cell r="E33">
            <v>68.708333333333329</v>
          </cell>
          <cell r="F33">
            <v>92</v>
          </cell>
          <cell r="G33">
            <v>39</v>
          </cell>
          <cell r="H33">
            <v>21.96</v>
          </cell>
          <cell r="J33">
            <v>38.880000000000003</v>
          </cell>
          <cell r="K33">
            <v>0</v>
          </cell>
        </row>
        <row r="34">
          <cell r="B34">
            <v>25.366666666666671</v>
          </cell>
          <cell r="C34">
            <v>33.4</v>
          </cell>
          <cell r="D34">
            <v>19.899999999999999</v>
          </cell>
          <cell r="E34">
            <v>68.041666666666671</v>
          </cell>
          <cell r="F34">
            <v>94</v>
          </cell>
          <cell r="G34">
            <v>33</v>
          </cell>
          <cell r="H34">
            <v>11.879999999999999</v>
          </cell>
          <cell r="J34">
            <v>27</v>
          </cell>
          <cell r="K34">
            <v>0</v>
          </cell>
        </row>
        <row r="35">
          <cell r="B35">
            <v>24.624999999999996</v>
          </cell>
          <cell r="C35">
            <v>30</v>
          </cell>
          <cell r="D35">
            <v>19.8</v>
          </cell>
          <cell r="E35">
            <v>74.708333333333329</v>
          </cell>
          <cell r="F35">
            <v>96</v>
          </cell>
          <cell r="G35">
            <v>50</v>
          </cell>
          <cell r="H35">
            <v>8.64</v>
          </cell>
          <cell r="J35">
            <v>34.56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28.441666666666666</v>
          </cell>
        </row>
      </sheetData>
      <sheetData sheetId="1"/>
      <sheetData sheetId="2">
        <row r="5">
          <cell r="B5">
            <v>28.637499999999992</v>
          </cell>
          <cell r="C5">
            <v>34.799999999999997</v>
          </cell>
          <cell r="D5">
            <v>20.9</v>
          </cell>
          <cell r="E5">
            <v>73.625</v>
          </cell>
          <cell r="F5">
            <v>93</v>
          </cell>
          <cell r="G5">
            <v>45</v>
          </cell>
          <cell r="H5">
            <v>25.2</v>
          </cell>
          <cell r="J5">
            <v>65.160000000000011</v>
          </cell>
          <cell r="K5">
            <v>24.8</v>
          </cell>
        </row>
        <row r="6">
          <cell r="B6">
            <v>23.724999999999998</v>
          </cell>
          <cell r="C6">
            <v>26.2</v>
          </cell>
          <cell r="D6">
            <v>22.3</v>
          </cell>
          <cell r="E6">
            <v>87.041666666666671</v>
          </cell>
          <cell r="F6">
            <v>93</v>
          </cell>
          <cell r="G6">
            <v>78</v>
          </cell>
          <cell r="H6">
            <v>10.44</v>
          </cell>
          <cell r="J6">
            <v>29.880000000000003</v>
          </cell>
          <cell r="K6">
            <v>16.399999999999999</v>
          </cell>
        </row>
        <row r="7">
          <cell r="B7">
            <v>25.120833333333323</v>
          </cell>
          <cell r="C7">
            <v>30</v>
          </cell>
          <cell r="D7">
            <v>22.2</v>
          </cell>
          <cell r="E7">
            <v>83.083333333333329</v>
          </cell>
          <cell r="F7">
            <v>93</v>
          </cell>
          <cell r="G7">
            <v>67</v>
          </cell>
          <cell r="H7">
            <v>12.6</v>
          </cell>
          <cell r="J7">
            <v>32.04</v>
          </cell>
          <cell r="K7">
            <v>5</v>
          </cell>
        </row>
        <row r="8">
          <cell r="B8">
            <v>28.212500000000002</v>
          </cell>
          <cell r="C8">
            <v>34.1</v>
          </cell>
          <cell r="D8">
            <v>24</v>
          </cell>
          <cell r="E8">
            <v>75.916666666666671</v>
          </cell>
          <cell r="F8">
            <v>92</v>
          </cell>
          <cell r="G8">
            <v>48</v>
          </cell>
          <cell r="H8">
            <v>8.2799999999999994</v>
          </cell>
          <cell r="J8">
            <v>20.16</v>
          </cell>
          <cell r="K8">
            <v>0.2</v>
          </cell>
        </row>
        <row r="9">
          <cell r="B9">
            <v>29.512499999999999</v>
          </cell>
          <cell r="C9">
            <v>35.4</v>
          </cell>
          <cell r="D9">
            <v>24.9</v>
          </cell>
          <cell r="E9">
            <v>71.708333333333329</v>
          </cell>
          <cell r="F9">
            <v>90</v>
          </cell>
          <cell r="G9">
            <v>41</v>
          </cell>
          <cell r="H9">
            <v>4.6800000000000006</v>
          </cell>
          <cell r="J9">
            <v>18</v>
          </cell>
          <cell r="K9">
            <v>0</v>
          </cell>
        </row>
        <row r="10">
          <cell r="B10">
            <v>29.416666666666661</v>
          </cell>
          <cell r="C10">
            <v>35.200000000000003</v>
          </cell>
          <cell r="D10">
            <v>25</v>
          </cell>
          <cell r="E10">
            <v>73.875</v>
          </cell>
          <cell r="F10">
            <v>92</v>
          </cell>
          <cell r="G10">
            <v>49</v>
          </cell>
          <cell r="H10">
            <v>6.48</v>
          </cell>
          <cell r="J10">
            <v>19.8</v>
          </cell>
          <cell r="K10">
            <v>0</v>
          </cell>
        </row>
        <row r="11">
          <cell r="B11">
            <v>29.291666666666671</v>
          </cell>
          <cell r="C11">
            <v>33.799999999999997</v>
          </cell>
          <cell r="D11">
            <v>24.6</v>
          </cell>
          <cell r="E11">
            <v>73.666666666666671</v>
          </cell>
          <cell r="F11">
            <v>88</v>
          </cell>
          <cell r="G11">
            <v>55</v>
          </cell>
          <cell r="H11">
            <v>21.96</v>
          </cell>
          <cell r="J11">
            <v>45.36</v>
          </cell>
          <cell r="K11">
            <v>0</v>
          </cell>
        </row>
        <row r="12">
          <cell r="B12">
            <v>27.037499999999998</v>
          </cell>
          <cell r="C12">
            <v>32.799999999999997</v>
          </cell>
          <cell r="D12">
            <v>23.3</v>
          </cell>
          <cell r="E12">
            <v>77.333333333333329</v>
          </cell>
          <cell r="F12">
            <v>92</v>
          </cell>
          <cell r="G12">
            <v>55</v>
          </cell>
          <cell r="H12">
            <v>8.2799999999999994</v>
          </cell>
          <cell r="J12">
            <v>34.92</v>
          </cell>
          <cell r="K12">
            <v>0</v>
          </cell>
        </row>
        <row r="13">
          <cell r="B13">
            <v>26.416666666666661</v>
          </cell>
          <cell r="C13">
            <v>33.799999999999997</v>
          </cell>
          <cell r="D13">
            <v>21.3</v>
          </cell>
          <cell r="E13">
            <v>80.791666666666671</v>
          </cell>
          <cell r="F13">
            <v>92</v>
          </cell>
          <cell r="G13">
            <v>51</v>
          </cell>
          <cell r="H13">
            <v>25.2</v>
          </cell>
          <cell r="J13">
            <v>41.4</v>
          </cell>
          <cell r="K13">
            <v>20.8</v>
          </cell>
        </row>
        <row r="14">
          <cell r="B14">
            <v>26.416666666666661</v>
          </cell>
          <cell r="C14">
            <v>32.4</v>
          </cell>
          <cell r="D14">
            <v>23</v>
          </cell>
          <cell r="E14">
            <v>78.833333333333329</v>
          </cell>
          <cell r="F14">
            <v>93</v>
          </cell>
          <cell r="G14">
            <v>53</v>
          </cell>
          <cell r="H14">
            <v>13.68</v>
          </cell>
          <cell r="J14">
            <v>28.44</v>
          </cell>
          <cell r="K14">
            <v>0.2</v>
          </cell>
        </row>
        <row r="15">
          <cell r="B15">
            <v>26.754166666666666</v>
          </cell>
          <cell r="C15">
            <v>34.5</v>
          </cell>
          <cell r="D15">
            <v>23.3</v>
          </cell>
          <cell r="E15">
            <v>80.083333333333329</v>
          </cell>
          <cell r="F15">
            <v>93</v>
          </cell>
          <cell r="G15">
            <v>45</v>
          </cell>
          <cell r="H15">
            <v>13.32</v>
          </cell>
          <cell r="J15">
            <v>39.24</v>
          </cell>
          <cell r="K15">
            <v>18.8</v>
          </cell>
        </row>
        <row r="16">
          <cell r="B16">
            <v>26.462499999999995</v>
          </cell>
          <cell r="C16">
            <v>33.1</v>
          </cell>
          <cell r="D16">
            <v>22.8</v>
          </cell>
          <cell r="E16">
            <v>79.125</v>
          </cell>
          <cell r="F16">
            <v>93</v>
          </cell>
          <cell r="G16">
            <v>45</v>
          </cell>
          <cell r="H16">
            <v>6.12</v>
          </cell>
          <cell r="J16">
            <v>32.4</v>
          </cell>
          <cell r="K16">
            <v>5.2</v>
          </cell>
        </row>
        <row r="17">
          <cell r="B17">
            <v>26.812499999999996</v>
          </cell>
          <cell r="C17">
            <v>32</v>
          </cell>
          <cell r="D17">
            <v>23.5</v>
          </cell>
          <cell r="E17">
            <v>76.291666666666671</v>
          </cell>
          <cell r="F17">
            <v>91</v>
          </cell>
          <cell r="G17">
            <v>47</v>
          </cell>
          <cell r="H17">
            <v>6.84</v>
          </cell>
          <cell r="J17">
            <v>24.48</v>
          </cell>
          <cell r="K17">
            <v>0.8</v>
          </cell>
        </row>
        <row r="18">
          <cell r="B18">
            <v>24.866666666666664</v>
          </cell>
          <cell r="C18">
            <v>30.9</v>
          </cell>
          <cell r="D18">
            <v>23.2</v>
          </cell>
          <cell r="E18">
            <v>84.791666666666671</v>
          </cell>
          <cell r="F18">
            <v>91</v>
          </cell>
          <cell r="G18">
            <v>62</v>
          </cell>
          <cell r="H18">
            <v>7.2</v>
          </cell>
          <cell r="J18">
            <v>44.64</v>
          </cell>
          <cell r="K18">
            <v>2.6</v>
          </cell>
        </row>
        <row r="19">
          <cell r="B19">
            <v>24.254166666666663</v>
          </cell>
          <cell r="C19">
            <v>29.5</v>
          </cell>
          <cell r="D19">
            <v>21.7</v>
          </cell>
          <cell r="E19">
            <v>87.708333333333329</v>
          </cell>
          <cell r="F19">
            <v>95</v>
          </cell>
          <cell r="G19">
            <v>67</v>
          </cell>
          <cell r="H19">
            <v>22.32</v>
          </cell>
          <cell r="J19">
            <v>46.800000000000004</v>
          </cell>
          <cell r="K19">
            <v>36.6</v>
          </cell>
        </row>
        <row r="20">
          <cell r="B20">
            <v>26.462500000000002</v>
          </cell>
          <cell r="C20">
            <v>32.6</v>
          </cell>
          <cell r="E20">
            <v>77.708333333333329</v>
          </cell>
          <cell r="F20">
            <v>93</v>
          </cell>
          <cell r="H20">
            <v>5.4</v>
          </cell>
          <cell r="J20">
            <v>27.36</v>
          </cell>
        </row>
        <row r="21">
          <cell r="B21">
            <v>26.345833333333335</v>
          </cell>
          <cell r="C21">
            <v>32.4</v>
          </cell>
          <cell r="E21">
            <v>82.041666666666671</v>
          </cell>
          <cell r="F21">
            <v>94</v>
          </cell>
          <cell r="H21">
            <v>17.28</v>
          </cell>
          <cell r="J21">
            <v>51.84</v>
          </cell>
        </row>
        <row r="22">
          <cell r="B22">
            <v>23.933333333333334</v>
          </cell>
          <cell r="C22">
            <v>28</v>
          </cell>
          <cell r="E22">
            <v>89.291666666666671</v>
          </cell>
          <cell r="F22">
            <v>94</v>
          </cell>
          <cell r="H22">
            <v>7.9200000000000008</v>
          </cell>
          <cell r="J22">
            <v>24.48</v>
          </cell>
        </row>
        <row r="23">
          <cell r="B23">
            <v>24.854166666666668</v>
          </cell>
          <cell r="C23">
            <v>31.8</v>
          </cell>
          <cell r="E23">
            <v>85</v>
          </cell>
          <cell r="F23">
            <v>94</v>
          </cell>
          <cell r="H23">
            <v>8.64</v>
          </cell>
          <cell r="J23">
            <v>37.080000000000005</v>
          </cell>
        </row>
        <row r="24">
          <cell r="B24">
            <v>26.116666666666664</v>
          </cell>
          <cell r="C24">
            <v>32.200000000000003</v>
          </cell>
          <cell r="E24">
            <v>78.833333333333329</v>
          </cell>
          <cell r="F24">
            <v>93</v>
          </cell>
          <cell r="H24">
            <v>12.6</v>
          </cell>
          <cell r="J24">
            <v>25.56</v>
          </cell>
        </row>
        <row r="25">
          <cell r="B25">
            <v>27.745833333333334</v>
          </cell>
          <cell r="C25">
            <v>33.1</v>
          </cell>
          <cell r="E25">
            <v>74.5</v>
          </cell>
          <cell r="F25">
            <v>93</v>
          </cell>
          <cell r="H25">
            <v>7.5600000000000005</v>
          </cell>
          <cell r="J25">
            <v>23.759999999999998</v>
          </cell>
        </row>
        <row r="26">
          <cell r="B26">
            <v>27.887499999999999</v>
          </cell>
          <cell r="C26">
            <v>34</v>
          </cell>
          <cell r="E26">
            <v>73</v>
          </cell>
          <cell r="F26">
            <v>89</v>
          </cell>
          <cell r="H26">
            <v>11.879999999999999</v>
          </cell>
          <cell r="J26">
            <v>28.8</v>
          </cell>
        </row>
        <row r="27">
          <cell r="C27">
            <v>34</v>
          </cell>
          <cell r="E27">
            <v>71.541666666666671</v>
          </cell>
          <cell r="F27">
            <v>91</v>
          </cell>
          <cell r="H27">
            <v>6.48</v>
          </cell>
          <cell r="J27">
            <v>24.12</v>
          </cell>
        </row>
        <row r="28">
          <cell r="C28">
            <v>30.9</v>
          </cell>
          <cell r="E28">
            <v>78.166666666666671</v>
          </cell>
          <cell r="F28">
            <v>91</v>
          </cell>
          <cell r="H28">
            <v>20.52</v>
          </cell>
          <cell r="J28">
            <v>57.960000000000008</v>
          </cell>
        </row>
        <row r="29">
          <cell r="C29">
            <v>33.1</v>
          </cell>
          <cell r="E29">
            <v>75.708333333333329</v>
          </cell>
          <cell r="F29">
            <v>91</v>
          </cell>
          <cell r="H29">
            <v>6.48</v>
          </cell>
          <cell r="J29">
            <v>15.48</v>
          </cell>
        </row>
        <row r="30">
          <cell r="C30">
            <v>32.1</v>
          </cell>
          <cell r="E30">
            <v>79.5</v>
          </cell>
          <cell r="F30">
            <v>90</v>
          </cell>
          <cell r="H30">
            <v>12.24</v>
          </cell>
          <cell r="J30">
            <v>36.36</v>
          </cell>
        </row>
        <row r="31">
          <cell r="C31">
            <v>32.700000000000003</v>
          </cell>
          <cell r="E31">
            <v>74.041666666666671</v>
          </cell>
          <cell r="F31">
            <v>92</v>
          </cell>
          <cell r="H31">
            <v>6.84</v>
          </cell>
          <cell r="J31">
            <v>17.64</v>
          </cell>
        </row>
        <row r="32">
          <cell r="C32">
            <v>34.9</v>
          </cell>
          <cell r="E32">
            <v>70</v>
          </cell>
          <cell r="F32">
            <v>91</v>
          </cell>
          <cell r="H32">
            <v>9.3600000000000012</v>
          </cell>
          <cell r="J32">
            <v>24.840000000000003</v>
          </cell>
        </row>
        <row r="33">
          <cell r="C33">
            <v>35.9</v>
          </cell>
          <cell r="E33">
            <v>67.416666666666671</v>
          </cell>
          <cell r="F33">
            <v>83</v>
          </cell>
          <cell r="H33">
            <v>12.24</v>
          </cell>
          <cell r="J33">
            <v>26.64</v>
          </cell>
        </row>
        <row r="34">
          <cell r="C34">
            <v>35.299999999999997</v>
          </cell>
          <cell r="E34">
            <v>72</v>
          </cell>
          <cell r="F34">
            <v>90</v>
          </cell>
          <cell r="H34">
            <v>23.040000000000003</v>
          </cell>
          <cell r="J34">
            <v>52.56</v>
          </cell>
        </row>
        <row r="35">
          <cell r="C35">
            <v>34.6</v>
          </cell>
          <cell r="E35">
            <v>75.291666666666671</v>
          </cell>
          <cell r="F35">
            <v>93</v>
          </cell>
          <cell r="H35">
            <v>10.08</v>
          </cell>
          <cell r="J35">
            <v>21.96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26.004166666666663</v>
          </cell>
        </row>
      </sheetData>
      <sheetData sheetId="1"/>
      <sheetData sheetId="2">
        <row r="5">
          <cell r="B5">
            <v>29.854166666666668</v>
          </cell>
          <cell r="C5">
            <v>37.6</v>
          </cell>
          <cell r="D5">
            <v>23.7</v>
          </cell>
          <cell r="E5">
            <v>63.541666666666664</v>
          </cell>
          <cell r="F5">
            <v>92</v>
          </cell>
          <cell r="G5">
            <v>35</v>
          </cell>
          <cell r="H5">
            <v>10.8</v>
          </cell>
          <cell r="J5">
            <v>35.28</v>
          </cell>
          <cell r="K5">
            <v>0</v>
          </cell>
        </row>
        <row r="6">
          <cell r="B6">
            <v>29.649999999999995</v>
          </cell>
          <cell r="C6">
            <v>37.6</v>
          </cell>
          <cell r="D6">
            <v>23.2</v>
          </cell>
          <cell r="E6">
            <v>62.75</v>
          </cell>
          <cell r="F6">
            <v>94</v>
          </cell>
          <cell r="G6">
            <v>35</v>
          </cell>
          <cell r="H6">
            <v>12.96</v>
          </cell>
          <cell r="J6">
            <v>46.080000000000005</v>
          </cell>
          <cell r="K6">
            <v>0</v>
          </cell>
        </row>
        <row r="7">
          <cell r="B7">
            <v>28.804166666666664</v>
          </cell>
          <cell r="C7">
            <v>36.6</v>
          </cell>
          <cell r="D7">
            <v>22.8</v>
          </cell>
          <cell r="E7">
            <v>66.333333333333329</v>
          </cell>
          <cell r="F7">
            <v>93</v>
          </cell>
          <cell r="G7">
            <v>37</v>
          </cell>
          <cell r="H7">
            <v>20.16</v>
          </cell>
          <cell r="J7">
            <v>42.480000000000004</v>
          </cell>
          <cell r="K7">
            <v>0</v>
          </cell>
        </row>
        <row r="8">
          <cell r="B8">
            <v>28.241666666666674</v>
          </cell>
          <cell r="C8">
            <v>34.1</v>
          </cell>
          <cell r="D8">
            <v>24.3</v>
          </cell>
          <cell r="E8">
            <v>69.458333333333329</v>
          </cell>
          <cell r="F8">
            <v>89</v>
          </cell>
          <cell r="G8">
            <v>46</v>
          </cell>
          <cell r="H8">
            <v>12.24</v>
          </cell>
          <cell r="J8">
            <v>32.4</v>
          </cell>
          <cell r="K8">
            <v>0</v>
          </cell>
        </row>
        <row r="9">
          <cell r="B9">
            <v>27.716666666666665</v>
          </cell>
          <cell r="C9">
            <v>35.200000000000003</v>
          </cell>
          <cell r="D9">
            <v>23</v>
          </cell>
          <cell r="E9">
            <v>72.083333333333329</v>
          </cell>
          <cell r="F9">
            <v>100</v>
          </cell>
          <cell r="G9">
            <v>39</v>
          </cell>
          <cell r="H9">
            <v>20.16</v>
          </cell>
          <cell r="J9">
            <v>47.16</v>
          </cell>
          <cell r="K9">
            <v>16.600000000000001</v>
          </cell>
        </row>
        <row r="10">
          <cell r="B10">
            <v>26.45</v>
          </cell>
          <cell r="C10">
            <v>33.200000000000003</v>
          </cell>
          <cell r="D10">
            <v>22.4</v>
          </cell>
          <cell r="E10">
            <v>82</v>
          </cell>
          <cell r="F10">
            <v>100</v>
          </cell>
          <cell r="G10">
            <v>49</v>
          </cell>
          <cell r="H10">
            <v>13.68</v>
          </cell>
          <cell r="J10">
            <v>38.159999999999997</v>
          </cell>
          <cell r="K10">
            <v>2.2000000000000002</v>
          </cell>
        </row>
        <row r="11">
          <cell r="B11">
            <v>26.508333333333336</v>
          </cell>
          <cell r="C11">
            <v>32.5</v>
          </cell>
          <cell r="D11">
            <v>23.4</v>
          </cell>
          <cell r="E11">
            <v>83.791666666666671</v>
          </cell>
          <cell r="F11">
            <v>100</v>
          </cell>
          <cell r="G11">
            <v>56</v>
          </cell>
          <cell r="H11">
            <v>11.520000000000001</v>
          </cell>
          <cell r="J11">
            <v>25.56</v>
          </cell>
          <cell r="K11">
            <v>0</v>
          </cell>
        </row>
        <row r="12">
          <cell r="B12">
            <v>25.962500000000002</v>
          </cell>
          <cell r="C12">
            <v>32.5</v>
          </cell>
          <cell r="D12">
            <v>24</v>
          </cell>
          <cell r="E12">
            <v>88.125</v>
          </cell>
          <cell r="F12">
            <v>100</v>
          </cell>
          <cell r="G12">
            <v>58</v>
          </cell>
          <cell r="H12">
            <v>17.64</v>
          </cell>
          <cell r="J12">
            <v>42.84</v>
          </cell>
          <cell r="K12">
            <v>6.6</v>
          </cell>
        </row>
        <row r="13">
          <cell r="B13">
            <v>27.099999999999994</v>
          </cell>
          <cell r="C13">
            <v>34</v>
          </cell>
          <cell r="D13">
            <v>23.2</v>
          </cell>
          <cell r="E13">
            <v>82.541666666666671</v>
          </cell>
          <cell r="F13">
            <v>100</v>
          </cell>
          <cell r="G13">
            <v>47</v>
          </cell>
          <cell r="H13">
            <v>12.96</v>
          </cell>
          <cell r="J13">
            <v>31.680000000000003</v>
          </cell>
          <cell r="K13">
            <v>0</v>
          </cell>
        </row>
        <row r="14">
          <cell r="B14">
            <v>28.833333333333339</v>
          </cell>
          <cell r="C14">
            <v>35.700000000000003</v>
          </cell>
          <cell r="D14">
            <v>24.6</v>
          </cell>
          <cell r="E14">
            <v>76.75</v>
          </cell>
          <cell r="F14">
            <v>100</v>
          </cell>
          <cell r="G14">
            <v>44</v>
          </cell>
          <cell r="H14">
            <v>10.08</v>
          </cell>
          <cell r="J14">
            <v>30.6</v>
          </cell>
          <cell r="K14">
            <v>1.5999999999999999</v>
          </cell>
        </row>
        <row r="15">
          <cell r="B15">
            <v>28.904166666666665</v>
          </cell>
          <cell r="C15">
            <v>34.799999999999997</v>
          </cell>
          <cell r="D15">
            <v>24.1</v>
          </cell>
          <cell r="E15">
            <v>74.5</v>
          </cell>
          <cell r="F15">
            <v>100</v>
          </cell>
          <cell r="G15">
            <v>49</v>
          </cell>
          <cell r="H15">
            <v>10.44</v>
          </cell>
          <cell r="J15">
            <v>20.52</v>
          </cell>
          <cell r="K15">
            <v>0</v>
          </cell>
        </row>
        <row r="16">
          <cell r="B16">
            <v>29.387499999999999</v>
          </cell>
          <cell r="C16">
            <v>35.9</v>
          </cell>
          <cell r="D16">
            <v>24</v>
          </cell>
          <cell r="E16">
            <v>70.416666666666671</v>
          </cell>
          <cell r="F16">
            <v>99</v>
          </cell>
          <cell r="G16">
            <v>43</v>
          </cell>
          <cell r="H16">
            <v>12.6</v>
          </cell>
          <cell r="J16">
            <v>26.64</v>
          </cell>
          <cell r="K16">
            <v>0</v>
          </cell>
        </row>
        <row r="17">
          <cell r="B17">
            <v>29.120833333333334</v>
          </cell>
          <cell r="C17">
            <v>36.6</v>
          </cell>
          <cell r="D17">
            <v>24.5</v>
          </cell>
          <cell r="E17">
            <v>69.833333333333329</v>
          </cell>
          <cell r="F17">
            <v>99</v>
          </cell>
          <cell r="G17">
            <v>41</v>
          </cell>
          <cell r="H17">
            <v>21.6</v>
          </cell>
          <cell r="J17">
            <v>59.760000000000005</v>
          </cell>
          <cell r="K17">
            <v>18</v>
          </cell>
        </row>
        <row r="18">
          <cell r="B18">
            <v>27.658333333333331</v>
          </cell>
          <cell r="C18">
            <v>35.6</v>
          </cell>
          <cell r="D18">
            <v>23.5</v>
          </cell>
          <cell r="E18">
            <v>79.458333333333329</v>
          </cell>
          <cell r="F18">
            <v>97</v>
          </cell>
          <cell r="G18">
            <v>48</v>
          </cell>
          <cell r="H18">
            <v>29.52</v>
          </cell>
          <cell r="J18">
            <v>59.760000000000005</v>
          </cell>
          <cell r="K18">
            <v>2.2000000000000002</v>
          </cell>
        </row>
        <row r="19">
          <cell r="B19">
            <v>27.733333333333338</v>
          </cell>
          <cell r="C19">
            <v>36.299999999999997</v>
          </cell>
          <cell r="D19">
            <v>24.2</v>
          </cell>
          <cell r="E19">
            <v>81.25</v>
          </cell>
          <cell r="F19">
            <v>99</v>
          </cell>
          <cell r="G19">
            <v>44</v>
          </cell>
          <cell r="H19">
            <v>12.24</v>
          </cell>
          <cell r="J19">
            <v>48.24</v>
          </cell>
          <cell r="K19">
            <v>0</v>
          </cell>
        </row>
        <row r="20">
          <cell r="B20">
            <v>28.558333333333326</v>
          </cell>
          <cell r="C20">
            <v>35.1</v>
          </cell>
          <cell r="D20">
            <v>23.9</v>
          </cell>
          <cell r="E20">
            <v>75.833333333333329</v>
          </cell>
          <cell r="F20">
            <v>98</v>
          </cell>
          <cell r="G20">
            <v>42</v>
          </cell>
          <cell r="H20">
            <v>14.4</v>
          </cell>
          <cell r="J20">
            <v>27.36</v>
          </cell>
          <cell r="K20">
            <v>0</v>
          </cell>
        </row>
        <row r="21">
          <cell r="B21">
            <v>27.754166666666663</v>
          </cell>
          <cell r="C21">
            <v>36.200000000000003</v>
          </cell>
          <cell r="D21">
            <v>24.2</v>
          </cell>
          <cell r="E21">
            <v>75.541666666666671</v>
          </cell>
          <cell r="F21">
            <v>94</v>
          </cell>
          <cell r="G21">
            <v>41</v>
          </cell>
          <cell r="H21">
            <v>30.96</v>
          </cell>
          <cell r="J21">
            <v>58.680000000000007</v>
          </cell>
          <cell r="K21">
            <v>1.2</v>
          </cell>
        </row>
        <row r="22">
          <cell r="B22">
            <v>27.887500000000003</v>
          </cell>
          <cell r="C22">
            <v>35.5</v>
          </cell>
          <cell r="D22">
            <v>23.8</v>
          </cell>
          <cell r="E22">
            <v>78.291666666666671</v>
          </cell>
          <cell r="F22">
            <v>99</v>
          </cell>
          <cell r="G22">
            <v>47</v>
          </cell>
          <cell r="H22">
            <v>12.6</v>
          </cell>
          <cell r="J22">
            <v>29.16</v>
          </cell>
          <cell r="K22">
            <v>0.4</v>
          </cell>
        </row>
        <row r="23">
          <cell r="B23">
            <v>27.458333333333332</v>
          </cell>
          <cell r="C23">
            <v>35.799999999999997</v>
          </cell>
          <cell r="D23">
            <v>22.7</v>
          </cell>
          <cell r="E23">
            <v>80.708333333333329</v>
          </cell>
          <cell r="F23">
            <v>99</v>
          </cell>
          <cell r="G23">
            <v>46</v>
          </cell>
          <cell r="H23">
            <v>10.44</v>
          </cell>
          <cell r="J23">
            <v>48.96</v>
          </cell>
          <cell r="K23">
            <v>11.4</v>
          </cell>
        </row>
        <row r="24">
          <cell r="B24">
            <v>29.016666666666666</v>
          </cell>
          <cell r="C24">
            <v>35.700000000000003</v>
          </cell>
          <cell r="D24">
            <v>24.1</v>
          </cell>
          <cell r="E24">
            <v>75</v>
          </cell>
          <cell r="F24">
            <v>97</v>
          </cell>
          <cell r="G24">
            <v>44</v>
          </cell>
          <cell r="H24">
            <v>15.48</v>
          </cell>
          <cell r="J24">
            <v>35.64</v>
          </cell>
          <cell r="K24">
            <v>0.2</v>
          </cell>
        </row>
        <row r="25">
          <cell r="B25">
            <v>27.141666666666666</v>
          </cell>
          <cell r="C25">
            <v>32.700000000000003</v>
          </cell>
          <cell r="D25">
            <v>21.3</v>
          </cell>
          <cell r="E25">
            <v>79.916666666666671</v>
          </cell>
          <cell r="F25">
            <v>100</v>
          </cell>
          <cell r="G25">
            <v>60</v>
          </cell>
          <cell r="H25">
            <v>23.400000000000002</v>
          </cell>
          <cell r="J25">
            <v>54.72</v>
          </cell>
          <cell r="K25">
            <v>18</v>
          </cell>
        </row>
        <row r="26">
          <cell r="B26">
            <v>24.920833333333334</v>
          </cell>
          <cell r="C26">
            <v>30.3</v>
          </cell>
          <cell r="D26">
            <v>21.5</v>
          </cell>
          <cell r="E26">
            <v>83.291666666666671</v>
          </cell>
          <cell r="F26">
            <v>100</v>
          </cell>
          <cell r="G26">
            <v>58</v>
          </cell>
          <cell r="H26">
            <v>17.28</v>
          </cell>
          <cell r="J26">
            <v>29.16</v>
          </cell>
          <cell r="K26">
            <v>3.0000000000000004</v>
          </cell>
        </row>
        <row r="27">
          <cell r="B27">
            <v>23.258333333333336</v>
          </cell>
          <cell r="C27">
            <v>27.9</v>
          </cell>
          <cell r="D27">
            <v>21.6</v>
          </cell>
          <cell r="E27">
            <v>86.541666666666671</v>
          </cell>
          <cell r="F27">
            <v>100</v>
          </cell>
          <cell r="G27">
            <v>70</v>
          </cell>
          <cell r="H27">
            <v>20.52</v>
          </cell>
          <cell r="J27">
            <v>38.880000000000003</v>
          </cell>
          <cell r="K27">
            <v>23.799999999999997</v>
          </cell>
        </row>
        <row r="28">
          <cell r="B28">
            <v>22.654166666666669</v>
          </cell>
          <cell r="C28">
            <v>26.7</v>
          </cell>
          <cell r="D28">
            <v>20.399999999999999</v>
          </cell>
          <cell r="E28">
            <v>91.583333333333329</v>
          </cell>
          <cell r="F28">
            <v>100</v>
          </cell>
          <cell r="G28">
            <v>77</v>
          </cell>
          <cell r="H28">
            <v>15.48</v>
          </cell>
          <cell r="J28">
            <v>26.28</v>
          </cell>
          <cell r="K28">
            <v>1.8</v>
          </cell>
        </row>
        <row r="29">
          <cell r="B29">
            <v>24.183333333333334</v>
          </cell>
          <cell r="C29">
            <v>29.1</v>
          </cell>
          <cell r="D29">
            <v>22.5</v>
          </cell>
          <cell r="E29">
            <v>93.5</v>
          </cell>
          <cell r="F29">
            <v>100</v>
          </cell>
          <cell r="G29">
            <v>68</v>
          </cell>
          <cell r="H29">
            <v>14.4</v>
          </cell>
          <cell r="J29">
            <v>26.28</v>
          </cell>
          <cell r="K29">
            <v>10.199999999999999</v>
          </cell>
        </row>
        <row r="30">
          <cell r="B30">
            <v>23.333333333333339</v>
          </cell>
          <cell r="C30">
            <v>25.6</v>
          </cell>
          <cell r="D30">
            <v>21.8</v>
          </cell>
          <cell r="E30">
            <v>95.791666666666671</v>
          </cell>
          <cell r="F30">
            <v>100</v>
          </cell>
          <cell r="G30">
            <v>82</v>
          </cell>
          <cell r="H30">
            <v>11.520000000000001</v>
          </cell>
          <cell r="J30">
            <v>32.04</v>
          </cell>
          <cell r="K30">
            <v>12.399999999999999</v>
          </cell>
        </row>
        <row r="31">
          <cell r="B31">
            <v>23.570833333333336</v>
          </cell>
          <cell r="C31">
            <v>27.6</v>
          </cell>
          <cell r="D31">
            <v>21.2</v>
          </cell>
          <cell r="E31">
            <v>88.666666666666671</v>
          </cell>
          <cell r="F31">
            <v>100</v>
          </cell>
          <cell r="G31">
            <v>68</v>
          </cell>
          <cell r="H31">
            <v>15.120000000000001</v>
          </cell>
          <cell r="J31">
            <v>28.44</v>
          </cell>
          <cell r="K31">
            <v>1</v>
          </cell>
        </row>
        <row r="32">
          <cell r="B32">
            <v>24.366666666666664</v>
          </cell>
          <cell r="C32">
            <v>29.4</v>
          </cell>
          <cell r="D32">
            <v>21.7</v>
          </cell>
          <cell r="E32">
            <v>86.708333333333329</v>
          </cell>
          <cell r="F32">
            <v>100</v>
          </cell>
          <cell r="G32">
            <v>62</v>
          </cell>
          <cell r="H32">
            <v>11.879999999999999</v>
          </cell>
          <cell r="J32">
            <v>22.68</v>
          </cell>
          <cell r="K32">
            <v>0</v>
          </cell>
        </row>
        <row r="33">
          <cell r="B33">
            <v>25.608333333333334</v>
          </cell>
          <cell r="C33">
            <v>31</v>
          </cell>
          <cell r="D33">
            <v>22.3</v>
          </cell>
          <cell r="E33">
            <v>83.458333333333329</v>
          </cell>
          <cell r="F33">
            <v>100</v>
          </cell>
          <cell r="G33">
            <v>56</v>
          </cell>
          <cell r="H33">
            <v>16.559999999999999</v>
          </cell>
          <cell r="J33">
            <v>32.76</v>
          </cell>
          <cell r="K33">
            <v>0</v>
          </cell>
        </row>
        <row r="34">
          <cell r="B34">
            <v>25.220833333333331</v>
          </cell>
          <cell r="C34">
            <v>32.200000000000003</v>
          </cell>
          <cell r="D34">
            <v>21.8</v>
          </cell>
          <cell r="E34">
            <v>90</v>
          </cell>
          <cell r="F34">
            <v>100</v>
          </cell>
          <cell r="G34">
            <v>59</v>
          </cell>
          <cell r="H34">
            <v>15.120000000000001</v>
          </cell>
          <cell r="J34">
            <v>37.440000000000005</v>
          </cell>
          <cell r="K34">
            <v>41.2</v>
          </cell>
        </row>
        <row r="35">
          <cell r="B35">
            <v>25.275000000000006</v>
          </cell>
          <cell r="C35">
            <v>31.9</v>
          </cell>
          <cell r="D35">
            <v>22.6</v>
          </cell>
          <cell r="E35">
            <v>90.708333333333329</v>
          </cell>
          <cell r="F35">
            <v>100</v>
          </cell>
          <cell r="G35">
            <v>56</v>
          </cell>
          <cell r="H35">
            <v>15.840000000000002</v>
          </cell>
          <cell r="J35">
            <v>35.28</v>
          </cell>
          <cell r="K35">
            <v>23.200000000000003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26.770833333333332</v>
          </cell>
        </row>
      </sheetData>
      <sheetData sheetId="1"/>
      <sheetData sheetId="2">
        <row r="5">
          <cell r="B5">
            <v>28.354166666666668</v>
          </cell>
          <cell r="C5">
            <v>37.799999999999997</v>
          </cell>
          <cell r="D5">
            <v>22</v>
          </cell>
          <cell r="E5">
            <v>67.291666666666671</v>
          </cell>
          <cell r="F5">
            <v>93</v>
          </cell>
          <cell r="G5">
            <v>29</v>
          </cell>
          <cell r="H5">
            <v>14.4</v>
          </cell>
          <cell r="J5">
            <v>31.319999999999997</v>
          </cell>
          <cell r="K5">
            <v>0</v>
          </cell>
        </row>
        <row r="6">
          <cell r="B6">
            <v>28.625000000000004</v>
          </cell>
          <cell r="C6">
            <v>38.1</v>
          </cell>
          <cell r="D6">
            <v>22.3</v>
          </cell>
          <cell r="E6">
            <v>66.666666666666671</v>
          </cell>
          <cell r="F6">
            <v>92</v>
          </cell>
          <cell r="G6">
            <v>28</v>
          </cell>
          <cell r="H6">
            <v>9</v>
          </cell>
          <cell r="J6">
            <v>29.880000000000003</v>
          </cell>
          <cell r="K6">
            <v>0</v>
          </cell>
        </row>
        <row r="7">
          <cell r="B7">
            <v>28.9375</v>
          </cell>
          <cell r="C7">
            <v>36.4</v>
          </cell>
          <cell r="D7">
            <v>24.6</v>
          </cell>
          <cell r="E7">
            <v>67.458333333333329</v>
          </cell>
          <cell r="F7">
            <v>87</v>
          </cell>
          <cell r="G7">
            <v>40</v>
          </cell>
          <cell r="H7">
            <v>17.28</v>
          </cell>
          <cell r="J7">
            <v>36</v>
          </cell>
          <cell r="K7">
            <v>0</v>
          </cell>
        </row>
        <row r="8">
          <cell r="B8">
            <v>26.1875</v>
          </cell>
          <cell r="C8">
            <v>31</v>
          </cell>
          <cell r="D8">
            <v>23.2</v>
          </cell>
          <cell r="E8">
            <v>76.583333333333329</v>
          </cell>
          <cell r="F8">
            <v>90</v>
          </cell>
          <cell r="G8">
            <v>53</v>
          </cell>
          <cell r="H8">
            <v>19.440000000000001</v>
          </cell>
          <cell r="J8">
            <v>34.56</v>
          </cell>
          <cell r="K8">
            <v>0.2</v>
          </cell>
        </row>
        <row r="9">
          <cell r="B9">
            <v>26.108333333333334</v>
          </cell>
          <cell r="C9">
            <v>33.700000000000003</v>
          </cell>
          <cell r="D9">
            <v>21.5</v>
          </cell>
          <cell r="E9">
            <v>77.791666666666671</v>
          </cell>
          <cell r="F9">
            <v>94</v>
          </cell>
          <cell r="G9">
            <v>43</v>
          </cell>
          <cell r="H9">
            <v>20.52</v>
          </cell>
          <cell r="J9">
            <v>35.64</v>
          </cell>
          <cell r="K9">
            <v>0</v>
          </cell>
        </row>
        <row r="10">
          <cell r="B10">
            <v>26.112500000000001</v>
          </cell>
          <cell r="C10">
            <v>34.299999999999997</v>
          </cell>
          <cell r="D10">
            <v>21</v>
          </cell>
          <cell r="E10">
            <v>76.75</v>
          </cell>
          <cell r="F10">
            <v>94</v>
          </cell>
          <cell r="G10">
            <v>44</v>
          </cell>
          <cell r="H10">
            <v>8.64</v>
          </cell>
          <cell r="J10">
            <v>45</v>
          </cell>
          <cell r="K10">
            <v>0</v>
          </cell>
        </row>
        <row r="11">
          <cell r="B11">
            <v>26.575000000000003</v>
          </cell>
          <cell r="C11">
            <v>34.299999999999997</v>
          </cell>
          <cell r="D11">
            <v>22.4</v>
          </cell>
          <cell r="E11">
            <v>80.75</v>
          </cell>
          <cell r="F11">
            <v>93</v>
          </cell>
          <cell r="G11">
            <v>50</v>
          </cell>
          <cell r="H11">
            <v>11.879999999999999</v>
          </cell>
          <cell r="J11">
            <v>36</v>
          </cell>
          <cell r="K11">
            <v>1.4</v>
          </cell>
        </row>
        <row r="12">
          <cell r="B12">
            <v>26.912499999999998</v>
          </cell>
          <cell r="C12">
            <v>34.6</v>
          </cell>
          <cell r="D12">
            <v>23.6</v>
          </cell>
          <cell r="E12">
            <v>81.75</v>
          </cell>
          <cell r="F12">
            <v>95</v>
          </cell>
          <cell r="G12">
            <v>46</v>
          </cell>
          <cell r="H12">
            <v>18.720000000000002</v>
          </cell>
          <cell r="J12">
            <v>38.519999999999996</v>
          </cell>
          <cell r="K12">
            <v>1</v>
          </cell>
        </row>
        <row r="13">
          <cell r="B13">
            <v>27.520833333333329</v>
          </cell>
          <cell r="C13">
            <v>34.9</v>
          </cell>
          <cell r="D13">
            <v>22.8</v>
          </cell>
          <cell r="E13">
            <v>75.791666666666671</v>
          </cell>
          <cell r="F13">
            <v>93</v>
          </cell>
          <cell r="G13">
            <v>50</v>
          </cell>
          <cell r="H13">
            <v>18</v>
          </cell>
          <cell r="J13">
            <v>42.480000000000004</v>
          </cell>
          <cell r="K13">
            <v>0</v>
          </cell>
        </row>
        <row r="14">
          <cell r="B14">
            <v>29.429166666666664</v>
          </cell>
          <cell r="C14">
            <v>37.299999999999997</v>
          </cell>
          <cell r="D14">
            <v>23.3</v>
          </cell>
          <cell r="E14">
            <v>69.875</v>
          </cell>
          <cell r="F14">
            <v>94</v>
          </cell>
          <cell r="G14">
            <v>38</v>
          </cell>
          <cell r="H14">
            <v>10.44</v>
          </cell>
          <cell r="J14">
            <v>37.440000000000005</v>
          </cell>
          <cell r="K14">
            <v>0</v>
          </cell>
        </row>
        <row r="15">
          <cell r="B15">
            <v>28.950000000000006</v>
          </cell>
          <cell r="C15">
            <v>35.799999999999997</v>
          </cell>
          <cell r="D15">
            <v>22.8</v>
          </cell>
          <cell r="E15">
            <v>71.833333333333329</v>
          </cell>
          <cell r="F15">
            <v>94</v>
          </cell>
          <cell r="G15">
            <v>42</v>
          </cell>
          <cell r="H15">
            <v>7.9200000000000008</v>
          </cell>
          <cell r="J15">
            <v>21.96</v>
          </cell>
          <cell r="K15">
            <v>0</v>
          </cell>
        </row>
        <row r="16">
          <cell r="B16">
            <v>29.337499999999995</v>
          </cell>
          <cell r="C16">
            <v>35.9</v>
          </cell>
          <cell r="D16">
            <v>22.9</v>
          </cell>
          <cell r="E16">
            <v>63.708333333333336</v>
          </cell>
          <cell r="F16">
            <v>90</v>
          </cell>
          <cell r="G16">
            <v>35</v>
          </cell>
          <cell r="H16">
            <v>14.4</v>
          </cell>
          <cell r="J16">
            <v>31.680000000000003</v>
          </cell>
          <cell r="K16">
            <v>0</v>
          </cell>
        </row>
        <row r="17">
          <cell r="B17">
            <v>29.858333333333324</v>
          </cell>
          <cell r="C17">
            <v>37.4</v>
          </cell>
          <cell r="D17">
            <v>23.3</v>
          </cell>
          <cell r="E17">
            <v>58.5</v>
          </cell>
          <cell r="F17">
            <v>82</v>
          </cell>
          <cell r="G17">
            <v>40</v>
          </cell>
          <cell r="H17">
            <v>13.32</v>
          </cell>
          <cell r="J17">
            <v>29.880000000000003</v>
          </cell>
          <cell r="K17">
            <v>0</v>
          </cell>
        </row>
        <row r="18">
          <cell r="B18">
            <v>30.387500000000003</v>
          </cell>
          <cell r="C18">
            <v>38.9</v>
          </cell>
          <cell r="D18">
            <v>25.3</v>
          </cell>
          <cell r="E18">
            <v>68.291666666666671</v>
          </cell>
          <cell r="F18">
            <v>89</v>
          </cell>
          <cell r="G18">
            <v>39</v>
          </cell>
          <cell r="H18">
            <v>12.24</v>
          </cell>
          <cell r="J18">
            <v>44.28</v>
          </cell>
          <cell r="K18">
            <v>0</v>
          </cell>
        </row>
        <row r="19">
          <cell r="B19">
            <v>29.233333333333334</v>
          </cell>
          <cell r="C19">
            <v>38.6</v>
          </cell>
          <cell r="D19">
            <v>24</v>
          </cell>
          <cell r="E19">
            <v>71.416666666666671</v>
          </cell>
          <cell r="F19">
            <v>92</v>
          </cell>
          <cell r="G19">
            <v>32</v>
          </cell>
          <cell r="H19">
            <v>16.559999999999999</v>
          </cell>
          <cell r="J19">
            <v>34.56</v>
          </cell>
          <cell r="K19">
            <v>0</v>
          </cell>
        </row>
        <row r="20">
          <cell r="B20">
            <v>29.445833333333329</v>
          </cell>
          <cell r="C20">
            <v>37.799999999999997</v>
          </cell>
          <cell r="D20">
            <v>22.9</v>
          </cell>
          <cell r="E20">
            <v>68.75</v>
          </cell>
          <cell r="F20">
            <v>93</v>
          </cell>
          <cell r="G20">
            <v>38</v>
          </cell>
          <cell r="H20">
            <v>19.079999999999998</v>
          </cell>
          <cell r="J20">
            <v>31.319999999999997</v>
          </cell>
          <cell r="K20">
            <v>0</v>
          </cell>
        </row>
        <row r="21">
          <cell r="B21">
            <v>30.495833333333326</v>
          </cell>
          <cell r="C21">
            <v>38.1</v>
          </cell>
          <cell r="D21">
            <v>25.2</v>
          </cell>
          <cell r="E21">
            <v>64.166666666666671</v>
          </cell>
          <cell r="F21">
            <v>85</v>
          </cell>
          <cell r="G21">
            <v>36</v>
          </cell>
          <cell r="H21">
            <v>21.6</v>
          </cell>
          <cell r="J21">
            <v>42.84</v>
          </cell>
          <cell r="K21">
            <v>0</v>
          </cell>
        </row>
        <row r="22">
          <cell r="B22">
            <v>28.220833333333342</v>
          </cell>
          <cell r="C22">
            <v>35.4</v>
          </cell>
          <cell r="D22">
            <v>23.4</v>
          </cell>
          <cell r="E22">
            <v>77.25</v>
          </cell>
          <cell r="F22">
            <v>99</v>
          </cell>
          <cell r="G22">
            <v>43</v>
          </cell>
          <cell r="H22">
            <v>10.8</v>
          </cell>
          <cell r="J22">
            <v>26.28</v>
          </cell>
          <cell r="K22">
            <v>16.399999999999999</v>
          </cell>
        </row>
        <row r="23">
          <cell r="B23">
            <v>29.833333333333329</v>
          </cell>
          <cell r="C23">
            <v>37.299999999999997</v>
          </cell>
          <cell r="D23">
            <v>23.8</v>
          </cell>
          <cell r="E23">
            <v>67.083333333333329</v>
          </cell>
          <cell r="F23">
            <v>95</v>
          </cell>
          <cell r="G23">
            <v>37</v>
          </cell>
          <cell r="H23">
            <v>13.32</v>
          </cell>
          <cell r="J23">
            <v>27</v>
          </cell>
          <cell r="K23">
            <v>0</v>
          </cell>
        </row>
        <row r="24">
          <cell r="B24">
            <v>30.204166666666669</v>
          </cell>
          <cell r="C24">
            <v>37.9</v>
          </cell>
          <cell r="D24">
            <v>24.6</v>
          </cell>
          <cell r="E24">
            <v>67.541666666666671</v>
          </cell>
          <cell r="F24">
            <v>88</v>
          </cell>
          <cell r="G24">
            <v>38</v>
          </cell>
          <cell r="H24">
            <v>17.64</v>
          </cell>
          <cell r="J24">
            <v>36.36</v>
          </cell>
          <cell r="K24">
            <v>0</v>
          </cell>
        </row>
        <row r="25">
          <cell r="B25">
            <v>27.749999999999996</v>
          </cell>
          <cell r="C25">
            <v>37.299999999999997</v>
          </cell>
          <cell r="D25">
            <v>21</v>
          </cell>
          <cell r="E25">
            <v>74.208333333333329</v>
          </cell>
          <cell r="F25">
            <v>96</v>
          </cell>
          <cell r="G25">
            <v>38</v>
          </cell>
          <cell r="H25">
            <v>24.840000000000003</v>
          </cell>
          <cell r="J25">
            <v>57.960000000000008</v>
          </cell>
          <cell r="K25">
            <v>8.3999999999999986</v>
          </cell>
        </row>
        <row r="26">
          <cell r="B26">
            <v>24.866666666666664</v>
          </cell>
          <cell r="C26">
            <v>31.5</v>
          </cell>
          <cell r="D26">
            <v>20.6</v>
          </cell>
          <cell r="E26">
            <v>67.625</v>
          </cell>
          <cell r="F26">
            <v>89</v>
          </cell>
          <cell r="G26">
            <v>42</v>
          </cell>
          <cell r="H26">
            <v>8.2799999999999994</v>
          </cell>
          <cell r="J26">
            <v>18.36</v>
          </cell>
          <cell r="K26">
            <v>0.2</v>
          </cell>
        </row>
        <row r="27">
          <cell r="B27">
            <v>24.716666666666672</v>
          </cell>
          <cell r="C27">
            <v>27.8</v>
          </cell>
          <cell r="D27">
            <v>22.2</v>
          </cell>
          <cell r="E27">
            <v>69.083333333333329</v>
          </cell>
          <cell r="F27">
            <v>84</v>
          </cell>
          <cell r="G27">
            <v>59</v>
          </cell>
          <cell r="H27">
            <v>14.04</v>
          </cell>
          <cell r="J27">
            <v>37.440000000000005</v>
          </cell>
          <cell r="K27">
            <v>0</v>
          </cell>
        </row>
        <row r="28">
          <cell r="B28">
            <v>23.891666666666662</v>
          </cell>
          <cell r="C28">
            <v>26.6</v>
          </cell>
          <cell r="D28">
            <v>21.6</v>
          </cell>
          <cell r="E28">
            <v>73.625</v>
          </cell>
          <cell r="F28">
            <v>80</v>
          </cell>
          <cell r="G28">
            <v>62</v>
          </cell>
          <cell r="H28">
            <v>9.3600000000000012</v>
          </cell>
          <cell r="J28">
            <v>29.880000000000003</v>
          </cell>
          <cell r="K28">
            <v>0</v>
          </cell>
        </row>
        <row r="29">
          <cell r="B29">
            <v>25.195833333333329</v>
          </cell>
          <cell r="C29">
            <v>31.2</v>
          </cell>
          <cell r="D29">
            <v>22</v>
          </cell>
          <cell r="E29">
            <v>78.791666666666671</v>
          </cell>
          <cell r="F29">
            <v>91</v>
          </cell>
          <cell r="G29">
            <v>57</v>
          </cell>
          <cell r="H29">
            <v>9.7200000000000006</v>
          </cell>
          <cell r="J29">
            <v>24.12</v>
          </cell>
          <cell r="K29">
            <v>0</v>
          </cell>
        </row>
        <row r="30">
          <cell r="B30">
            <v>25.687500000000004</v>
          </cell>
          <cell r="C30">
            <v>33.700000000000003</v>
          </cell>
          <cell r="D30">
            <v>19.600000000000001</v>
          </cell>
          <cell r="E30">
            <v>76.208333333333329</v>
          </cell>
          <cell r="F30">
            <v>95</v>
          </cell>
          <cell r="G30">
            <v>46</v>
          </cell>
          <cell r="H30">
            <v>12.24</v>
          </cell>
          <cell r="J30">
            <v>33.840000000000003</v>
          </cell>
          <cell r="K30">
            <v>0</v>
          </cell>
        </row>
        <row r="31">
          <cell r="B31">
            <v>25.283333333333328</v>
          </cell>
          <cell r="C31">
            <v>31.4</v>
          </cell>
          <cell r="D31">
            <v>21.3</v>
          </cell>
          <cell r="E31">
            <v>76.833333333333329</v>
          </cell>
          <cell r="F31">
            <v>93</v>
          </cell>
          <cell r="G31">
            <v>49</v>
          </cell>
          <cell r="H31">
            <v>11.16</v>
          </cell>
          <cell r="J31">
            <v>37.800000000000004</v>
          </cell>
          <cell r="K31">
            <v>0.8</v>
          </cell>
        </row>
        <row r="32">
          <cell r="B32">
            <v>24.383333333333336</v>
          </cell>
          <cell r="C32">
            <v>29.7</v>
          </cell>
          <cell r="D32">
            <v>20.7</v>
          </cell>
          <cell r="E32">
            <v>79.75</v>
          </cell>
          <cell r="F32">
            <v>93</v>
          </cell>
          <cell r="G32">
            <v>58</v>
          </cell>
          <cell r="H32">
            <v>8.2799999999999994</v>
          </cell>
          <cell r="J32">
            <v>23.040000000000003</v>
          </cell>
          <cell r="K32">
            <v>0</v>
          </cell>
        </row>
        <row r="33">
          <cell r="B33">
            <v>24.679166666666671</v>
          </cell>
          <cell r="C33">
            <v>31.1</v>
          </cell>
          <cell r="D33">
            <v>19.3</v>
          </cell>
          <cell r="E33">
            <v>77.291666666666671</v>
          </cell>
          <cell r="F33">
            <v>96</v>
          </cell>
          <cell r="G33">
            <v>56</v>
          </cell>
          <cell r="H33">
            <v>10.44</v>
          </cell>
          <cell r="J33">
            <v>25.92</v>
          </cell>
          <cell r="K33">
            <v>0</v>
          </cell>
        </row>
        <row r="34">
          <cell r="B34">
            <v>26.662499999999998</v>
          </cell>
          <cell r="C34">
            <v>35.299999999999997</v>
          </cell>
          <cell r="D34">
            <v>20.399999999999999</v>
          </cell>
          <cell r="E34">
            <v>77.041666666666671</v>
          </cell>
          <cell r="F34">
            <v>98</v>
          </cell>
          <cell r="G34">
            <v>45</v>
          </cell>
          <cell r="H34">
            <v>7.5600000000000005</v>
          </cell>
          <cell r="J34">
            <v>15.840000000000002</v>
          </cell>
          <cell r="K34">
            <v>0</v>
          </cell>
        </row>
        <row r="35">
          <cell r="B35">
            <v>25.612499999999994</v>
          </cell>
          <cell r="C35">
            <v>33.799999999999997</v>
          </cell>
          <cell r="D35">
            <v>22.1</v>
          </cell>
          <cell r="E35">
            <v>83.625</v>
          </cell>
          <cell r="F35">
            <v>97</v>
          </cell>
          <cell r="G35">
            <v>53</v>
          </cell>
          <cell r="H35">
            <v>23.759999999999998</v>
          </cell>
          <cell r="J35">
            <v>67.680000000000007</v>
          </cell>
          <cell r="K35">
            <v>0.8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F5">
            <v>100</v>
          </cell>
        </row>
      </sheetData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27.341666666666672</v>
          </cell>
          <cell r="C9">
            <v>35.1</v>
          </cell>
          <cell r="D9">
            <v>22.3</v>
          </cell>
          <cell r="E9">
            <v>80.75</v>
          </cell>
          <cell r="F9">
            <v>100</v>
          </cell>
          <cell r="G9">
            <v>46</v>
          </cell>
          <cell r="H9">
            <v>17.28</v>
          </cell>
          <cell r="J9">
            <v>40.680000000000007</v>
          </cell>
          <cell r="K9">
            <v>0</v>
          </cell>
        </row>
        <row r="10">
          <cell r="B10">
            <v>25.508333333333329</v>
          </cell>
          <cell r="C10">
            <v>32.6</v>
          </cell>
          <cell r="D10">
            <v>20.399999999999999</v>
          </cell>
          <cell r="E10">
            <v>84.25</v>
          </cell>
          <cell r="F10">
            <v>100</v>
          </cell>
          <cell r="G10">
            <v>54</v>
          </cell>
          <cell r="H10">
            <v>20.16</v>
          </cell>
          <cell r="J10">
            <v>33.840000000000003</v>
          </cell>
          <cell r="K10">
            <v>2.4</v>
          </cell>
        </row>
        <row r="11">
          <cell r="B11">
            <v>26.412499999999998</v>
          </cell>
          <cell r="C11">
            <v>33.5</v>
          </cell>
          <cell r="D11">
            <v>22.7</v>
          </cell>
          <cell r="E11">
            <v>91.083333333333329</v>
          </cell>
          <cell r="F11">
            <v>100</v>
          </cell>
          <cell r="G11">
            <v>54</v>
          </cell>
          <cell r="H11">
            <v>18</v>
          </cell>
          <cell r="J11">
            <v>35.64</v>
          </cell>
          <cell r="K11">
            <v>20.399999999999999</v>
          </cell>
        </row>
        <row r="12">
          <cell r="B12">
            <v>26.037499999999991</v>
          </cell>
          <cell r="C12">
            <v>33.1</v>
          </cell>
          <cell r="D12">
            <v>22.9</v>
          </cell>
          <cell r="E12">
            <v>93.166666666666671</v>
          </cell>
          <cell r="F12">
            <v>100</v>
          </cell>
          <cell r="G12">
            <v>55</v>
          </cell>
          <cell r="H12">
            <v>16.920000000000002</v>
          </cell>
          <cell r="J12">
            <v>28.44</v>
          </cell>
          <cell r="K12">
            <v>3.4</v>
          </cell>
        </row>
        <row r="13">
          <cell r="B13">
            <v>27.220833333333331</v>
          </cell>
          <cell r="C13">
            <v>34.6</v>
          </cell>
          <cell r="D13">
            <v>22.7</v>
          </cell>
          <cell r="E13">
            <v>83.541666666666671</v>
          </cell>
          <cell r="F13">
            <v>100</v>
          </cell>
          <cell r="G13">
            <v>45</v>
          </cell>
          <cell r="H13">
            <v>19.079999999999998</v>
          </cell>
          <cell r="J13">
            <v>36.36</v>
          </cell>
          <cell r="K13">
            <v>0.2</v>
          </cell>
        </row>
        <row r="14">
          <cell r="B14">
            <v>27.779166666666665</v>
          </cell>
          <cell r="C14">
            <v>34.6</v>
          </cell>
          <cell r="D14">
            <v>23.9</v>
          </cell>
          <cell r="E14">
            <v>85.041666666666671</v>
          </cell>
          <cell r="F14">
            <v>100</v>
          </cell>
          <cell r="G14">
            <v>53</v>
          </cell>
          <cell r="H14">
            <v>14.76</v>
          </cell>
          <cell r="J14">
            <v>39.6</v>
          </cell>
          <cell r="K14">
            <v>0</v>
          </cell>
        </row>
        <row r="15">
          <cell r="B15">
            <v>27.637500000000003</v>
          </cell>
          <cell r="C15">
            <v>34.4</v>
          </cell>
          <cell r="D15">
            <v>22.8</v>
          </cell>
          <cell r="E15">
            <v>82.166666666666671</v>
          </cell>
          <cell r="F15">
            <v>100</v>
          </cell>
          <cell r="G15">
            <v>50</v>
          </cell>
          <cell r="H15">
            <v>23.400000000000002</v>
          </cell>
          <cell r="J15">
            <v>35.64</v>
          </cell>
          <cell r="K15">
            <v>0</v>
          </cell>
        </row>
        <row r="16">
          <cell r="B16">
            <v>28.058333333333334</v>
          </cell>
          <cell r="C16">
            <v>34.9</v>
          </cell>
          <cell r="D16">
            <v>23.3</v>
          </cell>
          <cell r="E16">
            <v>71.375</v>
          </cell>
          <cell r="F16">
            <v>100</v>
          </cell>
          <cell r="G16">
            <v>39</v>
          </cell>
          <cell r="H16">
            <v>24.840000000000003</v>
          </cell>
          <cell r="J16">
            <v>34.92</v>
          </cell>
          <cell r="K16">
            <v>0</v>
          </cell>
        </row>
        <row r="17">
          <cell r="B17">
            <v>28.787499999999998</v>
          </cell>
          <cell r="C17">
            <v>37</v>
          </cell>
          <cell r="D17">
            <v>21.5</v>
          </cell>
          <cell r="E17">
            <v>67.791666666666671</v>
          </cell>
          <cell r="F17">
            <v>100</v>
          </cell>
          <cell r="G17">
            <v>43</v>
          </cell>
          <cell r="H17">
            <v>17.64</v>
          </cell>
          <cell r="J17">
            <v>29.52</v>
          </cell>
          <cell r="K17">
            <v>0</v>
          </cell>
        </row>
        <row r="18">
          <cell r="B18">
            <v>29.862499999999997</v>
          </cell>
          <cell r="C18">
            <v>38</v>
          </cell>
          <cell r="D18">
            <v>22.8</v>
          </cell>
          <cell r="E18">
            <v>70.291666666666671</v>
          </cell>
          <cell r="F18">
            <v>100</v>
          </cell>
          <cell r="G18">
            <v>39</v>
          </cell>
          <cell r="H18">
            <v>14.76</v>
          </cell>
          <cell r="J18">
            <v>24.840000000000003</v>
          </cell>
          <cell r="K18">
            <v>0</v>
          </cell>
        </row>
        <row r="19">
          <cell r="B19">
            <v>28.858333333333334</v>
          </cell>
          <cell r="C19">
            <v>38.299999999999997</v>
          </cell>
          <cell r="D19">
            <v>22.6</v>
          </cell>
          <cell r="E19">
            <v>76.875</v>
          </cell>
          <cell r="F19">
            <v>100</v>
          </cell>
          <cell r="G19">
            <v>36</v>
          </cell>
          <cell r="H19">
            <v>16.2</v>
          </cell>
          <cell r="J19">
            <v>57.960000000000008</v>
          </cell>
          <cell r="K19">
            <v>11.6</v>
          </cell>
        </row>
        <row r="20">
          <cell r="B20">
            <v>28.762500000000006</v>
          </cell>
          <cell r="C20">
            <v>36.4</v>
          </cell>
          <cell r="D20">
            <v>22.6</v>
          </cell>
          <cell r="E20">
            <v>76.666666666666671</v>
          </cell>
          <cell r="F20">
            <v>100</v>
          </cell>
          <cell r="G20">
            <v>42</v>
          </cell>
          <cell r="H20">
            <v>13.68</v>
          </cell>
          <cell r="J20">
            <v>23.759999999999998</v>
          </cell>
          <cell r="K20">
            <v>0.2</v>
          </cell>
        </row>
        <row r="21">
          <cell r="B21">
            <v>29.299999999999997</v>
          </cell>
          <cell r="C21">
            <v>36</v>
          </cell>
          <cell r="D21">
            <v>24.3</v>
          </cell>
          <cell r="E21">
            <v>70.458333333333329</v>
          </cell>
          <cell r="F21">
            <v>100</v>
          </cell>
          <cell r="G21">
            <v>40</v>
          </cell>
          <cell r="H21">
            <v>18</v>
          </cell>
          <cell r="J21">
            <v>33.480000000000004</v>
          </cell>
          <cell r="K21">
            <v>0</v>
          </cell>
        </row>
        <row r="22">
          <cell r="B22">
            <v>27.112499999999997</v>
          </cell>
          <cell r="C22">
            <v>35.1</v>
          </cell>
          <cell r="D22">
            <v>22.6</v>
          </cell>
          <cell r="E22">
            <v>87.375</v>
          </cell>
          <cell r="F22">
            <v>100</v>
          </cell>
          <cell r="G22">
            <v>47</v>
          </cell>
          <cell r="H22">
            <v>23.400000000000002</v>
          </cell>
          <cell r="J22">
            <v>48.96</v>
          </cell>
          <cell r="K22">
            <v>10.8</v>
          </cell>
        </row>
        <row r="23">
          <cell r="B23">
            <v>27.729166666666661</v>
          </cell>
          <cell r="C23">
            <v>34.200000000000003</v>
          </cell>
          <cell r="D23">
            <v>23.4</v>
          </cell>
          <cell r="E23">
            <v>84.833333333333329</v>
          </cell>
          <cell r="F23">
            <v>100</v>
          </cell>
          <cell r="G23">
            <v>54</v>
          </cell>
          <cell r="H23">
            <v>10.08</v>
          </cell>
          <cell r="J23">
            <v>38.159999999999997</v>
          </cell>
          <cell r="K23">
            <v>0</v>
          </cell>
        </row>
        <row r="24">
          <cell r="B24">
            <v>28.495833333333334</v>
          </cell>
          <cell r="C24">
            <v>36.299999999999997</v>
          </cell>
          <cell r="D24">
            <v>24.8</v>
          </cell>
          <cell r="E24">
            <v>82.416666666666671</v>
          </cell>
          <cell r="F24">
            <v>100</v>
          </cell>
          <cell r="G24">
            <v>44</v>
          </cell>
          <cell r="H24">
            <v>15.48</v>
          </cell>
          <cell r="J24">
            <v>44.64</v>
          </cell>
          <cell r="K24">
            <v>0</v>
          </cell>
        </row>
        <row r="25">
          <cell r="B25">
            <v>26.754166666666663</v>
          </cell>
          <cell r="C25">
            <v>34</v>
          </cell>
          <cell r="D25">
            <v>22.9</v>
          </cell>
          <cell r="E25">
            <v>88.125</v>
          </cell>
          <cell r="F25">
            <v>100</v>
          </cell>
          <cell r="G25">
            <v>56</v>
          </cell>
          <cell r="H25">
            <v>25.2</v>
          </cell>
          <cell r="J25">
            <v>46.080000000000005</v>
          </cell>
          <cell r="K25">
            <v>3.8</v>
          </cell>
        </row>
        <row r="26">
          <cell r="B26">
            <v>25.520833333333329</v>
          </cell>
          <cell r="C26">
            <v>32.200000000000003</v>
          </cell>
          <cell r="D26">
            <v>21.8</v>
          </cell>
          <cell r="E26">
            <v>86.833333333333329</v>
          </cell>
          <cell r="F26">
            <v>100</v>
          </cell>
          <cell r="G26">
            <v>55</v>
          </cell>
          <cell r="H26">
            <v>27</v>
          </cell>
          <cell r="J26">
            <v>45</v>
          </cell>
          <cell r="K26">
            <v>22.799999999999997</v>
          </cell>
        </row>
        <row r="27">
          <cell r="B27">
            <v>23.491666666666671</v>
          </cell>
          <cell r="C27">
            <v>25.2</v>
          </cell>
          <cell r="D27">
            <v>21.4</v>
          </cell>
          <cell r="E27">
            <v>79.041666666666671</v>
          </cell>
          <cell r="F27">
            <v>100</v>
          </cell>
          <cell r="G27">
            <v>67</v>
          </cell>
          <cell r="H27">
            <v>24.840000000000003</v>
          </cell>
          <cell r="J27">
            <v>45.36</v>
          </cell>
          <cell r="K27">
            <v>5.2</v>
          </cell>
        </row>
        <row r="28">
          <cell r="B28">
            <v>22.975000000000005</v>
          </cell>
          <cell r="C28">
            <v>27</v>
          </cell>
          <cell r="D28">
            <v>20.3</v>
          </cell>
          <cell r="E28">
            <v>88.708333333333329</v>
          </cell>
          <cell r="F28">
            <v>100</v>
          </cell>
          <cell r="G28">
            <v>72</v>
          </cell>
          <cell r="H28">
            <v>24.12</v>
          </cell>
          <cell r="J28">
            <v>47.519999999999996</v>
          </cell>
          <cell r="K28">
            <v>0.2</v>
          </cell>
        </row>
        <row r="29">
          <cell r="B29">
            <v>24.904166666666669</v>
          </cell>
          <cell r="C29">
            <v>31</v>
          </cell>
          <cell r="D29">
            <v>21.8</v>
          </cell>
          <cell r="E29">
            <v>87.166666666666671</v>
          </cell>
          <cell r="F29">
            <v>100</v>
          </cell>
          <cell r="G29">
            <v>57</v>
          </cell>
          <cell r="H29">
            <v>15.120000000000001</v>
          </cell>
          <cell r="J29">
            <v>27</v>
          </cell>
          <cell r="K29">
            <v>0</v>
          </cell>
        </row>
        <row r="30">
          <cell r="B30">
            <v>24.687499999999996</v>
          </cell>
          <cell r="C30">
            <v>28.9</v>
          </cell>
          <cell r="D30">
            <v>21.2</v>
          </cell>
          <cell r="E30">
            <v>87.208333333333329</v>
          </cell>
          <cell r="F30">
            <v>100</v>
          </cell>
          <cell r="G30">
            <v>66</v>
          </cell>
          <cell r="H30">
            <v>13.68</v>
          </cell>
          <cell r="J30">
            <v>22.68</v>
          </cell>
          <cell r="K30">
            <v>0</v>
          </cell>
        </row>
        <row r="31">
          <cell r="B31">
            <v>24.016666666666666</v>
          </cell>
          <cell r="C31">
            <v>28.2</v>
          </cell>
          <cell r="D31">
            <v>21.7</v>
          </cell>
          <cell r="E31">
            <v>88.5</v>
          </cell>
          <cell r="F31">
            <v>100</v>
          </cell>
          <cell r="G31">
            <v>64</v>
          </cell>
          <cell r="H31">
            <v>17.28</v>
          </cell>
          <cell r="J31">
            <v>30.240000000000002</v>
          </cell>
          <cell r="K31">
            <v>0</v>
          </cell>
        </row>
        <row r="32">
          <cell r="B32">
            <v>23.721527777777776</v>
          </cell>
          <cell r="C32">
            <v>29.3</v>
          </cell>
          <cell r="D32">
            <v>21</v>
          </cell>
          <cell r="E32">
            <v>90.104166666666671</v>
          </cell>
          <cell r="F32">
            <v>100</v>
          </cell>
          <cell r="G32">
            <v>63</v>
          </cell>
          <cell r="H32">
            <v>14.4</v>
          </cell>
          <cell r="J32">
            <v>24.12</v>
          </cell>
          <cell r="K32">
            <v>0</v>
          </cell>
        </row>
        <row r="33">
          <cell r="B33">
            <v>23.849999999999998</v>
          </cell>
          <cell r="C33">
            <v>30</v>
          </cell>
          <cell r="D33">
            <v>19.899999999999999</v>
          </cell>
          <cell r="E33">
            <v>91.25</v>
          </cell>
          <cell r="F33">
            <v>100</v>
          </cell>
          <cell r="G33">
            <v>62</v>
          </cell>
          <cell r="H33">
            <v>13.32</v>
          </cell>
          <cell r="J33">
            <v>24.12</v>
          </cell>
          <cell r="K33">
            <v>5.8</v>
          </cell>
        </row>
        <row r="34">
          <cell r="B34">
            <v>26.570833333333329</v>
          </cell>
          <cell r="C34">
            <v>32.4</v>
          </cell>
          <cell r="D34">
            <v>22.7</v>
          </cell>
          <cell r="E34">
            <v>84.583333333333329</v>
          </cell>
          <cell r="F34">
            <v>100</v>
          </cell>
          <cell r="G34">
            <v>53</v>
          </cell>
          <cell r="H34">
            <v>11.16</v>
          </cell>
          <cell r="J34">
            <v>20.52</v>
          </cell>
          <cell r="K34">
            <v>0.2</v>
          </cell>
        </row>
        <row r="35">
          <cell r="B35">
            <v>26.029166666666665</v>
          </cell>
          <cell r="C35">
            <v>32.6</v>
          </cell>
          <cell r="D35">
            <v>22.8</v>
          </cell>
          <cell r="E35">
            <v>91.458333333333329</v>
          </cell>
          <cell r="F35">
            <v>100</v>
          </cell>
          <cell r="G35">
            <v>56</v>
          </cell>
          <cell r="H35">
            <v>13.32</v>
          </cell>
          <cell r="J35">
            <v>21.96</v>
          </cell>
          <cell r="K35">
            <v>0.8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23.620833333333326</v>
          </cell>
        </row>
      </sheetData>
      <sheetData sheetId="1"/>
      <sheetData sheetId="2">
        <row r="5">
          <cell r="B5">
            <v>27.220833333333331</v>
          </cell>
          <cell r="C5">
            <v>33.799999999999997</v>
          </cell>
          <cell r="D5">
            <v>21.9</v>
          </cell>
          <cell r="E5">
            <v>70.333333333333329</v>
          </cell>
          <cell r="F5">
            <v>94</v>
          </cell>
          <cell r="G5">
            <v>41</v>
          </cell>
          <cell r="H5">
            <v>14.76</v>
          </cell>
          <cell r="J5">
            <v>36.36</v>
          </cell>
          <cell r="K5" t="str">
            <v>*</v>
          </cell>
        </row>
        <row r="6">
          <cell r="B6">
            <v>27.170833333333334</v>
          </cell>
          <cell r="C6">
            <v>33.4</v>
          </cell>
          <cell r="D6">
            <v>22</v>
          </cell>
          <cell r="E6">
            <v>71.541666666666671</v>
          </cell>
          <cell r="F6">
            <v>90</v>
          </cell>
          <cell r="G6">
            <v>45</v>
          </cell>
          <cell r="H6">
            <v>12.6</v>
          </cell>
          <cell r="J6">
            <v>52.2</v>
          </cell>
          <cell r="K6" t="str">
            <v>*</v>
          </cell>
        </row>
        <row r="7">
          <cell r="B7">
            <v>24.970833333333328</v>
          </cell>
          <cell r="C7">
            <v>33.299999999999997</v>
          </cell>
          <cell r="D7">
            <v>20.6</v>
          </cell>
          <cell r="E7">
            <v>77.625</v>
          </cell>
          <cell r="F7">
            <v>92</v>
          </cell>
          <cell r="G7">
            <v>47</v>
          </cell>
          <cell r="H7">
            <v>26.64</v>
          </cell>
          <cell r="J7">
            <v>63</v>
          </cell>
          <cell r="K7" t="str">
            <v>*</v>
          </cell>
        </row>
        <row r="8">
          <cell r="B8">
            <v>25.3</v>
          </cell>
          <cell r="C8">
            <v>30.1</v>
          </cell>
          <cell r="D8">
            <v>21.4</v>
          </cell>
          <cell r="E8">
            <v>80.583333333333329</v>
          </cell>
          <cell r="F8">
            <v>94</v>
          </cell>
          <cell r="G8">
            <v>58</v>
          </cell>
          <cell r="H8">
            <v>17.64</v>
          </cell>
          <cell r="J8">
            <v>31.319999999999997</v>
          </cell>
          <cell r="K8" t="str">
            <v>*</v>
          </cell>
        </row>
        <row r="9">
          <cell r="B9">
            <v>24.249999999999989</v>
          </cell>
          <cell r="C9">
            <v>31.2</v>
          </cell>
          <cell r="D9">
            <v>20.9</v>
          </cell>
          <cell r="E9">
            <v>83.208333333333329</v>
          </cell>
          <cell r="F9">
            <v>96</v>
          </cell>
          <cell r="G9">
            <v>48</v>
          </cell>
          <cell r="H9">
            <v>23.400000000000002</v>
          </cell>
          <cell r="J9">
            <v>50.4</v>
          </cell>
          <cell r="K9" t="str">
            <v>*</v>
          </cell>
        </row>
        <row r="10">
          <cell r="B10">
            <v>24.079166666666669</v>
          </cell>
          <cell r="C10">
            <v>30</v>
          </cell>
          <cell r="D10">
            <v>21.3</v>
          </cell>
          <cell r="E10">
            <v>87</v>
          </cell>
          <cell r="F10">
            <v>97</v>
          </cell>
          <cell r="G10">
            <v>60</v>
          </cell>
          <cell r="H10">
            <v>19.8</v>
          </cell>
          <cell r="J10">
            <v>32.76</v>
          </cell>
          <cell r="K10" t="str">
            <v>*</v>
          </cell>
        </row>
        <row r="11">
          <cell r="B11">
            <v>25.375</v>
          </cell>
          <cell r="C11">
            <v>31.4</v>
          </cell>
          <cell r="D11">
            <v>22.3</v>
          </cell>
          <cell r="E11">
            <v>81.416666666666671</v>
          </cell>
          <cell r="F11">
            <v>95</v>
          </cell>
          <cell r="G11">
            <v>55</v>
          </cell>
          <cell r="H11">
            <v>14.76</v>
          </cell>
          <cell r="J11">
            <v>30.240000000000002</v>
          </cell>
          <cell r="K11" t="str">
            <v>*</v>
          </cell>
        </row>
        <row r="12">
          <cell r="B12">
            <v>26.137499999999999</v>
          </cell>
          <cell r="C12">
            <v>32.299999999999997</v>
          </cell>
          <cell r="D12">
            <v>22.1</v>
          </cell>
          <cell r="E12">
            <v>77.708333333333329</v>
          </cell>
          <cell r="F12">
            <v>97</v>
          </cell>
          <cell r="G12">
            <v>47</v>
          </cell>
          <cell r="H12">
            <v>25.92</v>
          </cell>
          <cell r="J12">
            <v>38.519999999999996</v>
          </cell>
          <cell r="K12" t="str">
            <v>*</v>
          </cell>
        </row>
        <row r="13">
          <cell r="B13">
            <v>25.433333333333326</v>
          </cell>
          <cell r="C13">
            <v>32.700000000000003</v>
          </cell>
          <cell r="D13">
            <v>22.6</v>
          </cell>
          <cell r="E13">
            <v>82.791666666666671</v>
          </cell>
          <cell r="F13">
            <v>95</v>
          </cell>
          <cell r="G13">
            <v>53</v>
          </cell>
          <cell r="H13">
            <v>23.040000000000003</v>
          </cell>
          <cell r="J13">
            <v>37.080000000000005</v>
          </cell>
          <cell r="K13" t="str">
            <v>*</v>
          </cell>
        </row>
        <row r="14">
          <cell r="B14">
            <v>25.370833333333337</v>
          </cell>
          <cell r="C14">
            <v>32.6</v>
          </cell>
          <cell r="D14">
            <v>21.8</v>
          </cell>
          <cell r="E14">
            <v>81.833333333333329</v>
          </cell>
          <cell r="F14">
            <v>95</v>
          </cell>
          <cell r="G14">
            <v>51</v>
          </cell>
          <cell r="H14">
            <v>11.16</v>
          </cell>
          <cell r="J14">
            <v>29.16</v>
          </cell>
          <cell r="K14" t="str">
            <v>*</v>
          </cell>
        </row>
        <row r="15">
          <cell r="B15">
            <v>26.399999999999995</v>
          </cell>
          <cell r="C15">
            <v>32.799999999999997</v>
          </cell>
          <cell r="D15">
            <v>21.9</v>
          </cell>
          <cell r="E15">
            <v>78.583333333333329</v>
          </cell>
          <cell r="F15">
            <v>96</v>
          </cell>
          <cell r="G15">
            <v>53</v>
          </cell>
          <cell r="H15">
            <v>14.04</v>
          </cell>
          <cell r="J15">
            <v>39.24</v>
          </cell>
          <cell r="K15" t="str">
            <v>*</v>
          </cell>
        </row>
        <row r="16">
          <cell r="B16">
            <v>27.700000000000003</v>
          </cell>
          <cell r="C16">
            <v>33.799999999999997</v>
          </cell>
          <cell r="D16">
            <v>23.4</v>
          </cell>
          <cell r="E16">
            <v>72.916666666666671</v>
          </cell>
          <cell r="F16">
            <v>89</v>
          </cell>
          <cell r="G16">
            <v>47</v>
          </cell>
          <cell r="H16">
            <v>11.879999999999999</v>
          </cell>
          <cell r="J16">
            <v>28.8</v>
          </cell>
          <cell r="K16" t="str">
            <v>*</v>
          </cell>
        </row>
        <row r="17">
          <cell r="B17">
            <v>27.379166666666663</v>
          </cell>
          <cell r="C17">
            <v>34.5</v>
          </cell>
          <cell r="D17">
            <v>23.7</v>
          </cell>
          <cell r="E17">
            <v>77.875</v>
          </cell>
          <cell r="F17">
            <v>94</v>
          </cell>
          <cell r="G17">
            <v>45</v>
          </cell>
          <cell r="H17">
            <v>12.96</v>
          </cell>
          <cell r="J17">
            <v>34.200000000000003</v>
          </cell>
          <cell r="K17" t="str">
            <v>*</v>
          </cell>
        </row>
        <row r="18">
          <cell r="B18">
            <v>27.141666666666662</v>
          </cell>
          <cell r="C18">
            <v>33.1</v>
          </cell>
          <cell r="D18">
            <v>23.3</v>
          </cell>
          <cell r="E18">
            <v>76.166666666666671</v>
          </cell>
          <cell r="F18">
            <v>93</v>
          </cell>
          <cell r="G18">
            <v>49</v>
          </cell>
          <cell r="H18">
            <v>14.4</v>
          </cell>
          <cell r="J18">
            <v>25.2</v>
          </cell>
          <cell r="K18" t="str">
            <v>*</v>
          </cell>
        </row>
        <row r="19">
          <cell r="B19">
            <v>25.037499999999998</v>
          </cell>
          <cell r="C19">
            <v>31.3</v>
          </cell>
          <cell r="D19">
            <v>22.1</v>
          </cell>
          <cell r="E19">
            <v>86</v>
          </cell>
          <cell r="F19">
            <v>96</v>
          </cell>
          <cell r="G19">
            <v>58</v>
          </cell>
          <cell r="H19">
            <v>15.840000000000002</v>
          </cell>
          <cell r="J19">
            <v>39.6</v>
          </cell>
          <cell r="K19" t="str">
            <v>*</v>
          </cell>
        </row>
        <row r="20">
          <cell r="B20">
            <v>25.5625</v>
          </cell>
          <cell r="C20">
            <v>31.7</v>
          </cell>
          <cell r="D20">
            <v>22.1</v>
          </cell>
          <cell r="E20">
            <v>81.791666666666671</v>
          </cell>
          <cell r="F20">
            <v>93</v>
          </cell>
          <cell r="G20">
            <v>58</v>
          </cell>
          <cell r="H20">
            <v>11.879999999999999</v>
          </cell>
          <cell r="J20">
            <v>29.52</v>
          </cell>
          <cell r="K20" t="str">
            <v>*</v>
          </cell>
        </row>
        <row r="21">
          <cell r="B21">
            <v>26.445833333333336</v>
          </cell>
          <cell r="C21">
            <v>32.700000000000003</v>
          </cell>
          <cell r="D21">
            <v>22.6</v>
          </cell>
          <cell r="E21">
            <v>77.166666666666671</v>
          </cell>
          <cell r="F21">
            <v>94</v>
          </cell>
          <cell r="G21">
            <v>51</v>
          </cell>
          <cell r="H21">
            <v>19.8</v>
          </cell>
          <cell r="J21">
            <v>52.2</v>
          </cell>
          <cell r="K21" t="str">
            <v>*</v>
          </cell>
        </row>
        <row r="22">
          <cell r="B22">
            <v>27.125000000000004</v>
          </cell>
          <cell r="C22">
            <v>32.9</v>
          </cell>
          <cell r="D22">
            <v>23</v>
          </cell>
          <cell r="E22">
            <v>73.416666666666671</v>
          </cell>
          <cell r="F22">
            <v>90</v>
          </cell>
          <cell r="G22">
            <v>48</v>
          </cell>
          <cell r="H22">
            <v>18.36</v>
          </cell>
          <cell r="J22">
            <v>38.519999999999996</v>
          </cell>
          <cell r="K22" t="str">
            <v>*</v>
          </cell>
        </row>
        <row r="23">
          <cell r="B23">
            <v>26.620833333333326</v>
          </cell>
          <cell r="C23">
            <v>33.299999999999997</v>
          </cell>
          <cell r="D23">
            <v>23.3</v>
          </cell>
          <cell r="E23">
            <v>77.666666666666671</v>
          </cell>
          <cell r="F23">
            <v>92</v>
          </cell>
          <cell r="G23">
            <v>47</v>
          </cell>
          <cell r="H23">
            <v>23.759999999999998</v>
          </cell>
          <cell r="J23">
            <v>47.519999999999996</v>
          </cell>
          <cell r="K23" t="str">
            <v>*</v>
          </cell>
        </row>
        <row r="24">
          <cell r="B24">
            <v>27.233333333333324</v>
          </cell>
          <cell r="C24">
            <v>33.9</v>
          </cell>
          <cell r="D24">
            <v>22.5</v>
          </cell>
          <cell r="E24">
            <v>70.958333333333329</v>
          </cell>
          <cell r="F24">
            <v>92</v>
          </cell>
          <cell r="G24">
            <v>40</v>
          </cell>
          <cell r="H24">
            <v>16.2</v>
          </cell>
          <cell r="J24">
            <v>30.96</v>
          </cell>
          <cell r="K24" t="str">
            <v>*</v>
          </cell>
        </row>
        <row r="25">
          <cell r="B25">
            <v>27.258333333333336</v>
          </cell>
          <cell r="C25">
            <v>32.4</v>
          </cell>
          <cell r="D25">
            <v>24.3</v>
          </cell>
          <cell r="E25">
            <v>75.875</v>
          </cell>
          <cell r="F25">
            <v>90</v>
          </cell>
          <cell r="G25">
            <v>53</v>
          </cell>
          <cell r="H25">
            <v>26.64</v>
          </cell>
          <cell r="J25">
            <v>41.04</v>
          </cell>
          <cell r="K25" t="str">
            <v>*</v>
          </cell>
        </row>
        <row r="26">
          <cell r="B26">
            <v>22.854166666666668</v>
          </cell>
          <cell r="C26">
            <v>27</v>
          </cell>
          <cell r="D26">
            <v>20.5</v>
          </cell>
          <cell r="E26">
            <v>88.916666666666671</v>
          </cell>
          <cell r="F26">
            <v>98</v>
          </cell>
          <cell r="G26">
            <v>68</v>
          </cell>
          <cell r="H26">
            <v>17.28</v>
          </cell>
          <cell r="J26">
            <v>49.680000000000007</v>
          </cell>
          <cell r="K26" t="str">
            <v>*</v>
          </cell>
        </row>
        <row r="27">
          <cell r="B27">
            <v>23.495833333333337</v>
          </cell>
          <cell r="C27">
            <v>27</v>
          </cell>
          <cell r="D27">
            <v>21.7</v>
          </cell>
          <cell r="E27">
            <v>82.958333333333329</v>
          </cell>
          <cell r="F27">
            <v>95</v>
          </cell>
          <cell r="G27">
            <v>67</v>
          </cell>
          <cell r="H27">
            <v>12.24</v>
          </cell>
          <cell r="J27">
            <v>30.6</v>
          </cell>
          <cell r="K27" t="str">
            <v>*</v>
          </cell>
        </row>
        <row r="28">
          <cell r="B28">
            <v>22.487499999999997</v>
          </cell>
          <cell r="C28">
            <v>28.7</v>
          </cell>
          <cell r="D28">
            <v>20.3</v>
          </cell>
          <cell r="E28">
            <v>88.958333333333329</v>
          </cell>
          <cell r="F28">
            <v>97</v>
          </cell>
          <cell r="G28">
            <v>64</v>
          </cell>
          <cell r="H28">
            <v>12.24</v>
          </cell>
          <cell r="J28">
            <v>25.56</v>
          </cell>
          <cell r="K28" t="str">
            <v>*</v>
          </cell>
        </row>
        <row r="29">
          <cell r="B29">
            <v>23.1875</v>
          </cell>
          <cell r="C29">
            <v>29.4</v>
          </cell>
          <cell r="D29">
            <v>21.2</v>
          </cell>
          <cell r="E29">
            <v>91.125</v>
          </cell>
          <cell r="F29">
            <v>98</v>
          </cell>
          <cell r="G29">
            <v>58</v>
          </cell>
          <cell r="H29">
            <v>17.64</v>
          </cell>
          <cell r="J29">
            <v>29.16</v>
          </cell>
          <cell r="K29" t="str">
            <v>*</v>
          </cell>
        </row>
        <row r="30">
          <cell r="B30">
            <v>22.608333333333338</v>
          </cell>
          <cell r="C30">
            <v>27.7</v>
          </cell>
          <cell r="D30">
            <v>21.1</v>
          </cell>
          <cell r="E30">
            <v>90.708333333333329</v>
          </cell>
          <cell r="F30">
            <v>97</v>
          </cell>
          <cell r="G30">
            <v>67</v>
          </cell>
          <cell r="H30">
            <v>13.32</v>
          </cell>
          <cell r="J30">
            <v>35.64</v>
          </cell>
          <cell r="K30" t="str">
            <v>*</v>
          </cell>
        </row>
        <row r="31">
          <cell r="B31">
            <v>21.849999999999998</v>
          </cell>
          <cell r="C31">
            <v>25.5</v>
          </cell>
          <cell r="D31">
            <v>20.8</v>
          </cell>
          <cell r="E31">
            <v>93.041666666666671</v>
          </cell>
          <cell r="F31">
            <v>98</v>
          </cell>
          <cell r="G31">
            <v>77</v>
          </cell>
          <cell r="H31">
            <v>11.520000000000001</v>
          </cell>
          <cell r="J31">
            <v>25.56</v>
          </cell>
          <cell r="K31" t="str">
            <v>*</v>
          </cell>
        </row>
        <row r="32">
          <cell r="B32">
            <v>23.141666666666666</v>
          </cell>
          <cell r="C32">
            <v>30.2</v>
          </cell>
          <cell r="D32">
            <v>20.2</v>
          </cell>
          <cell r="E32">
            <v>85.375</v>
          </cell>
          <cell r="F32">
            <v>98</v>
          </cell>
          <cell r="G32">
            <v>54</v>
          </cell>
          <cell r="H32">
            <v>11.520000000000001</v>
          </cell>
          <cell r="J32">
            <v>28.8</v>
          </cell>
          <cell r="K32" t="str">
            <v>*</v>
          </cell>
        </row>
        <row r="33">
          <cell r="B33">
            <v>23.533333333333342</v>
          </cell>
          <cell r="C33">
            <v>28.8</v>
          </cell>
          <cell r="D33">
            <v>21.1</v>
          </cell>
          <cell r="E33">
            <v>88.25</v>
          </cell>
          <cell r="F33">
            <v>98</v>
          </cell>
          <cell r="G33">
            <v>64</v>
          </cell>
          <cell r="H33">
            <v>13.32</v>
          </cell>
          <cell r="J33">
            <v>23.040000000000003</v>
          </cell>
          <cell r="K33" t="str">
            <v>*</v>
          </cell>
        </row>
        <row r="34">
          <cell r="B34">
            <v>24.854166666666661</v>
          </cell>
          <cell r="C34">
            <v>30.5</v>
          </cell>
          <cell r="D34">
            <v>22.4</v>
          </cell>
          <cell r="E34">
            <v>84.916666666666671</v>
          </cell>
          <cell r="F34">
            <v>96</v>
          </cell>
          <cell r="G34">
            <v>56</v>
          </cell>
          <cell r="H34">
            <v>17.64</v>
          </cell>
          <cell r="J34">
            <v>25.56</v>
          </cell>
          <cell r="K34" t="str">
            <v>*</v>
          </cell>
        </row>
        <row r="35">
          <cell r="B35">
            <v>23.829166666666669</v>
          </cell>
          <cell r="C35">
            <v>29.3</v>
          </cell>
          <cell r="D35">
            <v>22.2</v>
          </cell>
          <cell r="E35">
            <v>88.75</v>
          </cell>
          <cell r="F35">
            <v>96</v>
          </cell>
          <cell r="G35">
            <v>62</v>
          </cell>
          <cell r="H35">
            <v>7.9200000000000008</v>
          </cell>
          <cell r="J35">
            <v>30.96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 refreshError="1"/>
      <sheetData sheetId="2">
        <row r="5">
          <cell r="B5">
            <v>26.145833333333329</v>
          </cell>
          <cell r="C5">
            <v>35.6</v>
          </cell>
          <cell r="D5">
            <v>20.6</v>
          </cell>
          <cell r="E5">
            <v>79.75</v>
          </cell>
          <cell r="F5">
            <v>100</v>
          </cell>
          <cell r="G5">
            <v>36</v>
          </cell>
          <cell r="J5">
            <v>16.2</v>
          </cell>
          <cell r="K5" t="str">
            <v>*</v>
          </cell>
        </row>
        <row r="6">
          <cell r="B6">
            <v>27.458333333333343</v>
          </cell>
          <cell r="C6">
            <v>36.200000000000003</v>
          </cell>
          <cell r="D6">
            <v>22.1</v>
          </cell>
          <cell r="E6">
            <v>72.666666666666671</v>
          </cell>
          <cell r="F6">
            <v>95</v>
          </cell>
          <cell r="G6">
            <v>41</v>
          </cell>
          <cell r="J6">
            <v>33.840000000000003</v>
          </cell>
          <cell r="K6" t="str">
            <v>*</v>
          </cell>
        </row>
        <row r="7">
          <cell r="B7">
            <v>27.591666666666669</v>
          </cell>
          <cell r="C7">
            <v>35.9</v>
          </cell>
          <cell r="D7">
            <v>23.3</v>
          </cell>
          <cell r="E7">
            <v>72.875</v>
          </cell>
          <cell r="F7">
            <v>94</v>
          </cell>
          <cell r="G7">
            <v>40</v>
          </cell>
          <cell r="J7">
            <v>39.96</v>
          </cell>
          <cell r="K7" t="str">
            <v>*</v>
          </cell>
        </row>
        <row r="8">
          <cell r="B8">
            <v>24.991666666666671</v>
          </cell>
          <cell r="C8">
            <v>32.4</v>
          </cell>
          <cell r="D8">
            <v>22.4</v>
          </cell>
          <cell r="E8">
            <v>84.041666666666671</v>
          </cell>
          <cell r="F8">
            <v>98</v>
          </cell>
          <cell r="G8">
            <v>55</v>
          </cell>
          <cell r="J8">
            <v>23.759999999999998</v>
          </cell>
          <cell r="K8" t="str">
            <v>*</v>
          </cell>
        </row>
        <row r="9">
          <cell r="B9">
            <v>23.983333333333334</v>
          </cell>
          <cell r="C9">
            <v>29.2</v>
          </cell>
          <cell r="D9">
            <v>21.5</v>
          </cell>
          <cell r="E9">
            <v>88.208333333333329</v>
          </cell>
          <cell r="F9">
            <v>98</v>
          </cell>
          <cell r="G9">
            <v>67</v>
          </cell>
          <cell r="J9">
            <v>12.96</v>
          </cell>
          <cell r="K9" t="str">
            <v>*</v>
          </cell>
        </row>
        <row r="10">
          <cell r="B10">
            <v>26.120833333333334</v>
          </cell>
          <cell r="C10">
            <v>34</v>
          </cell>
          <cell r="D10">
            <v>21.2</v>
          </cell>
          <cell r="E10">
            <v>77.666666666666671</v>
          </cell>
          <cell r="F10">
            <v>98</v>
          </cell>
          <cell r="G10">
            <v>41</v>
          </cell>
          <cell r="J10">
            <v>21.240000000000002</v>
          </cell>
          <cell r="K10" t="str">
            <v>*</v>
          </cell>
        </row>
        <row r="11">
          <cell r="B11">
            <v>25.704166666666662</v>
          </cell>
          <cell r="C11">
            <v>33</v>
          </cell>
          <cell r="D11">
            <v>21.5</v>
          </cell>
          <cell r="E11">
            <v>83.416666666666671</v>
          </cell>
          <cell r="F11">
            <v>100</v>
          </cell>
          <cell r="G11">
            <v>55</v>
          </cell>
          <cell r="J11" t="str">
            <v>*</v>
          </cell>
          <cell r="K11" t="str">
            <v>*</v>
          </cell>
        </row>
        <row r="12">
          <cell r="B12">
            <v>25.308333333333334</v>
          </cell>
          <cell r="C12">
            <v>31.2</v>
          </cell>
          <cell r="D12">
            <v>22.6</v>
          </cell>
          <cell r="E12">
            <v>90.375</v>
          </cell>
          <cell r="F12">
            <v>99</v>
          </cell>
          <cell r="G12">
            <v>64</v>
          </cell>
          <cell r="J12">
            <v>24.48</v>
          </cell>
          <cell r="K12" t="str">
            <v>*</v>
          </cell>
        </row>
        <row r="13">
          <cell r="B13">
            <v>27.433333333333337</v>
          </cell>
          <cell r="C13">
            <v>35.299999999999997</v>
          </cell>
          <cell r="D13">
            <v>22</v>
          </cell>
          <cell r="E13">
            <v>79.416666666666671</v>
          </cell>
          <cell r="F13">
            <v>99</v>
          </cell>
          <cell r="G13">
            <v>47</v>
          </cell>
          <cell r="J13">
            <v>21.240000000000002</v>
          </cell>
          <cell r="K13" t="str">
            <v>*</v>
          </cell>
        </row>
        <row r="14">
          <cell r="B14">
            <v>29.191666666666663</v>
          </cell>
          <cell r="C14">
            <v>36.1</v>
          </cell>
          <cell r="D14">
            <v>23.8</v>
          </cell>
          <cell r="E14">
            <v>73.458333333333329</v>
          </cell>
          <cell r="F14">
            <v>98</v>
          </cell>
          <cell r="G14">
            <v>45</v>
          </cell>
          <cell r="J14">
            <v>17.64</v>
          </cell>
          <cell r="K14" t="str">
            <v>*</v>
          </cell>
        </row>
        <row r="15">
          <cell r="B15">
            <v>28.283333333333328</v>
          </cell>
          <cell r="C15">
            <v>36.299999999999997</v>
          </cell>
          <cell r="D15">
            <v>23.1</v>
          </cell>
          <cell r="E15">
            <v>72.583333333333329</v>
          </cell>
          <cell r="F15">
            <v>93</v>
          </cell>
          <cell r="G15">
            <v>37</v>
          </cell>
          <cell r="J15">
            <v>30.6</v>
          </cell>
          <cell r="K15" t="str">
            <v>*</v>
          </cell>
        </row>
        <row r="16">
          <cell r="B16">
            <v>28.341666666666669</v>
          </cell>
          <cell r="C16">
            <v>35.799999999999997</v>
          </cell>
          <cell r="D16">
            <v>22.3</v>
          </cell>
          <cell r="E16">
            <v>64.916666666666671</v>
          </cell>
          <cell r="F16">
            <v>93</v>
          </cell>
          <cell r="G16">
            <v>34</v>
          </cell>
          <cell r="J16">
            <v>34.56</v>
          </cell>
          <cell r="K16" t="str">
            <v>*</v>
          </cell>
        </row>
        <row r="17">
          <cell r="B17">
            <v>28.487500000000001</v>
          </cell>
          <cell r="C17">
            <v>37.299999999999997</v>
          </cell>
          <cell r="D17">
            <v>21.2</v>
          </cell>
          <cell r="E17">
            <v>58.291666666666664</v>
          </cell>
          <cell r="F17">
            <v>84</v>
          </cell>
          <cell r="G17">
            <v>32</v>
          </cell>
          <cell r="J17">
            <v>23.400000000000002</v>
          </cell>
          <cell r="K17" t="str">
            <v>*</v>
          </cell>
        </row>
        <row r="18">
          <cell r="B18">
            <v>29.724999999999998</v>
          </cell>
          <cell r="C18">
            <v>37.299999999999997</v>
          </cell>
          <cell r="D18">
            <v>22.4</v>
          </cell>
          <cell r="E18">
            <v>59.25</v>
          </cell>
          <cell r="F18">
            <v>81</v>
          </cell>
          <cell r="G18">
            <v>43</v>
          </cell>
          <cell r="J18">
            <v>27.720000000000002</v>
          </cell>
          <cell r="K18" t="str">
            <v>*</v>
          </cell>
        </row>
        <row r="19">
          <cell r="B19">
            <v>29.387499999999999</v>
          </cell>
          <cell r="C19">
            <v>37.200000000000003</v>
          </cell>
          <cell r="D19">
            <v>23.7</v>
          </cell>
          <cell r="E19">
            <v>71.416666666666671</v>
          </cell>
          <cell r="F19">
            <v>99</v>
          </cell>
          <cell r="G19">
            <v>42</v>
          </cell>
          <cell r="J19">
            <v>47.88</v>
          </cell>
          <cell r="K19" t="str">
            <v>*</v>
          </cell>
        </row>
        <row r="20">
          <cell r="B20">
            <v>29.404166666666669</v>
          </cell>
          <cell r="C20">
            <v>37.200000000000003</v>
          </cell>
          <cell r="D20">
            <v>23.4</v>
          </cell>
          <cell r="E20">
            <v>66.791666666666671</v>
          </cell>
          <cell r="F20">
            <v>93</v>
          </cell>
          <cell r="G20">
            <v>36</v>
          </cell>
          <cell r="J20">
            <v>24.840000000000003</v>
          </cell>
          <cell r="K20" t="str">
            <v>*</v>
          </cell>
        </row>
        <row r="21">
          <cell r="B21">
            <v>26.38333333333334</v>
          </cell>
          <cell r="C21">
            <v>34.1</v>
          </cell>
          <cell r="D21">
            <v>22.3</v>
          </cell>
          <cell r="E21">
            <v>81.875</v>
          </cell>
          <cell r="F21">
            <v>100</v>
          </cell>
          <cell r="G21">
            <v>50</v>
          </cell>
          <cell r="J21">
            <v>35.64</v>
          </cell>
          <cell r="K21" t="str">
            <v>*</v>
          </cell>
        </row>
        <row r="22">
          <cell r="B22">
            <v>25.920833333333331</v>
          </cell>
          <cell r="C22">
            <v>34.299999999999997</v>
          </cell>
          <cell r="D22">
            <v>21.8</v>
          </cell>
          <cell r="E22">
            <v>87.75</v>
          </cell>
          <cell r="F22">
            <v>100</v>
          </cell>
          <cell r="G22">
            <v>55</v>
          </cell>
          <cell r="J22">
            <v>20.52</v>
          </cell>
          <cell r="K22" t="str">
            <v>*</v>
          </cell>
        </row>
        <row r="23">
          <cell r="B23">
            <v>28.950000000000003</v>
          </cell>
          <cell r="C23">
            <v>36.5</v>
          </cell>
          <cell r="D23">
            <v>23.3</v>
          </cell>
          <cell r="E23">
            <v>76</v>
          </cell>
          <cell r="F23">
            <v>97</v>
          </cell>
          <cell r="G23">
            <v>44</v>
          </cell>
          <cell r="J23">
            <v>20.88</v>
          </cell>
          <cell r="K23" t="str">
            <v>*</v>
          </cell>
        </row>
        <row r="24">
          <cell r="B24">
            <v>29.066666666666663</v>
          </cell>
          <cell r="C24">
            <v>36.4</v>
          </cell>
          <cell r="D24">
            <v>24.1</v>
          </cell>
          <cell r="E24">
            <v>71.375</v>
          </cell>
          <cell r="F24">
            <v>90</v>
          </cell>
          <cell r="G24">
            <v>44</v>
          </cell>
          <cell r="J24">
            <v>24.840000000000003</v>
          </cell>
          <cell r="K24" t="str">
            <v>*</v>
          </cell>
        </row>
        <row r="25">
          <cell r="B25">
            <v>24.808333333333337</v>
          </cell>
          <cell r="C25">
            <v>33.5</v>
          </cell>
          <cell r="D25">
            <v>17.899999999999999</v>
          </cell>
          <cell r="E25">
            <v>79.166666666666671</v>
          </cell>
          <cell r="F25">
            <v>99</v>
          </cell>
          <cell r="G25">
            <v>48</v>
          </cell>
          <cell r="J25">
            <v>60.480000000000004</v>
          </cell>
          <cell r="K25" t="str">
            <v>*</v>
          </cell>
        </row>
        <row r="26">
          <cell r="B26">
            <v>23.045833333333334</v>
          </cell>
          <cell r="C26">
            <v>30.8</v>
          </cell>
          <cell r="D26">
            <v>18.5</v>
          </cell>
          <cell r="E26">
            <v>80.416666666666671</v>
          </cell>
          <cell r="F26">
            <v>97</v>
          </cell>
          <cell r="G26">
            <v>51</v>
          </cell>
          <cell r="J26">
            <v>27.36</v>
          </cell>
          <cell r="K26" t="str">
            <v>*</v>
          </cell>
        </row>
        <row r="27">
          <cell r="B27">
            <v>24.491666666666664</v>
          </cell>
          <cell r="C27">
            <v>31.3</v>
          </cell>
          <cell r="D27">
            <v>19.8</v>
          </cell>
          <cell r="E27">
            <v>71.333333333333329</v>
          </cell>
          <cell r="F27">
            <v>92</v>
          </cell>
          <cell r="G27">
            <v>43</v>
          </cell>
          <cell r="J27">
            <v>32.04</v>
          </cell>
          <cell r="K27" t="str">
            <v>*</v>
          </cell>
        </row>
        <row r="28">
          <cell r="B28">
            <v>24.045833333333334</v>
          </cell>
          <cell r="C28">
            <v>29.7</v>
          </cell>
          <cell r="D28">
            <v>18.399999999999999</v>
          </cell>
          <cell r="E28">
            <v>70.791666666666671</v>
          </cell>
          <cell r="F28">
            <v>91</v>
          </cell>
          <cell r="G28">
            <v>53</v>
          </cell>
          <cell r="J28">
            <v>28.44</v>
          </cell>
          <cell r="K28" t="str">
            <v>*</v>
          </cell>
        </row>
        <row r="29">
          <cell r="B29">
            <v>24.804166666666664</v>
          </cell>
          <cell r="C29">
            <v>32.200000000000003</v>
          </cell>
          <cell r="D29">
            <v>19.5</v>
          </cell>
          <cell r="E29">
            <v>73.666666666666671</v>
          </cell>
          <cell r="F29">
            <v>98</v>
          </cell>
          <cell r="G29">
            <v>40</v>
          </cell>
          <cell r="J29">
            <v>15.120000000000001</v>
          </cell>
          <cell r="K29" t="str">
            <v>*</v>
          </cell>
        </row>
        <row r="30">
          <cell r="B30">
            <v>25.675000000000001</v>
          </cell>
          <cell r="C30">
            <v>34.6</v>
          </cell>
          <cell r="D30">
            <v>20.5</v>
          </cell>
          <cell r="E30">
            <v>66.875</v>
          </cell>
          <cell r="F30">
            <v>83</v>
          </cell>
          <cell r="G30">
            <v>39</v>
          </cell>
          <cell r="J30">
            <v>19.8</v>
          </cell>
          <cell r="K30" t="str">
            <v>*</v>
          </cell>
        </row>
        <row r="31">
          <cell r="B31">
            <v>25.741666666666671</v>
          </cell>
          <cell r="C31">
            <v>32.799999999999997</v>
          </cell>
          <cell r="D31">
            <v>20.399999999999999</v>
          </cell>
          <cell r="E31">
            <v>72.625</v>
          </cell>
          <cell r="F31">
            <v>97</v>
          </cell>
          <cell r="G31">
            <v>42</v>
          </cell>
          <cell r="J31">
            <v>24.12</v>
          </cell>
          <cell r="K31" t="str">
            <v>*</v>
          </cell>
        </row>
        <row r="32">
          <cell r="B32">
            <v>25.370833333333334</v>
          </cell>
          <cell r="C32">
            <v>32.799999999999997</v>
          </cell>
          <cell r="D32">
            <v>19.7</v>
          </cell>
          <cell r="E32">
            <v>70.291666666666671</v>
          </cell>
          <cell r="F32">
            <v>97</v>
          </cell>
          <cell r="G32">
            <v>39</v>
          </cell>
          <cell r="J32">
            <v>29.16</v>
          </cell>
          <cell r="K32" t="str">
            <v>*</v>
          </cell>
        </row>
        <row r="33">
          <cell r="B33">
            <v>25.595833333333331</v>
          </cell>
          <cell r="C33">
            <v>33.4</v>
          </cell>
          <cell r="D33">
            <v>19.600000000000001</v>
          </cell>
          <cell r="E33">
            <v>67.041666666666671</v>
          </cell>
          <cell r="F33">
            <v>91</v>
          </cell>
          <cell r="G33">
            <v>40</v>
          </cell>
          <cell r="J33">
            <v>27.36</v>
          </cell>
          <cell r="K33" t="str">
            <v>*</v>
          </cell>
        </row>
        <row r="34">
          <cell r="B34">
            <v>26.44583333333334</v>
          </cell>
          <cell r="C34">
            <v>35</v>
          </cell>
          <cell r="D34">
            <v>20.5</v>
          </cell>
          <cell r="E34">
            <v>66.083333333333329</v>
          </cell>
          <cell r="F34">
            <v>94</v>
          </cell>
          <cell r="G34">
            <v>29</v>
          </cell>
          <cell r="J34">
            <v>15.840000000000002</v>
          </cell>
          <cell r="K34" t="str">
            <v>*</v>
          </cell>
        </row>
        <row r="35">
          <cell r="B35">
            <v>25.495833333333337</v>
          </cell>
          <cell r="C35">
            <v>34.5</v>
          </cell>
          <cell r="D35">
            <v>20</v>
          </cell>
          <cell r="E35">
            <v>66.291666666666671</v>
          </cell>
          <cell r="F35">
            <v>99</v>
          </cell>
          <cell r="G35">
            <v>30</v>
          </cell>
          <cell r="J35">
            <v>28.08</v>
          </cell>
          <cell r="K35" t="str">
            <v>*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24.95</v>
          </cell>
        </row>
      </sheetData>
      <sheetData sheetId="1"/>
      <sheetData sheetId="2">
        <row r="5">
          <cell r="B5">
            <v>29.308333333333341</v>
          </cell>
          <cell r="C5">
            <v>36.5</v>
          </cell>
          <cell r="D5">
            <v>22.3</v>
          </cell>
          <cell r="E5">
            <v>60.916666666666664</v>
          </cell>
          <cell r="F5">
            <v>88</v>
          </cell>
          <cell r="G5">
            <v>30</v>
          </cell>
          <cell r="H5">
            <v>12.24</v>
          </cell>
          <cell r="J5">
            <v>25.92</v>
          </cell>
          <cell r="K5">
            <v>0</v>
          </cell>
        </row>
        <row r="6">
          <cell r="B6">
            <v>29</v>
          </cell>
          <cell r="C6">
            <v>36.9</v>
          </cell>
          <cell r="D6">
            <v>22.5</v>
          </cell>
          <cell r="E6">
            <v>57.916666666666664</v>
          </cell>
          <cell r="F6">
            <v>83</v>
          </cell>
          <cell r="G6">
            <v>31</v>
          </cell>
          <cell r="H6">
            <v>12.96</v>
          </cell>
          <cell r="J6">
            <v>32.76</v>
          </cell>
          <cell r="K6">
            <v>0</v>
          </cell>
        </row>
        <row r="7">
          <cell r="B7">
            <v>28.416666666666671</v>
          </cell>
          <cell r="C7">
            <v>35.4</v>
          </cell>
          <cell r="D7">
            <v>23.8</v>
          </cell>
          <cell r="E7">
            <v>62.791666666666664</v>
          </cell>
          <cell r="F7">
            <v>83</v>
          </cell>
          <cell r="G7">
            <v>40</v>
          </cell>
          <cell r="H7">
            <v>18.720000000000002</v>
          </cell>
          <cell r="J7">
            <v>37.800000000000004</v>
          </cell>
          <cell r="K7">
            <v>0</v>
          </cell>
        </row>
        <row r="8">
          <cell r="B8">
            <v>26.379166666666666</v>
          </cell>
          <cell r="C8">
            <v>32.6</v>
          </cell>
          <cell r="D8">
            <v>23</v>
          </cell>
          <cell r="E8">
            <v>70.875</v>
          </cell>
          <cell r="F8">
            <v>84</v>
          </cell>
          <cell r="G8">
            <v>50</v>
          </cell>
          <cell r="H8">
            <v>13.32</v>
          </cell>
          <cell r="J8">
            <v>30.6</v>
          </cell>
          <cell r="K8">
            <v>0</v>
          </cell>
        </row>
        <row r="9">
          <cell r="B9">
            <v>26.704166666666666</v>
          </cell>
          <cell r="C9">
            <v>33.200000000000003</v>
          </cell>
          <cell r="D9">
            <v>22.6</v>
          </cell>
          <cell r="E9">
            <v>72.375</v>
          </cell>
          <cell r="F9">
            <v>88</v>
          </cell>
          <cell r="G9">
            <v>51</v>
          </cell>
          <cell r="H9">
            <v>15.840000000000002</v>
          </cell>
          <cell r="J9">
            <v>30.6</v>
          </cell>
          <cell r="K9">
            <v>0</v>
          </cell>
        </row>
        <row r="10">
          <cell r="B10">
            <v>26.062500000000004</v>
          </cell>
          <cell r="C10">
            <v>33.200000000000003</v>
          </cell>
          <cell r="D10">
            <v>21.3</v>
          </cell>
          <cell r="E10">
            <v>74.333333333333329</v>
          </cell>
          <cell r="F10">
            <v>92</v>
          </cell>
          <cell r="G10">
            <v>45</v>
          </cell>
          <cell r="H10">
            <v>10.44</v>
          </cell>
          <cell r="J10">
            <v>43.2</v>
          </cell>
          <cell r="K10">
            <v>0</v>
          </cell>
        </row>
        <row r="11">
          <cell r="B11">
            <v>27.708333333333339</v>
          </cell>
          <cell r="C11">
            <v>34.9</v>
          </cell>
          <cell r="D11">
            <v>22.8</v>
          </cell>
          <cell r="E11">
            <v>68.291666666666671</v>
          </cell>
          <cell r="F11">
            <v>87</v>
          </cell>
          <cell r="G11">
            <v>39</v>
          </cell>
          <cell r="H11">
            <v>10.8</v>
          </cell>
          <cell r="J11">
            <v>26.64</v>
          </cell>
          <cell r="K11">
            <v>0</v>
          </cell>
        </row>
        <row r="12">
          <cell r="B12">
            <v>26.5</v>
          </cell>
          <cell r="C12">
            <v>32.6</v>
          </cell>
          <cell r="D12">
            <v>22.1</v>
          </cell>
          <cell r="E12">
            <v>79.416666666666671</v>
          </cell>
          <cell r="F12">
            <v>94</v>
          </cell>
          <cell r="G12">
            <v>52</v>
          </cell>
          <cell r="H12">
            <v>11.520000000000001</v>
          </cell>
          <cell r="J12">
            <v>53.64</v>
          </cell>
          <cell r="K12">
            <v>55.4</v>
          </cell>
        </row>
        <row r="13">
          <cell r="B13">
            <v>27.808333333333334</v>
          </cell>
          <cell r="C13">
            <v>33.9</v>
          </cell>
          <cell r="D13">
            <v>23.7</v>
          </cell>
          <cell r="E13">
            <v>73.791666666666671</v>
          </cell>
          <cell r="F13">
            <v>88</v>
          </cell>
          <cell r="G13">
            <v>50</v>
          </cell>
          <cell r="H13">
            <v>10.08</v>
          </cell>
          <cell r="J13">
            <v>28.08</v>
          </cell>
          <cell r="K13">
            <v>1</v>
          </cell>
        </row>
        <row r="14">
          <cell r="B14">
            <v>28.074999999999999</v>
          </cell>
          <cell r="C14">
            <v>35</v>
          </cell>
          <cell r="D14">
            <v>23.5</v>
          </cell>
          <cell r="E14">
            <v>73.25</v>
          </cell>
          <cell r="F14">
            <v>92</v>
          </cell>
          <cell r="G14">
            <v>42</v>
          </cell>
          <cell r="H14">
            <v>9.7200000000000006</v>
          </cell>
          <cell r="J14">
            <v>24.48</v>
          </cell>
          <cell r="K14">
            <v>0</v>
          </cell>
        </row>
        <row r="15">
          <cell r="B15">
            <v>28.012500000000003</v>
          </cell>
          <cell r="C15">
            <v>35.299999999999997</v>
          </cell>
          <cell r="D15">
            <v>24.3</v>
          </cell>
          <cell r="E15">
            <v>72.458333333333329</v>
          </cell>
          <cell r="F15">
            <v>89</v>
          </cell>
          <cell r="G15">
            <v>48</v>
          </cell>
          <cell r="H15">
            <v>9</v>
          </cell>
          <cell r="J15">
            <v>37.800000000000004</v>
          </cell>
          <cell r="K15">
            <v>2.6</v>
          </cell>
        </row>
        <row r="16">
          <cell r="B16">
            <v>28.958333333333332</v>
          </cell>
          <cell r="C16">
            <v>35.6</v>
          </cell>
          <cell r="D16">
            <v>23.9</v>
          </cell>
          <cell r="E16">
            <v>64.916666666666671</v>
          </cell>
          <cell r="F16">
            <v>87</v>
          </cell>
          <cell r="G16">
            <v>34</v>
          </cell>
          <cell r="H16">
            <v>17.64</v>
          </cell>
          <cell r="J16">
            <v>39.24</v>
          </cell>
          <cell r="K16">
            <v>0</v>
          </cell>
        </row>
        <row r="17">
          <cell r="B17">
            <v>30.137499999999999</v>
          </cell>
          <cell r="C17">
            <v>36.1</v>
          </cell>
          <cell r="D17">
            <v>25.1</v>
          </cell>
          <cell r="E17">
            <v>59.375</v>
          </cell>
          <cell r="F17">
            <v>75</v>
          </cell>
          <cell r="G17">
            <v>40</v>
          </cell>
          <cell r="H17">
            <v>10.8</v>
          </cell>
          <cell r="J17">
            <v>25.2</v>
          </cell>
          <cell r="K17">
            <v>0</v>
          </cell>
        </row>
        <row r="18">
          <cell r="B18">
            <v>29.524999999999995</v>
          </cell>
          <cell r="C18">
            <v>36.4</v>
          </cell>
          <cell r="D18">
            <v>25.3</v>
          </cell>
          <cell r="E18">
            <v>68.416666666666671</v>
          </cell>
          <cell r="F18">
            <v>87</v>
          </cell>
          <cell r="G18">
            <v>40</v>
          </cell>
          <cell r="H18">
            <v>9.7200000000000006</v>
          </cell>
          <cell r="J18">
            <v>25.2</v>
          </cell>
          <cell r="K18">
            <v>0.2</v>
          </cell>
        </row>
        <row r="19">
          <cell r="B19">
            <v>28.962500000000006</v>
          </cell>
          <cell r="C19">
            <v>36.200000000000003</v>
          </cell>
          <cell r="D19">
            <v>24.8</v>
          </cell>
          <cell r="E19">
            <v>68.083333333333329</v>
          </cell>
          <cell r="F19">
            <v>87</v>
          </cell>
          <cell r="G19">
            <v>36</v>
          </cell>
          <cell r="H19">
            <v>13.32</v>
          </cell>
          <cell r="J19">
            <v>43.92</v>
          </cell>
          <cell r="K19">
            <v>0</v>
          </cell>
        </row>
        <row r="20">
          <cell r="B20">
            <v>29.066666666666659</v>
          </cell>
          <cell r="C20">
            <v>36.299999999999997</v>
          </cell>
          <cell r="D20">
            <v>23.4</v>
          </cell>
          <cell r="E20">
            <v>65.875</v>
          </cell>
          <cell r="F20">
            <v>88</v>
          </cell>
          <cell r="G20">
            <v>37</v>
          </cell>
          <cell r="H20">
            <v>11.879999999999999</v>
          </cell>
          <cell r="J20">
            <v>28.44</v>
          </cell>
          <cell r="K20">
            <v>0</v>
          </cell>
        </row>
        <row r="21">
          <cell r="B21">
            <v>29.037499999999998</v>
          </cell>
          <cell r="C21">
            <v>35.4</v>
          </cell>
          <cell r="D21">
            <v>24.6</v>
          </cell>
          <cell r="E21">
            <v>66.458333333333329</v>
          </cell>
          <cell r="F21">
            <v>86</v>
          </cell>
          <cell r="G21">
            <v>42</v>
          </cell>
          <cell r="H21">
            <v>11.520000000000001</v>
          </cell>
          <cell r="J21">
            <v>37.080000000000005</v>
          </cell>
          <cell r="K21">
            <v>0</v>
          </cell>
        </row>
        <row r="22">
          <cell r="B22">
            <v>27.620833333333334</v>
          </cell>
          <cell r="C22">
            <v>34.5</v>
          </cell>
          <cell r="D22">
            <v>23</v>
          </cell>
          <cell r="E22">
            <v>74.166666666666671</v>
          </cell>
          <cell r="F22">
            <v>94</v>
          </cell>
          <cell r="G22">
            <v>41</v>
          </cell>
          <cell r="H22">
            <v>20.52</v>
          </cell>
          <cell r="J22">
            <v>41.4</v>
          </cell>
          <cell r="K22">
            <v>3.8000000000000003</v>
          </cell>
        </row>
        <row r="23">
          <cell r="B23">
            <v>29.887500000000003</v>
          </cell>
          <cell r="C23">
            <v>36.200000000000003</v>
          </cell>
          <cell r="D23">
            <v>24.1</v>
          </cell>
          <cell r="E23">
            <v>61.75</v>
          </cell>
          <cell r="F23">
            <v>85</v>
          </cell>
          <cell r="G23">
            <v>33</v>
          </cell>
          <cell r="H23">
            <v>8.2799999999999994</v>
          </cell>
          <cell r="J23">
            <v>25.2</v>
          </cell>
          <cell r="K23">
            <v>0</v>
          </cell>
        </row>
        <row r="24">
          <cell r="B24">
            <v>29.637500000000003</v>
          </cell>
          <cell r="C24">
            <v>36.200000000000003</v>
          </cell>
          <cell r="D24">
            <v>24</v>
          </cell>
          <cell r="E24">
            <v>63.5</v>
          </cell>
          <cell r="F24">
            <v>88</v>
          </cell>
          <cell r="G24">
            <v>36</v>
          </cell>
          <cell r="H24">
            <v>12.96</v>
          </cell>
          <cell r="J24">
            <v>31.319999999999997</v>
          </cell>
          <cell r="K24">
            <v>0</v>
          </cell>
        </row>
        <row r="25">
          <cell r="B25">
            <v>28.654166666666669</v>
          </cell>
          <cell r="C25">
            <v>37.1</v>
          </cell>
          <cell r="D25">
            <v>21.2</v>
          </cell>
          <cell r="E25">
            <v>64.541666666666671</v>
          </cell>
          <cell r="F25">
            <v>84</v>
          </cell>
          <cell r="G25">
            <v>31</v>
          </cell>
          <cell r="H25">
            <v>28.44</v>
          </cell>
          <cell r="J25">
            <v>69.84</v>
          </cell>
          <cell r="K25">
            <v>0.2</v>
          </cell>
        </row>
        <row r="26">
          <cell r="B26">
            <v>24.887500000000003</v>
          </cell>
          <cell r="C26">
            <v>30.5</v>
          </cell>
          <cell r="D26">
            <v>20.7</v>
          </cell>
          <cell r="E26">
            <v>68.75</v>
          </cell>
          <cell r="F26">
            <v>89</v>
          </cell>
          <cell r="G26">
            <v>43</v>
          </cell>
          <cell r="H26">
            <v>16.920000000000002</v>
          </cell>
          <cell r="J26">
            <v>36.72</v>
          </cell>
          <cell r="K26">
            <v>1.2000000000000002</v>
          </cell>
        </row>
        <row r="27">
          <cell r="B27">
            <v>24.262500000000003</v>
          </cell>
          <cell r="C27">
            <v>26.8</v>
          </cell>
          <cell r="D27">
            <v>22.1</v>
          </cell>
          <cell r="E27">
            <v>71.708333333333329</v>
          </cell>
          <cell r="F27">
            <v>84</v>
          </cell>
          <cell r="G27">
            <v>60</v>
          </cell>
          <cell r="H27">
            <v>16.559999999999999</v>
          </cell>
          <cell r="J27">
            <v>37.080000000000005</v>
          </cell>
          <cell r="K27">
            <v>0</v>
          </cell>
        </row>
        <row r="28">
          <cell r="B28">
            <v>23.404166666666665</v>
          </cell>
          <cell r="C28">
            <v>26.6</v>
          </cell>
          <cell r="D28">
            <v>21</v>
          </cell>
          <cell r="E28">
            <v>75.583333333333329</v>
          </cell>
          <cell r="F28">
            <v>84</v>
          </cell>
          <cell r="G28">
            <v>68</v>
          </cell>
          <cell r="H28">
            <v>14.04</v>
          </cell>
          <cell r="J28">
            <v>34.200000000000003</v>
          </cell>
          <cell r="K28">
            <v>0</v>
          </cell>
        </row>
        <row r="29">
          <cell r="B29">
            <v>25.2</v>
          </cell>
          <cell r="C29">
            <v>31.8</v>
          </cell>
          <cell r="D29">
            <v>22</v>
          </cell>
          <cell r="E29">
            <v>75.833333333333329</v>
          </cell>
          <cell r="F29">
            <v>89</v>
          </cell>
          <cell r="G29">
            <v>49</v>
          </cell>
          <cell r="H29">
            <v>15.120000000000001</v>
          </cell>
          <cell r="J29">
            <v>33.119999999999997</v>
          </cell>
          <cell r="K29">
            <v>1.6</v>
          </cell>
        </row>
        <row r="30">
          <cell r="B30">
            <v>24.862499999999997</v>
          </cell>
          <cell r="C30">
            <v>30.3</v>
          </cell>
          <cell r="D30">
            <v>21.2</v>
          </cell>
          <cell r="E30">
            <v>76.833333333333329</v>
          </cell>
          <cell r="F30">
            <v>91</v>
          </cell>
          <cell r="G30">
            <v>54</v>
          </cell>
          <cell r="H30">
            <v>15.840000000000002</v>
          </cell>
          <cell r="J30">
            <v>34.200000000000003</v>
          </cell>
          <cell r="K30">
            <v>0.2</v>
          </cell>
        </row>
        <row r="31">
          <cell r="B31">
            <v>24.533333333333331</v>
          </cell>
          <cell r="C31">
            <v>31.4</v>
          </cell>
          <cell r="D31">
            <v>19.8</v>
          </cell>
          <cell r="E31">
            <v>72.833333333333329</v>
          </cell>
          <cell r="F31">
            <v>94</v>
          </cell>
          <cell r="G31">
            <v>43</v>
          </cell>
          <cell r="H31">
            <v>17.28</v>
          </cell>
          <cell r="J31">
            <v>38.880000000000003</v>
          </cell>
          <cell r="K31">
            <v>0</v>
          </cell>
        </row>
        <row r="32">
          <cell r="B32">
            <v>24.683333333333337</v>
          </cell>
          <cell r="C32">
            <v>30.8</v>
          </cell>
          <cell r="D32">
            <v>20.8</v>
          </cell>
          <cell r="E32">
            <v>73.666666666666671</v>
          </cell>
          <cell r="F32">
            <v>90</v>
          </cell>
          <cell r="G32">
            <v>49</v>
          </cell>
          <cell r="H32">
            <v>12.6</v>
          </cell>
          <cell r="J32">
            <v>27</v>
          </cell>
          <cell r="K32">
            <v>0</v>
          </cell>
        </row>
        <row r="33">
          <cell r="B33">
            <v>24.504166666666663</v>
          </cell>
          <cell r="C33">
            <v>30.4</v>
          </cell>
          <cell r="D33">
            <v>19.8</v>
          </cell>
          <cell r="E33">
            <v>77.333333333333329</v>
          </cell>
          <cell r="F33">
            <v>93</v>
          </cell>
          <cell r="G33">
            <v>52</v>
          </cell>
          <cell r="H33">
            <v>11.520000000000001</v>
          </cell>
          <cell r="J33">
            <v>24.12</v>
          </cell>
          <cell r="K33">
            <v>0</v>
          </cell>
        </row>
        <row r="34">
          <cell r="B34">
            <v>25.079166666666666</v>
          </cell>
          <cell r="C34">
            <v>32.700000000000003</v>
          </cell>
          <cell r="D34">
            <v>22</v>
          </cell>
          <cell r="E34">
            <v>81.25</v>
          </cell>
          <cell r="F34">
            <v>92</v>
          </cell>
          <cell r="G34">
            <v>47</v>
          </cell>
          <cell r="H34">
            <v>6.84</v>
          </cell>
          <cell r="J34">
            <v>25.56</v>
          </cell>
          <cell r="K34">
            <v>1.4</v>
          </cell>
        </row>
        <row r="35">
          <cell r="B35">
            <v>25.200000000000003</v>
          </cell>
          <cell r="C35">
            <v>32.6</v>
          </cell>
          <cell r="D35">
            <v>22.1</v>
          </cell>
          <cell r="E35">
            <v>81.666666666666671</v>
          </cell>
          <cell r="F35">
            <v>94</v>
          </cell>
          <cell r="G35">
            <v>47</v>
          </cell>
          <cell r="H35">
            <v>11.16</v>
          </cell>
          <cell r="J35">
            <v>39.96</v>
          </cell>
          <cell r="K35">
            <v>49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26.808333333333326</v>
          </cell>
        </row>
      </sheetData>
      <sheetData sheetId="1"/>
      <sheetData sheetId="2">
        <row r="5">
          <cell r="B5">
            <v>30.891666666666655</v>
          </cell>
          <cell r="C5">
            <v>37.9</v>
          </cell>
          <cell r="D5">
            <v>25.4</v>
          </cell>
          <cell r="E5">
            <v>64.541666666666671</v>
          </cell>
          <cell r="F5">
            <v>91</v>
          </cell>
          <cell r="G5">
            <v>31</v>
          </cell>
          <cell r="H5">
            <v>3.6</v>
          </cell>
          <cell r="J5">
            <v>19.079999999999998</v>
          </cell>
          <cell r="K5">
            <v>0</v>
          </cell>
        </row>
        <row r="6">
          <cell r="B6">
            <v>30.849999999999994</v>
          </cell>
          <cell r="C6">
            <v>38.299999999999997</v>
          </cell>
          <cell r="D6">
            <v>24.8</v>
          </cell>
          <cell r="E6">
            <v>62.541666666666664</v>
          </cell>
          <cell r="F6">
            <v>85</v>
          </cell>
          <cell r="G6">
            <v>31</v>
          </cell>
          <cell r="H6">
            <v>7.5600000000000005</v>
          </cell>
          <cell r="J6">
            <v>25.2</v>
          </cell>
          <cell r="K6">
            <v>0</v>
          </cell>
        </row>
        <row r="7">
          <cell r="B7">
            <v>30.120833333333334</v>
          </cell>
          <cell r="C7">
            <v>36.6</v>
          </cell>
          <cell r="D7">
            <v>23.8</v>
          </cell>
          <cell r="E7">
            <v>65.416666666666671</v>
          </cell>
          <cell r="F7">
            <v>91</v>
          </cell>
          <cell r="G7">
            <v>40</v>
          </cell>
          <cell r="H7">
            <v>10.08</v>
          </cell>
          <cell r="J7">
            <v>25.2</v>
          </cell>
          <cell r="K7">
            <v>0</v>
          </cell>
        </row>
        <row r="8">
          <cell r="B8">
            <v>28.929166666666671</v>
          </cell>
          <cell r="C8">
            <v>34.5</v>
          </cell>
          <cell r="D8">
            <v>24.1</v>
          </cell>
          <cell r="E8">
            <v>66.791666666666671</v>
          </cell>
          <cell r="F8">
            <v>85</v>
          </cell>
          <cell r="G8">
            <v>45</v>
          </cell>
          <cell r="H8">
            <v>10.8</v>
          </cell>
          <cell r="J8">
            <v>24.48</v>
          </cell>
          <cell r="K8">
            <v>0</v>
          </cell>
        </row>
        <row r="9">
          <cell r="B9">
            <v>27.387500000000003</v>
          </cell>
          <cell r="C9">
            <v>33.5</v>
          </cell>
          <cell r="D9">
            <v>22.5</v>
          </cell>
          <cell r="E9">
            <v>80.041666666666671</v>
          </cell>
          <cell r="F9">
            <v>93</v>
          </cell>
          <cell r="G9">
            <v>55</v>
          </cell>
          <cell r="H9">
            <v>3.24</v>
          </cell>
          <cell r="J9">
            <v>37.800000000000004</v>
          </cell>
          <cell r="K9">
            <v>46.2</v>
          </cell>
        </row>
        <row r="10">
          <cell r="B10">
            <v>27.445833333333329</v>
          </cell>
          <cell r="C10">
            <v>34</v>
          </cell>
          <cell r="D10">
            <v>23.3</v>
          </cell>
          <cell r="E10">
            <v>78.416666666666671</v>
          </cell>
          <cell r="F10">
            <v>93</v>
          </cell>
          <cell r="G10">
            <v>50</v>
          </cell>
          <cell r="H10">
            <v>23.040000000000003</v>
          </cell>
          <cell r="J10">
            <v>38.159999999999997</v>
          </cell>
          <cell r="K10">
            <v>15.799999999999999</v>
          </cell>
        </row>
        <row r="11">
          <cell r="B11">
            <v>28.995833333333334</v>
          </cell>
          <cell r="C11">
            <v>36</v>
          </cell>
          <cell r="D11">
            <v>23.9</v>
          </cell>
          <cell r="E11">
            <v>74</v>
          </cell>
          <cell r="F11">
            <v>93</v>
          </cell>
          <cell r="G11">
            <v>43</v>
          </cell>
          <cell r="H11">
            <v>10.08</v>
          </cell>
          <cell r="J11">
            <v>30.6</v>
          </cell>
          <cell r="K11">
            <v>0.2</v>
          </cell>
        </row>
        <row r="12">
          <cell r="B12">
            <v>29.325000000000006</v>
          </cell>
          <cell r="C12">
            <v>35</v>
          </cell>
          <cell r="D12">
            <v>24.5</v>
          </cell>
          <cell r="E12">
            <v>70.166666666666671</v>
          </cell>
          <cell r="F12">
            <v>90</v>
          </cell>
          <cell r="G12">
            <v>46</v>
          </cell>
          <cell r="H12">
            <v>15.48</v>
          </cell>
          <cell r="J12">
            <v>48.24</v>
          </cell>
          <cell r="K12">
            <v>0</v>
          </cell>
        </row>
        <row r="13">
          <cell r="B13">
            <v>30.024999999999991</v>
          </cell>
          <cell r="C13">
            <v>36</v>
          </cell>
          <cell r="D13">
            <v>24.9</v>
          </cell>
          <cell r="E13">
            <v>69.75</v>
          </cell>
          <cell r="F13">
            <v>92</v>
          </cell>
          <cell r="G13">
            <v>44</v>
          </cell>
          <cell r="H13">
            <v>9</v>
          </cell>
          <cell r="J13">
            <v>38.159999999999997</v>
          </cell>
          <cell r="K13">
            <v>0</v>
          </cell>
        </row>
        <row r="14">
          <cell r="B14">
            <v>30.383333333333336</v>
          </cell>
          <cell r="C14">
            <v>37.1</v>
          </cell>
          <cell r="D14">
            <v>25.1</v>
          </cell>
          <cell r="E14">
            <v>70.125</v>
          </cell>
          <cell r="F14">
            <v>91</v>
          </cell>
          <cell r="G14">
            <v>40</v>
          </cell>
          <cell r="H14">
            <v>7.2</v>
          </cell>
          <cell r="J14">
            <v>24.48</v>
          </cell>
          <cell r="K14">
            <v>0</v>
          </cell>
        </row>
        <row r="15">
          <cell r="B15">
            <v>30.508333333333336</v>
          </cell>
          <cell r="C15">
            <v>37.799999999999997</v>
          </cell>
          <cell r="D15">
            <v>24.4</v>
          </cell>
          <cell r="E15">
            <v>69.25</v>
          </cell>
          <cell r="F15">
            <v>88</v>
          </cell>
          <cell r="G15">
            <v>41</v>
          </cell>
          <cell r="H15">
            <v>27</v>
          </cell>
          <cell r="J15">
            <v>55.440000000000005</v>
          </cell>
          <cell r="K15">
            <v>0.4</v>
          </cell>
        </row>
        <row r="16">
          <cell r="B16">
            <v>29.941666666666666</v>
          </cell>
          <cell r="C16">
            <v>37.799999999999997</v>
          </cell>
          <cell r="D16">
            <v>24.5</v>
          </cell>
          <cell r="E16">
            <v>70.291666666666671</v>
          </cell>
          <cell r="F16">
            <v>91</v>
          </cell>
          <cell r="G16">
            <v>36</v>
          </cell>
          <cell r="H16">
            <v>7.5600000000000005</v>
          </cell>
          <cell r="J16">
            <v>24.12</v>
          </cell>
          <cell r="K16">
            <v>0.2</v>
          </cell>
        </row>
        <row r="17">
          <cell r="B17">
            <v>31.270833333333332</v>
          </cell>
          <cell r="C17">
            <v>37.200000000000003</v>
          </cell>
          <cell r="D17">
            <v>26.4</v>
          </cell>
          <cell r="E17">
            <v>68.375</v>
          </cell>
          <cell r="F17">
            <v>89</v>
          </cell>
          <cell r="G17">
            <v>41</v>
          </cell>
          <cell r="H17">
            <v>6.12</v>
          </cell>
          <cell r="J17">
            <v>29.52</v>
          </cell>
          <cell r="K17">
            <v>0</v>
          </cell>
        </row>
        <row r="18">
          <cell r="B18">
            <v>31.658333333333331</v>
          </cell>
          <cell r="C18">
            <v>37.799999999999997</v>
          </cell>
          <cell r="D18">
            <v>26.7</v>
          </cell>
          <cell r="E18">
            <v>65.125</v>
          </cell>
          <cell r="F18">
            <v>88</v>
          </cell>
          <cell r="G18">
            <v>39</v>
          </cell>
          <cell r="H18">
            <v>9.7200000000000006</v>
          </cell>
          <cell r="J18">
            <v>27.720000000000002</v>
          </cell>
          <cell r="K18">
            <v>0</v>
          </cell>
        </row>
        <row r="19">
          <cell r="B19">
            <v>31.183333333333334</v>
          </cell>
          <cell r="C19">
            <v>37.799999999999997</v>
          </cell>
          <cell r="D19">
            <v>26.2</v>
          </cell>
          <cell r="E19">
            <v>64.083333333333329</v>
          </cell>
          <cell r="F19">
            <v>83</v>
          </cell>
          <cell r="G19">
            <v>38</v>
          </cell>
          <cell r="H19">
            <v>13.32</v>
          </cell>
          <cell r="J19">
            <v>25.56</v>
          </cell>
          <cell r="K19">
            <v>0</v>
          </cell>
        </row>
        <row r="20">
          <cell r="B20">
            <v>30.666666666666668</v>
          </cell>
          <cell r="C20">
            <v>37.700000000000003</v>
          </cell>
          <cell r="D20">
            <v>24.9</v>
          </cell>
          <cell r="E20">
            <v>67.166666666666671</v>
          </cell>
          <cell r="F20">
            <v>92</v>
          </cell>
          <cell r="G20">
            <v>38</v>
          </cell>
          <cell r="H20">
            <v>11.879999999999999</v>
          </cell>
          <cell r="J20">
            <v>28.8</v>
          </cell>
          <cell r="K20">
            <v>0</v>
          </cell>
        </row>
        <row r="21">
          <cell r="B21">
            <v>30.941666666666663</v>
          </cell>
          <cell r="C21">
            <v>37.5</v>
          </cell>
          <cell r="D21">
            <v>25.4</v>
          </cell>
          <cell r="E21">
            <v>62.333333333333336</v>
          </cell>
          <cell r="F21">
            <v>85</v>
          </cell>
          <cell r="G21">
            <v>42</v>
          </cell>
          <cell r="H21">
            <v>16.559999999999999</v>
          </cell>
          <cell r="J21">
            <v>33.840000000000003</v>
          </cell>
          <cell r="K21">
            <v>0</v>
          </cell>
        </row>
        <row r="22">
          <cell r="B22">
            <v>30.474999999999994</v>
          </cell>
          <cell r="C22">
            <v>36.5</v>
          </cell>
          <cell r="D22">
            <v>25.9</v>
          </cell>
          <cell r="E22">
            <v>64.375</v>
          </cell>
          <cell r="F22">
            <v>81</v>
          </cell>
          <cell r="G22">
            <v>42</v>
          </cell>
          <cell r="H22">
            <v>13.32</v>
          </cell>
          <cell r="J22">
            <v>32.4</v>
          </cell>
          <cell r="K22">
            <v>0</v>
          </cell>
        </row>
        <row r="23">
          <cell r="B23">
            <v>31.191666666666666</v>
          </cell>
          <cell r="C23">
            <v>38.6</v>
          </cell>
          <cell r="D23">
            <v>24.8</v>
          </cell>
          <cell r="E23">
            <v>63.958333333333336</v>
          </cell>
          <cell r="F23">
            <v>92</v>
          </cell>
          <cell r="G23">
            <v>34</v>
          </cell>
          <cell r="H23">
            <v>11.879999999999999</v>
          </cell>
          <cell r="J23">
            <v>37.800000000000004</v>
          </cell>
          <cell r="K23">
            <v>0</v>
          </cell>
        </row>
        <row r="24">
          <cell r="B24">
            <v>31.454166666666666</v>
          </cell>
          <cell r="C24">
            <v>37.6</v>
          </cell>
          <cell r="D24">
            <v>25.2</v>
          </cell>
          <cell r="E24">
            <v>60.666666666666664</v>
          </cell>
          <cell r="F24">
            <v>87</v>
          </cell>
          <cell r="G24">
            <v>36</v>
          </cell>
          <cell r="H24">
            <v>14.4</v>
          </cell>
          <cell r="J24">
            <v>32.4</v>
          </cell>
          <cell r="K24">
            <v>0</v>
          </cell>
        </row>
        <row r="25">
          <cell r="B25">
            <v>31.124999999999989</v>
          </cell>
          <cell r="C25">
            <v>38.799999999999997</v>
          </cell>
          <cell r="D25">
            <v>21.8</v>
          </cell>
          <cell r="E25">
            <v>60.25</v>
          </cell>
          <cell r="F25">
            <v>89</v>
          </cell>
          <cell r="G25">
            <v>29</v>
          </cell>
          <cell r="H25">
            <v>21.240000000000002</v>
          </cell>
          <cell r="J25">
            <v>46.440000000000005</v>
          </cell>
          <cell r="K25">
            <v>8.8000000000000007</v>
          </cell>
        </row>
        <row r="26">
          <cell r="B26">
            <v>25.612499999999997</v>
          </cell>
          <cell r="C26">
            <v>33.200000000000003</v>
          </cell>
          <cell r="D26">
            <v>21.6</v>
          </cell>
          <cell r="E26">
            <v>75.666666666666671</v>
          </cell>
          <cell r="F26">
            <v>93</v>
          </cell>
          <cell r="G26">
            <v>44</v>
          </cell>
          <cell r="H26">
            <v>7.5600000000000005</v>
          </cell>
          <cell r="J26">
            <v>21.240000000000002</v>
          </cell>
          <cell r="K26">
            <v>4.8000000000000007</v>
          </cell>
        </row>
        <row r="27">
          <cell r="B27">
            <v>26.541666666666668</v>
          </cell>
          <cell r="C27">
            <v>30.4</v>
          </cell>
          <cell r="D27">
            <v>23.2</v>
          </cell>
          <cell r="E27">
            <v>69.208333333333329</v>
          </cell>
          <cell r="F27">
            <v>86</v>
          </cell>
          <cell r="G27">
            <v>53</v>
          </cell>
          <cell r="H27">
            <v>14.4</v>
          </cell>
          <cell r="J27">
            <v>36.72</v>
          </cell>
          <cell r="K27">
            <v>0</v>
          </cell>
        </row>
        <row r="28">
          <cell r="B28">
            <v>26.629166666666666</v>
          </cell>
          <cell r="C28">
            <v>30.6</v>
          </cell>
          <cell r="D28">
            <v>24.1</v>
          </cell>
          <cell r="E28">
            <v>67.333333333333329</v>
          </cell>
          <cell r="F28">
            <v>75</v>
          </cell>
          <cell r="G28">
            <v>57</v>
          </cell>
          <cell r="H28">
            <v>11.879999999999999</v>
          </cell>
          <cell r="J28">
            <v>32.04</v>
          </cell>
          <cell r="K28">
            <v>0</v>
          </cell>
        </row>
        <row r="29">
          <cell r="B29">
            <v>27.587500000000002</v>
          </cell>
          <cell r="C29">
            <v>33.6</v>
          </cell>
          <cell r="D29">
            <v>24.5</v>
          </cell>
          <cell r="E29">
            <v>71.208333333333329</v>
          </cell>
          <cell r="F29">
            <v>89</v>
          </cell>
          <cell r="G29">
            <v>48</v>
          </cell>
          <cell r="H29">
            <v>10.44</v>
          </cell>
          <cell r="J29">
            <v>28.44</v>
          </cell>
          <cell r="K29">
            <v>2.8</v>
          </cell>
        </row>
        <row r="30">
          <cell r="B30">
            <v>26.941666666666666</v>
          </cell>
          <cell r="C30">
            <v>33.5</v>
          </cell>
          <cell r="D30">
            <v>24.1</v>
          </cell>
          <cell r="E30">
            <v>77.791666666666671</v>
          </cell>
          <cell r="F30">
            <v>92</v>
          </cell>
          <cell r="G30">
            <v>48</v>
          </cell>
          <cell r="H30">
            <v>13.68</v>
          </cell>
          <cell r="J30">
            <v>42.84</v>
          </cell>
          <cell r="K30">
            <v>0.2</v>
          </cell>
        </row>
        <row r="31">
          <cell r="B31">
            <v>27.212500000000002</v>
          </cell>
          <cell r="C31">
            <v>33.9</v>
          </cell>
          <cell r="D31">
            <v>22.1</v>
          </cell>
          <cell r="E31">
            <v>71.458333333333329</v>
          </cell>
          <cell r="F31">
            <v>93</v>
          </cell>
          <cell r="G31">
            <v>40</v>
          </cell>
          <cell r="H31">
            <v>12.96</v>
          </cell>
          <cell r="J31">
            <v>25.56</v>
          </cell>
          <cell r="K31">
            <v>0.2</v>
          </cell>
        </row>
        <row r="32">
          <cell r="B32">
            <v>27.604166666666668</v>
          </cell>
          <cell r="C32">
            <v>34</v>
          </cell>
          <cell r="D32">
            <v>22.1</v>
          </cell>
          <cell r="E32">
            <v>66.083333333333329</v>
          </cell>
          <cell r="F32">
            <v>89</v>
          </cell>
          <cell r="G32">
            <v>41</v>
          </cell>
          <cell r="H32">
            <v>3.24</v>
          </cell>
          <cell r="J32">
            <v>23.400000000000002</v>
          </cell>
          <cell r="K32">
            <v>0</v>
          </cell>
        </row>
        <row r="33">
          <cell r="B33">
            <v>27.783333333333331</v>
          </cell>
          <cell r="C33">
            <v>33.9</v>
          </cell>
          <cell r="D33">
            <v>23.3</v>
          </cell>
          <cell r="E33">
            <v>70.875</v>
          </cell>
          <cell r="F33">
            <v>89</v>
          </cell>
          <cell r="G33">
            <v>47</v>
          </cell>
          <cell r="H33">
            <v>16.559999999999999</v>
          </cell>
          <cell r="J33">
            <v>26.28</v>
          </cell>
          <cell r="K33">
            <v>0</v>
          </cell>
        </row>
        <row r="34">
          <cell r="B34">
            <v>27.587500000000002</v>
          </cell>
          <cell r="C34">
            <v>35.700000000000003</v>
          </cell>
          <cell r="D34">
            <v>23.6</v>
          </cell>
          <cell r="E34">
            <v>75.583333333333329</v>
          </cell>
          <cell r="F34">
            <v>93</v>
          </cell>
          <cell r="G34">
            <v>40</v>
          </cell>
          <cell r="H34">
            <v>8.2799999999999994</v>
          </cell>
          <cell r="J34">
            <v>31.319999999999997</v>
          </cell>
          <cell r="K34">
            <v>0.4</v>
          </cell>
        </row>
        <row r="35">
          <cell r="B35">
            <v>26.2</v>
          </cell>
          <cell r="C35">
            <v>33.299999999999997</v>
          </cell>
          <cell r="D35">
            <v>24.1</v>
          </cell>
          <cell r="E35">
            <v>86.375</v>
          </cell>
          <cell r="F35">
            <v>93</v>
          </cell>
          <cell r="G35">
            <v>56</v>
          </cell>
          <cell r="H35">
            <v>11.16</v>
          </cell>
          <cell r="J35">
            <v>26.64</v>
          </cell>
          <cell r="K35">
            <v>8.4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24.237500000000001</v>
          </cell>
        </row>
      </sheetData>
      <sheetData sheetId="1"/>
      <sheetData sheetId="2">
        <row r="5">
          <cell r="B5">
            <v>28.529166666666665</v>
          </cell>
          <cell r="C5">
            <v>35.9</v>
          </cell>
          <cell r="D5">
            <v>23.3</v>
          </cell>
          <cell r="E5">
            <v>68.583333333333329</v>
          </cell>
          <cell r="F5">
            <v>100</v>
          </cell>
          <cell r="G5">
            <v>34</v>
          </cell>
          <cell r="H5">
            <v>15.120000000000001</v>
          </cell>
          <cell r="J5">
            <v>45</v>
          </cell>
          <cell r="K5">
            <v>0</v>
          </cell>
        </row>
        <row r="6">
          <cell r="B6">
            <v>27.129166666666674</v>
          </cell>
          <cell r="C6">
            <v>35.1</v>
          </cell>
          <cell r="D6">
            <v>23.2</v>
          </cell>
          <cell r="E6">
            <v>76.875</v>
          </cell>
          <cell r="F6">
            <v>100</v>
          </cell>
          <cell r="G6">
            <v>42</v>
          </cell>
          <cell r="H6">
            <v>16.559999999999999</v>
          </cell>
          <cell r="J6">
            <v>37.800000000000004</v>
          </cell>
          <cell r="K6">
            <v>1.2</v>
          </cell>
        </row>
        <row r="7">
          <cell r="B7">
            <v>26.620833333333334</v>
          </cell>
          <cell r="C7">
            <v>33.200000000000003</v>
          </cell>
          <cell r="D7">
            <v>22.9</v>
          </cell>
          <cell r="E7">
            <v>80.043478260869563</v>
          </cell>
          <cell r="F7">
            <v>100</v>
          </cell>
          <cell r="G7">
            <v>48</v>
          </cell>
          <cell r="H7">
            <v>18</v>
          </cell>
          <cell r="J7">
            <v>43.92</v>
          </cell>
          <cell r="K7">
            <v>0.2</v>
          </cell>
        </row>
        <row r="8">
          <cell r="B8">
            <v>25.233333333333334</v>
          </cell>
          <cell r="C8">
            <v>31.4</v>
          </cell>
          <cell r="D8">
            <v>21</v>
          </cell>
          <cell r="E8">
            <v>77.785714285714292</v>
          </cell>
          <cell r="F8">
            <v>100</v>
          </cell>
          <cell r="G8">
            <v>51</v>
          </cell>
          <cell r="H8">
            <v>20.16</v>
          </cell>
          <cell r="J8">
            <v>33.840000000000003</v>
          </cell>
          <cell r="K8">
            <v>10.4</v>
          </cell>
        </row>
        <row r="9">
          <cell r="B9">
            <v>25.033333333333331</v>
          </cell>
          <cell r="C9">
            <v>28.9</v>
          </cell>
          <cell r="D9">
            <v>21.8</v>
          </cell>
          <cell r="E9">
            <v>83.142857142857139</v>
          </cell>
          <cell r="F9">
            <v>100</v>
          </cell>
          <cell r="G9">
            <v>65</v>
          </cell>
          <cell r="H9">
            <v>20.16</v>
          </cell>
          <cell r="J9">
            <v>28.8</v>
          </cell>
          <cell r="K9">
            <v>15.799999999999999</v>
          </cell>
        </row>
        <row r="10">
          <cell r="B10">
            <v>23.991666666666671</v>
          </cell>
          <cell r="C10">
            <v>30.4</v>
          </cell>
          <cell r="D10">
            <v>21.3</v>
          </cell>
          <cell r="E10">
            <v>82.75</v>
          </cell>
          <cell r="F10">
            <v>100</v>
          </cell>
          <cell r="G10">
            <v>67</v>
          </cell>
          <cell r="H10">
            <v>20.16</v>
          </cell>
          <cell r="J10">
            <v>41.4</v>
          </cell>
          <cell r="K10">
            <v>75.000000000000014</v>
          </cell>
        </row>
        <row r="11">
          <cell r="B11">
            <v>25.074999999999992</v>
          </cell>
          <cell r="C11">
            <v>31.1</v>
          </cell>
          <cell r="D11">
            <v>22.9</v>
          </cell>
          <cell r="E11">
            <v>90.466666666666669</v>
          </cell>
          <cell r="F11">
            <v>100</v>
          </cell>
          <cell r="G11">
            <v>58</v>
          </cell>
          <cell r="H11">
            <v>28.44</v>
          </cell>
          <cell r="J11">
            <v>42.84</v>
          </cell>
          <cell r="K11">
            <v>7.4</v>
          </cell>
        </row>
        <row r="12">
          <cell r="B12">
            <v>26.074999999999999</v>
          </cell>
          <cell r="C12">
            <v>32.299999999999997</v>
          </cell>
          <cell r="D12">
            <v>21.7</v>
          </cell>
          <cell r="E12">
            <v>70.07692307692308</v>
          </cell>
          <cell r="F12">
            <v>97</v>
          </cell>
          <cell r="G12">
            <v>50</v>
          </cell>
          <cell r="H12">
            <v>16.2</v>
          </cell>
          <cell r="J12">
            <v>38.880000000000003</v>
          </cell>
          <cell r="K12">
            <v>5</v>
          </cell>
        </row>
        <row r="13">
          <cell r="B13">
            <v>26.179166666666664</v>
          </cell>
          <cell r="C13">
            <v>33.1</v>
          </cell>
          <cell r="D13">
            <v>23.5</v>
          </cell>
          <cell r="E13">
            <v>78.466666666666669</v>
          </cell>
          <cell r="F13">
            <v>100</v>
          </cell>
          <cell r="G13">
            <v>50</v>
          </cell>
          <cell r="H13">
            <v>18.720000000000002</v>
          </cell>
          <cell r="J13">
            <v>44.64</v>
          </cell>
          <cell r="K13">
            <v>0</v>
          </cell>
        </row>
        <row r="14">
          <cell r="B14">
            <v>26.258333333333329</v>
          </cell>
          <cell r="C14">
            <v>32.4</v>
          </cell>
          <cell r="D14">
            <v>23.8</v>
          </cell>
          <cell r="E14">
            <v>85</v>
          </cell>
          <cell r="F14">
            <v>100</v>
          </cell>
          <cell r="G14">
            <v>55</v>
          </cell>
          <cell r="H14">
            <v>16.920000000000002</v>
          </cell>
          <cell r="J14">
            <v>27.36</v>
          </cell>
          <cell r="K14">
            <v>3.4000000000000004</v>
          </cell>
        </row>
        <row r="15">
          <cell r="B15">
            <v>26.545833333333334</v>
          </cell>
          <cell r="C15">
            <v>32.9</v>
          </cell>
          <cell r="D15">
            <v>22.3</v>
          </cell>
          <cell r="E15">
            <v>66.083333333333329</v>
          </cell>
          <cell r="F15">
            <v>93</v>
          </cell>
          <cell r="G15">
            <v>48</v>
          </cell>
          <cell r="H15">
            <v>17.64</v>
          </cell>
          <cell r="J15">
            <v>38.880000000000003</v>
          </cell>
          <cell r="K15">
            <v>30.400000000000002</v>
          </cell>
        </row>
        <row r="16">
          <cell r="B16">
            <v>27.812499999999989</v>
          </cell>
          <cell r="C16">
            <v>32.799999999999997</v>
          </cell>
          <cell r="D16">
            <v>23.7</v>
          </cell>
          <cell r="E16">
            <v>80.869565217391298</v>
          </cell>
          <cell r="F16">
            <v>100</v>
          </cell>
          <cell r="G16">
            <v>51</v>
          </cell>
          <cell r="H16">
            <v>17.64</v>
          </cell>
          <cell r="J16">
            <v>42.12</v>
          </cell>
          <cell r="K16">
            <v>1.8</v>
          </cell>
        </row>
        <row r="17">
          <cell r="B17">
            <v>28.087500000000002</v>
          </cell>
          <cell r="C17">
            <v>33.799999999999997</v>
          </cell>
          <cell r="D17">
            <v>21.6</v>
          </cell>
          <cell r="E17">
            <v>74.10526315789474</v>
          </cell>
          <cell r="F17">
            <v>100</v>
          </cell>
          <cell r="G17">
            <v>49</v>
          </cell>
          <cell r="H17">
            <v>45.72</v>
          </cell>
          <cell r="J17">
            <v>86.4</v>
          </cell>
          <cell r="K17">
            <v>7.4</v>
          </cell>
        </row>
        <row r="18">
          <cell r="B18">
            <v>26.491666666666664</v>
          </cell>
          <cell r="C18">
            <v>32.4</v>
          </cell>
          <cell r="D18">
            <v>21.4</v>
          </cell>
          <cell r="E18">
            <v>81.956521739130437</v>
          </cell>
          <cell r="F18">
            <v>100</v>
          </cell>
          <cell r="G18">
            <v>56</v>
          </cell>
          <cell r="H18">
            <v>19.079999999999998</v>
          </cell>
          <cell r="J18">
            <v>68.400000000000006</v>
          </cell>
          <cell r="K18">
            <v>5.6</v>
          </cell>
        </row>
        <row r="19">
          <cell r="B19">
            <v>26.920833333333334</v>
          </cell>
          <cell r="C19">
            <v>33.5</v>
          </cell>
          <cell r="D19">
            <v>22.5</v>
          </cell>
          <cell r="E19">
            <v>76.043478260869563</v>
          </cell>
          <cell r="F19">
            <v>100</v>
          </cell>
          <cell r="G19">
            <v>46</v>
          </cell>
          <cell r="H19">
            <v>15.48</v>
          </cell>
          <cell r="J19">
            <v>40.680000000000007</v>
          </cell>
          <cell r="K19">
            <v>2</v>
          </cell>
        </row>
        <row r="20">
          <cell r="B20">
            <v>26.583333333333339</v>
          </cell>
          <cell r="C20">
            <v>33.200000000000003</v>
          </cell>
          <cell r="D20">
            <v>24.1</v>
          </cell>
          <cell r="E20">
            <v>84.956521739130437</v>
          </cell>
          <cell r="F20">
            <v>100</v>
          </cell>
          <cell r="G20">
            <v>53</v>
          </cell>
          <cell r="H20">
            <v>18</v>
          </cell>
          <cell r="J20">
            <v>44.28</v>
          </cell>
          <cell r="K20">
            <v>4</v>
          </cell>
        </row>
        <row r="21">
          <cell r="B21">
            <v>25.929166666666671</v>
          </cell>
          <cell r="C21">
            <v>33.299999999999997</v>
          </cell>
          <cell r="D21">
            <v>20.5</v>
          </cell>
          <cell r="E21">
            <v>80.368421052631575</v>
          </cell>
          <cell r="F21">
            <v>100</v>
          </cell>
          <cell r="G21">
            <v>52</v>
          </cell>
          <cell r="H21">
            <v>40.680000000000007</v>
          </cell>
          <cell r="J21">
            <v>86.76</v>
          </cell>
          <cell r="K21">
            <v>34.200000000000003</v>
          </cell>
        </row>
        <row r="22">
          <cell r="B22">
            <v>27.604166666666668</v>
          </cell>
          <cell r="C22">
            <v>33.9</v>
          </cell>
          <cell r="D22">
            <v>23</v>
          </cell>
          <cell r="E22">
            <v>70.4375</v>
          </cell>
          <cell r="F22">
            <v>100</v>
          </cell>
          <cell r="G22">
            <v>47</v>
          </cell>
          <cell r="H22">
            <v>18.36</v>
          </cell>
          <cell r="J22">
            <v>28.8</v>
          </cell>
          <cell r="K22">
            <v>0</v>
          </cell>
        </row>
        <row r="23">
          <cell r="B23">
            <v>26.920833333333334</v>
          </cell>
          <cell r="C23">
            <v>33.5</v>
          </cell>
          <cell r="D23">
            <v>23.4</v>
          </cell>
          <cell r="E23">
            <v>83.61904761904762</v>
          </cell>
          <cell r="F23">
            <v>100</v>
          </cell>
          <cell r="G23">
            <v>55</v>
          </cell>
          <cell r="H23">
            <v>16.559999999999999</v>
          </cell>
          <cell r="J23">
            <v>45.72</v>
          </cell>
          <cell r="K23">
            <v>0.6</v>
          </cell>
        </row>
        <row r="24">
          <cell r="B24">
            <v>26.845833333333331</v>
          </cell>
          <cell r="C24">
            <v>34.200000000000003</v>
          </cell>
          <cell r="D24">
            <v>22.9</v>
          </cell>
          <cell r="E24">
            <v>81.909090909090907</v>
          </cell>
          <cell r="F24">
            <v>100</v>
          </cell>
          <cell r="G24">
            <v>44</v>
          </cell>
          <cell r="H24">
            <v>19.440000000000001</v>
          </cell>
          <cell r="J24">
            <v>42.12</v>
          </cell>
          <cell r="K24">
            <v>9.8000000000000007</v>
          </cell>
        </row>
        <row r="25">
          <cell r="B25">
            <v>26.141666666666666</v>
          </cell>
          <cell r="C25">
            <v>31.8</v>
          </cell>
          <cell r="D25">
            <v>23</v>
          </cell>
          <cell r="E25">
            <v>85.85</v>
          </cell>
          <cell r="F25">
            <v>100</v>
          </cell>
          <cell r="G25">
            <v>57</v>
          </cell>
          <cell r="H25">
            <v>27.36</v>
          </cell>
          <cell r="J25">
            <v>45.72</v>
          </cell>
          <cell r="K25">
            <v>14.600000000000001</v>
          </cell>
        </row>
        <row r="26">
          <cell r="B26">
            <v>24.387499999999999</v>
          </cell>
          <cell r="C26">
            <v>31.3</v>
          </cell>
          <cell r="D26">
            <v>22.1</v>
          </cell>
          <cell r="E26">
            <v>84.5</v>
          </cell>
          <cell r="F26">
            <v>100</v>
          </cell>
          <cell r="G26">
            <v>52</v>
          </cell>
          <cell r="H26">
            <v>23.040000000000003</v>
          </cell>
          <cell r="J26">
            <v>33.840000000000003</v>
          </cell>
          <cell r="K26">
            <v>4.4000000000000004</v>
          </cell>
        </row>
        <row r="27">
          <cell r="B27">
            <v>24.341666666666665</v>
          </cell>
          <cell r="C27">
            <v>28.1</v>
          </cell>
          <cell r="D27">
            <v>22.4</v>
          </cell>
          <cell r="E27">
            <v>89.444444444444443</v>
          </cell>
          <cell r="F27">
            <v>100</v>
          </cell>
          <cell r="G27">
            <v>75</v>
          </cell>
          <cell r="H27">
            <v>16.2</v>
          </cell>
          <cell r="J27">
            <v>29.16</v>
          </cell>
          <cell r="K27">
            <v>1.8</v>
          </cell>
        </row>
        <row r="28">
          <cell r="B28">
            <v>24.699999999999989</v>
          </cell>
          <cell r="C28">
            <v>29.9</v>
          </cell>
          <cell r="D28">
            <v>22.4</v>
          </cell>
          <cell r="E28">
            <v>81.666666666666671</v>
          </cell>
          <cell r="F28">
            <v>100</v>
          </cell>
          <cell r="G28">
            <v>63</v>
          </cell>
          <cell r="H28">
            <v>17.28</v>
          </cell>
          <cell r="J28">
            <v>29.880000000000003</v>
          </cell>
          <cell r="K28">
            <v>3</v>
          </cell>
        </row>
        <row r="29">
          <cell r="B29">
            <v>24.058333333333334</v>
          </cell>
          <cell r="C29">
            <v>28.2</v>
          </cell>
          <cell r="D29">
            <v>21.3</v>
          </cell>
          <cell r="E29">
            <v>82.4</v>
          </cell>
          <cell r="F29">
            <v>100</v>
          </cell>
          <cell r="G29">
            <v>66</v>
          </cell>
          <cell r="H29">
            <v>18</v>
          </cell>
          <cell r="J29">
            <v>31.680000000000003</v>
          </cell>
          <cell r="K29">
            <v>101.00000000000001</v>
          </cell>
        </row>
        <row r="30">
          <cell r="B30">
            <v>23.766666666666666</v>
          </cell>
          <cell r="C30">
            <v>27.1</v>
          </cell>
          <cell r="D30">
            <v>21.6</v>
          </cell>
          <cell r="E30">
            <v>84.454545454545453</v>
          </cell>
          <cell r="F30">
            <v>100</v>
          </cell>
          <cell r="G30">
            <v>70</v>
          </cell>
          <cell r="H30">
            <v>19.440000000000001</v>
          </cell>
          <cell r="J30">
            <v>28.8</v>
          </cell>
          <cell r="K30">
            <v>9</v>
          </cell>
        </row>
        <row r="31">
          <cell r="B31">
            <v>23.587500000000002</v>
          </cell>
          <cell r="C31">
            <v>27.7</v>
          </cell>
          <cell r="D31">
            <v>21.4</v>
          </cell>
          <cell r="E31">
            <v>87.166666666666671</v>
          </cell>
          <cell r="F31">
            <v>100</v>
          </cell>
          <cell r="G31">
            <v>69</v>
          </cell>
          <cell r="H31">
            <v>32.4</v>
          </cell>
          <cell r="J31">
            <v>47.88</v>
          </cell>
          <cell r="K31">
            <v>7.4</v>
          </cell>
        </row>
        <row r="32">
          <cell r="B32">
            <v>24.070833333333329</v>
          </cell>
          <cell r="C32">
            <v>28.1</v>
          </cell>
          <cell r="D32">
            <v>21.9</v>
          </cell>
          <cell r="E32">
            <v>90</v>
          </cell>
          <cell r="F32">
            <v>100</v>
          </cell>
          <cell r="G32">
            <v>67</v>
          </cell>
          <cell r="H32">
            <v>21.6</v>
          </cell>
          <cell r="J32">
            <v>35.28</v>
          </cell>
          <cell r="K32">
            <v>10.199999999999999</v>
          </cell>
        </row>
        <row r="33">
          <cell r="B33">
            <v>24.287499999999994</v>
          </cell>
          <cell r="C33">
            <v>30.8</v>
          </cell>
          <cell r="D33">
            <v>21.9</v>
          </cell>
          <cell r="E33">
            <v>78.125</v>
          </cell>
          <cell r="F33">
            <v>100</v>
          </cell>
          <cell r="G33">
            <v>57</v>
          </cell>
          <cell r="H33">
            <v>15.120000000000001</v>
          </cell>
          <cell r="J33">
            <v>24.48</v>
          </cell>
          <cell r="K33">
            <v>4.6000000000000005</v>
          </cell>
        </row>
        <row r="34">
          <cell r="B34">
            <v>25.150000000000002</v>
          </cell>
          <cell r="C34">
            <v>32.299999999999997</v>
          </cell>
          <cell r="D34">
            <v>22.6</v>
          </cell>
          <cell r="E34">
            <v>79.900000000000006</v>
          </cell>
          <cell r="F34">
            <v>100</v>
          </cell>
          <cell r="G34">
            <v>50</v>
          </cell>
          <cell r="H34">
            <v>13.68</v>
          </cell>
          <cell r="J34">
            <v>47.519999999999996</v>
          </cell>
          <cell r="K34">
            <v>13.2</v>
          </cell>
        </row>
        <row r="35">
          <cell r="B35">
            <v>25.891666666666669</v>
          </cell>
          <cell r="C35">
            <v>32.200000000000003</v>
          </cell>
          <cell r="D35">
            <v>23.2</v>
          </cell>
          <cell r="E35">
            <v>77.583333333333329</v>
          </cell>
          <cell r="F35">
            <v>100</v>
          </cell>
          <cell r="G35">
            <v>54</v>
          </cell>
          <cell r="H35">
            <v>15.840000000000002</v>
          </cell>
          <cell r="J35">
            <v>32.04</v>
          </cell>
          <cell r="K35">
            <v>6.6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27.091666666666669</v>
          </cell>
        </row>
      </sheetData>
      <sheetData sheetId="1"/>
      <sheetData sheetId="2">
        <row r="5">
          <cell r="B5">
            <v>30.108333333333331</v>
          </cell>
          <cell r="C5">
            <v>38.799999999999997</v>
          </cell>
          <cell r="D5">
            <v>24.2</v>
          </cell>
          <cell r="E5">
            <v>57.583333333333336</v>
          </cell>
          <cell r="F5">
            <v>82</v>
          </cell>
          <cell r="G5">
            <v>29</v>
          </cell>
          <cell r="H5">
            <v>9.3600000000000012</v>
          </cell>
          <cell r="J5">
            <v>39.96</v>
          </cell>
          <cell r="K5">
            <v>0.4</v>
          </cell>
        </row>
        <row r="6">
          <cell r="B6">
            <v>30.308333333333337</v>
          </cell>
          <cell r="C6">
            <v>38.299999999999997</v>
          </cell>
          <cell r="D6">
            <v>24.4</v>
          </cell>
          <cell r="E6">
            <v>56.25</v>
          </cell>
          <cell r="F6">
            <v>82</v>
          </cell>
          <cell r="G6">
            <v>32</v>
          </cell>
          <cell r="H6">
            <v>6.84</v>
          </cell>
          <cell r="J6">
            <v>22.68</v>
          </cell>
          <cell r="K6">
            <v>0</v>
          </cell>
        </row>
        <row r="7">
          <cell r="B7">
            <v>30.987500000000001</v>
          </cell>
          <cell r="C7">
            <v>38.799999999999997</v>
          </cell>
          <cell r="D7">
            <v>24.8</v>
          </cell>
          <cell r="E7">
            <v>53.416666666666664</v>
          </cell>
          <cell r="F7">
            <v>78</v>
          </cell>
          <cell r="G7">
            <v>25</v>
          </cell>
          <cell r="H7">
            <v>6.12</v>
          </cell>
          <cell r="J7">
            <v>19.079999999999998</v>
          </cell>
          <cell r="K7">
            <v>0</v>
          </cell>
        </row>
        <row r="8">
          <cell r="B8">
            <v>31.195833333333336</v>
          </cell>
          <cell r="C8">
            <v>38.5</v>
          </cell>
          <cell r="D8">
            <v>24.9</v>
          </cell>
          <cell r="E8">
            <v>50.208333333333336</v>
          </cell>
          <cell r="F8">
            <v>79</v>
          </cell>
          <cell r="G8">
            <v>25</v>
          </cell>
          <cell r="H8">
            <v>6.48</v>
          </cell>
          <cell r="J8">
            <v>18</v>
          </cell>
          <cell r="K8">
            <v>0</v>
          </cell>
        </row>
        <row r="9">
          <cell r="B9">
            <v>29.704166666666662</v>
          </cell>
          <cell r="C9">
            <v>38.6</v>
          </cell>
          <cell r="D9">
            <v>22.7</v>
          </cell>
          <cell r="E9">
            <v>62.291666666666664</v>
          </cell>
          <cell r="F9">
            <v>91</v>
          </cell>
          <cell r="G9">
            <v>27</v>
          </cell>
          <cell r="H9">
            <v>18.720000000000002</v>
          </cell>
          <cell r="J9">
            <v>56.88</v>
          </cell>
          <cell r="K9">
            <v>24.999999999999996</v>
          </cell>
        </row>
        <row r="10">
          <cell r="B10">
            <v>27.766666666666666</v>
          </cell>
          <cell r="C10">
            <v>35.299999999999997</v>
          </cell>
          <cell r="D10">
            <v>24.4</v>
          </cell>
          <cell r="E10">
            <v>73.166666666666671</v>
          </cell>
          <cell r="F10">
            <v>91</v>
          </cell>
          <cell r="G10">
            <v>41</v>
          </cell>
          <cell r="H10">
            <v>9.3600000000000012</v>
          </cell>
          <cell r="J10">
            <v>26.64</v>
          </cell>
          <cell r="K10">
            <v>0.2</v>
          </cell>
        </row>
        <row r="11">
          <cell r="B11">
            <v>28.212500000000002</v>
          </cell>
          <cell r="C11">
            <v>36</v>
          </cell>
          <cell r="D11">
            <v>24</v>
          </cell>
          <cell r="E11">
            <v>73.25</v>
          </cell>
          <cell r="F11">
            <v>94</v>
          </cell>
          <cell r="G11">
            <v>43</v>
          </cell>
          <cell r="H11">
            <v>7.2</v>
          </cell>
          <cell r="J11">
            <v>24.12</v>
          </cell>
          <cell r="K11">
            <v>4.2</v>
          </cell>
        </row>
        <row r="12">
          <cell r="B12">
            <v>28.708333333333329</v>
          </cell>
          <cell r="C12">
            <v>35.9</v>
          </cell>
          <cell r="D12">
            <v>25.7</v>
          </cell>
          <cell r="E12">
            <v>70.041666666666671</v>
          </cell>
          <cell r="F12">
            <v>84</v>
          </cell>
          <cell r="G12">
            <v>42</v>
          </cell>
          <cell r="H12">
            <v>13.68</v>
          </cell>
          <cell r="J12">
            <v>32.04</v>
          </cell>
          <cell r="K12">
            <v>0.2</v>
          </cell>
        </row>
        <row r="13">
          <cell r="B13">
            <v>28.895833333333329</v>
          </cell>
          <cell r="C13">
            <v>37</v>
          </cell>
          <cell r="D13">
            <v>24</v>
          </cell>
          <cell r="E13">
            <v>68.5</v>
          </cell>
          <cell r="F13">
            <v>92</v>
          </cell>
          <cell r="G13">
            <v>34</v>
          </cell>
          <cell r="H13">
            <v>9.7200000000000006</v>
          </cell>
          <cell r="J13">
            <v>24.12</v>
          </cell>
          <cell r="K13">
            <v>0.4</v>
          </cell>
        </row>
        <row r="14">
          <cell r="B14">
            <v>28.933333333333334</v>
          </cell>
          <cell r="C14">
            <v>36.5</v>
          </cell>
          <cell r="D14">
            <v>24.7</v>
          </cell>
          <cell r="E14">
            <v>68.166666666666671</v>
          </cell>
          <cell r="F14">
            <v>88</v>
          </cell>
          <cell r="G14">
            <v>38</v>
          </cell>
          <cell r="H14">
            <v>12.24</v>
          </cell>
          <cell r="J14">
            <v>27.36</v>
          </cell>
          <cell r="K14">
            <v>1</v>
          </cell>
        </row>
        <row r="15">
          <cell r="B15">
            <v>29.316666666666666</v>
          </cell>
          <cell r="C15">
            <v>36.5</v>
          </cell>
          <cell r="D15">
            <v>25.4</v>
          </cell>
          <cell r="E15">
            <v>68.166666666666671</v>
          </cell>
          <cell r="F15">
            <v>91</v>
          </cell>
          <cell r="G15">
            <v>41</v>
          </cell>
          <cell r="H15">
            <v>6.12</v>
          </cell>
          <cell r="J15">
            <v>19.440000000000001</v>
          </cell>
          <cell r="K15">
            <v>1.4</v>
          </cell>
        </row>
        <row r="16">
          <cell r="B16">
            <v>30.045833333333331</v>
          </cell>
          <cell r="C16">
            <v>37.5</v>
          </cell>
          <cell r="D16">
            <v>23.9</v>
          </cell>
          <cell r="E16">
            <v>54.041666666666664</v>
          </cell>
          <cell r="F16">
            <v>75</v>
          </cell>
          <cell r="G16">
            <v>31</v>
          </cell>
          <cell r="H16">
            <v>5.7600000000000007</v>
          </cell>
          <cell r="J16">
            <v>18.36</v>
          </cell>
          <cell r="K16">
            <v>0</v>
          </cell>
        </row>
        <row r="17">
          <cell r="B17">
            <v>30.937500000000004</v>
          </cell>
          <cell r="C17">
            <v>39.700000000000003</v>
          </cell>
          <cell r="D17">
            <v>24.6</v>
          </cell>
          <cell r="E17">
            <v>52.458333333333336</v>
          </cell>
          <cell r="F17">
            <v>72</v>
          </cell>
          <cell r="G17">
            <v>29</v>
          </cell>
          <cell r="H17">
            <v>7.9200000000000008</v>
          </cell>
          <cell r="J17">
            <v>21.6</v>
          </cell>
          <cell r="K17">
            <v>0</v>
          </cell>
        </row>
        <row r="18">
          <cell r="B18">
            <v>31.162500000000009</v>
          </cell>
          <cell r="C18">
            <v>39.5</v>
          </cell>
          <cell r="D18">
            <v>25</v>
          </cell>
          <cell r="E18">
            <v>59.083333333333336</v>
          </cell>
          <cell r="F18">
            <v>84</v>
          </cell>
          <cell r="G18">
            <v>25</v>
          </cell>
          <cell r="H18">
            <v>8.64</v>
          </cell>
          <cell r="J18">
            <v>23.040000000000003</v>
          </cell>
          <cell r="K18">
            <v>0</v>
          </cell>
        </row>
        <row r="19">
          <cell r="B19">
            <v>31.079166666666666</v>
          </cell>
          <cell r="C19">
            <v>38.4</v>
          </cell>
          <cell r="D19">
            <v>26.3</v>
          </cell>
          <cell r="E19">
            <v>58.666666666666664</v>
          </cell>
          <cell r="F19">
            <v>83</v>
          </cell>
          <cell r="G19">
            <v>34</v>
          </cell>
          <cell r="H19">
            <v>10.08</v>
          </cell>
          <cell r="J19">
            <v>26.28</v>
          </cell>
          <cell r="K19">
            <v>0</v>
          </cell>
        </row>
        <row r="20">
          <cell r="B20">
            <v>30.283333333333342</v>
          </cell>
          <cell r="C20">
            <v>38.200000000000003</v>
          </cell>
          <cell r="D20">
            <v>25.8</v>
          </cell>
          <cell r="E20">
            <v>61.708333333333336</v>
          </cell>
          <cell r="F20">
            <v>80</v>
          </cell>
          <cell r="G20">
            <v>34</v>
          </cell>
          <cell r="H20">
            <v>13.68</v>
          </cell>
          <cell r="J20">
            <v>29.52</v>
          </cell>
          <cell r="K20">
            <v>0</v>
          </cell>
        </row>
        <row r="21">
          <cell r="B21">
            <v>29.637500000000003</v>
          </cell>
          <cell r="C21">
            <v>37.200000000000003</v>
          </cell>
          <cell r="D21">
            <v>25.2</v>
          </cell>
          <cell r="E21">
            <v>64.583333333333329</v>
          </cell>
          <cell r="F21">
            <v>85</v>
          </cell>
          <cell r="G21">
            <v>32</v>
          </cell>
          <cell r="H21">
            <v>9.7200000000000006</v>
          </cell>
          <cell r="J21">
            <v>28.08</v>
          </cell>
          <cell r="K21">
            <v>0</v>
          </cell>
        </row>
        <row r="22">
          <cell r="B22">
            <v>27.691666666666666</v>
          </cell>
          <cell r="C22">
            <v>38</v>
          </cell>
          <cell r="D22">
            <v>24.5</v>
          </cell>
          <cell r="E22">
            <v>77.041666666666671</v>
          </cell>
          <cell r="F22">
            <v>94</v>
          </cell>
          <cell r="G22">
            <v>37</v>
          </cell>
          <cell r="H22">
            <v>15.48</v>
          </cell>
          <cell r="J22">
            <v>45.72</v>
          </cell>
          <cell r="K22">
            <v>8.8000000000000007</v>
          </cell>
        </row>
        <row r="23">
          <cell r="B23">
            <v>28.566666666666666</v>
          </cell>
          <cell r="C23">
            <v>37.5</v>
          </cell>
          <cell r="D23">
            <v>22.2</v>
          </cell>
          <cell r="E23">
            <v>72.875</v>
          </cell>
          <cell r="F23">
            <v>94</v>
          </cell>
          <cell r="G23">
            <v>34</v>
          </cell>
          <cell r="H23">
            <v>8.2799999999999994</v>
          </cell>
          <cell r="J23">
            <v>70.56</v>
          </cell>
          <cell r="K23">
            <v>48.8</v>
          </cell>
        </row>
        <row r="24">
          <cell r="B24">
            <v>29.045833333333331</v>
          </cell>
          <cell r="C24">
            <v>36.299999999999997</v>
          </cell>
          <cell r="D24">
            <v>24.6</v>
          </cell>
          <cell r="E24">
            <v>68.333333333333329</v>
          </cell>
          <cell r="F24">
            <v>92</v>
          </cell>
          <cell r="G24">
            <v>39</v>
          </cell>
          <cell r="H24">
            <v>11.16</v>
          </cell>
          <cell r="J24">
            <v>28.8</v>
          </cell>
          <cell r="K24">
            <v>0</v>
          </cell>
        </row>
        <row r="25">
          <cell r="B25">
            <v>28.616666666666671</v>
          </cell>
          <cell r="C25">
            <v>36.5</v>
          </cell>
          <cell r="D25">
            <v>24.7</v>
          </cell>
          <cell r="E25">
            <v>72.208333333333329</v>
          </cell>
          <cell r="F25">
            <v>88</v>
          </cell>
          <cell r="G25">
            <v>40</v>
          </cell>
          <cell r="H25">
            <v>14.4</v>
          </cell>
          <cell r="J25">
            <v>47.88</v>
          </cell>
          <cell r="K25">
            <v>1.2000000000000002</v>
          </cell>
        </row>
        <row r="26">
          <cell r="B26">
            <v>25.758333333333329</v>
          </cell>
          <cell r="C26">
            <v>32.1</v>
          </cell>
          <cell r="D26">
            <v>23.9</v>
          </cell>
          <cell r="E26">
            <v>83.25</v>
          </cell>
          <cell r="F26">
            <v>93</v>
          </cell>
          <cell r="G26">
            <v>56</v>
          </cell>
          <cell r="H26">
            <v>8.2799999999999994</v>
          </cell>
          <cell r="J26">
            <v>24.840000000000003</v>
          </cell>
          <cell r="K26">
            <v>3.6</v>
          </cell>
        </row>
        <row r="27">
          <cell r="B27">
            <v>24.274999999999995</v>
          </cell>
          <cell r="C27">
            <v>27.3</v>
          </cell>
          <cell r="D27">
            <v>22.2</v>
          </cell>
          <cell r="E27">
            <v>70.666666666666671</v>
          </cell>
          <cell r="F27">
            <v>93</v>
          </cell>
          <cell r="G27">
            <v>56</v>
          </cell>
          <cell r="H27">
            <v>9.7200000000000006</v>
          </cell>
          <cell r="J27">
            <v>36.72</v>
          </cell>
          <cell r="K27">
            <v>0.60000000000000009</v>
          </cell>
        </row>
        <row r="28">
          <cell r="B28">
            <v>23.5625</v>
          </cell>
          <cell r="C28">
            <v>27.8</v>
          </cell>
          <cell r="D28">
            <v>21.4</v>
          </cell>
          <cell r="E28">
            <v>82.333333333333329</v>
          </cell>
          <cell r="F28">
            <v>94</v>
          </cell>
          <cell r="G28">
            <v>68</v>
          </cell>
          <cell r="H28">
            <v>6.84</v>
          </cell>
          <cell r="J28">
            <v>27.36</v>
          </cell>
          <cell r="K28">
            <v>0</v>
          </cell>
        </row>
        <row r="29">
          <cell r="B29">
            <v>25.320833333333329</v>
          </cell>
          <cell r="C29">
            <v>30.9</v>
          </cell>
          <cell r="D29">
            <v>22.1</v>
          </cell>
          <cell r="E29">
            <v>79.708333333333329</v>
          </cell>
          <cell r="F29">
            <v>93</v>
          </cell>
          <cell r="G29">
            <v>55</v>
          </cell>
          <cell r="H29">
            <v>5.7600000000000007</v>
          </cell>
          <cell r="J29">
            <v>21.96</v>
          </cell>
          <cell r="K29">
            <v>0</v>
          </cell>
        </row>
        <row r="30">
          <cell r="B30">
            <v>24.929166666666671</v>
          </cell>
          <cell r="C30">
            <v>30.9</v>
          </cell>
          <cell r="D30">
            <v>20.9</v>
          </cell>
          <cell r="E30">
            <v>78.625</v>
          </cell>
          <cell r="F30">
            <v>95</v>
          </cell>
          <cell r="G30">
            <v>50</v>
          </cell>
          <cell r="H30">
            <v>14.76</v>
          </cell>
          <cell r="J30">
            <v>38.880000000000003</v>
          </cell>
          <cell r="K30">
            <v>0.2</v>
          </cell>
        </row>
        <row r="31">
          <cell r="B31">
            <v>23.362500000000001</v>
          </cell>
          <cell r="C31">
            <v>26.6</v>
          </cell>
          <cell r="D31">
            <v>21.8</v>
          </cell>
          <cell r="E31">
            <v>84.416666666666671</v>
          </cell>
          <cell r="F31">
            <v>94</v>
          </cell>
          <cell r="G31">
            <v>69</v>
          </cell>
          <cell r="H31">
            <v>8.2799999999999994</v>
          </cell>
          <cell r="J31">
            <v>27.36</v>
          </cell>
          <cell r="K31">
            <v>1.6</v>
          </cell>
        </row>
        <row r="32">
          <cell r="B32">
            <v>24.641666666666669</v>
          </cell>
          <cell r="C32">
            <v>30.1</v>
          </cell>
          <cell r="D32">
            <v>22</v>
          </cell>
          <cell r="E32">
            <v>80.625</v>
          </cell>
          <cell r="F32">
            <v>94</v>
          </cell>
          <cell r="G32">
            <v>58</v>
          </cell>
          <cell r="H32">
            <v>5.4</v>
          </cell>
          <cell r="J32">
            <v>19.079999999999998</v>
          </cell>
          <cell r="K32">
            <v>22.599999999999994</v>
          </cell>
        </row>
        <row r="33">
          <cell r="B33">
            <v>26.220833333333328</v>
          </cell>
          <cell r="C33">
            <v>31.4</v>
          </cell>
          <cell r="D33">
            <v>23</v>
          </cell>
          <cell r="E33">
            <v>76.625</v>
          </cell>
          <cell r="F33">
            <v>93</v>
          </cell>
          <cell r="G33">
            <v>53</v>
          </cell>
          <cell r="H33">
            <v>5.04</v>
          </cell>
          <cell r="J33">
            <v>25.56</v>
          </cell>
          <cell r="K33">
            <v>18.8</v>
          </cell>
        </row>
        <row r="34">
          <cell r="B34">
            <v>26.658333333333331</v>
          </cell>
          <cell r="C34">
            <v>33.5</v>
          </cell>
          <cell r="D34">
            <v>23.8</v>
          </cell>
          <cell r="E34">
            <v>79.416666666666671</v>
          </cell>
          <cell r="F34">
            <v>94</v>
          </cell>
          <cell r="G34">
            <v>49</v>
          </cell>
          <cell r="H34">
            <v>10.08</v>
          </cell>
          <cell r="J34">
            <v>20.88</v>
          </cell>
          <cell r="K34">
            <v>5.4</v>
          </cell>
        </row>
        <row r="35">
          <cell r="B35">
            <v>26.637500000000003</v>
          </cell>
          <cell r="C35">
            <v>34.700000000000003</v>
          </cell>
          <cell r="E35">
            <v>77.333333333333329</v>
          </cell>
          <cell r="F35">
            <v>93</v>
          </cell>
          <cell r="H35">
            <v>12.24</v>
          </cell>
          <cell r="J35">
            <v>27.36</v>
          </cell>
          <cell r="K35">
            <v>0.60000000000000009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/>
      <sheetData sheetId="2">
        <row r="5">
          <cell r="B5">
            <v>28.858333333333334</v>
          </cell>
          <cell r="C5">
            <v>37</v>
          </cell>
          <cell r="D5">
            <v>21.7</v>
          </cell>
          <cell r="E5">
            <v>65.375</v>
          </cell>
          <cell r="F5">
            <v>100</v>
          </cell>
          <cell r="G5">
            <v>31</v>
          </cell>
          <cell r="H5">
            <v>10.8</v>
          </cell>
          <cell r="J5">
            <v>20.16</v>
          </cell>
          <cell r="K5">
            <v>0</v>
          </cell>
        </row>
        <row r="6">
          <cell r="B6">
            <v>28.629166666666663</v>
          </cell>
          <cell r="C6">
            <v>36.9</v>
          </cell>
          <cell r="D6">
            <v>22.2</v>
          </cell>
          <cell r="E6">
            <v>61.428571428571431</v>
          </cell>
          <cell r="F6">
            <v>100</v>
          </cell>
          <cell r="G6">
            <v>32</v>
          </cell>
          <cell r="H6">
            <v>11.879999999999999</v>
          </cell>
          <cell r="J6">
            <v>24.840000000000003</v>
          </cell>
          <cell r="K6">
            <v>0</v>
          </cell>
        </row>
        <row r="7">
          <cell r="B7">
            <v>27.516666666666662</v>
          </cell>
          <cell r="C7">
            <v>34.9</v>
          </cell>
          <cell r="D7">
            <v>21.3</v>
          </cell>
          <cell r="E7">
            <v>59.133333333333333</v>
          </cell>
          <cell r="F7">
            <v>100</v>
          </cell>
          <cell r="G7">
            <v>41</v>
          </cell>
          <cell r="H7">
            <v>10.8</v>
          </cell>
          <cell r="J7">
            <v>41.04</v>
          </cell>
          <cell r="K7">
            <v>43.800000000000004</v>
          </cell>
        </row>
        <row r="8">
          <cell r="B8">
            <v>27.700000000000006</v>
          </cell>
          <cell r="C8">
            <v>34.700000000000003</v>
          </cell>
          <cell r="D8">
            <v>21.6</v>
          </cell>
          <cell r="E8">
            <v>63.157894736842103</v>
          </cell>
          <cell r="F8">
            <v>100</v>
          </cell>
          <cell r="G8">
            <v>32</v>
          </cell>
          <cell r="H8">
            <v>14.4</v>
          </cell>
          <cell r="J8">
            <v>24.12</v>
          </cell>
          <cell r="K8">
            <v>0</v>
          </cell>
        </row>
        <row r="9">
          <cell r="C9">
            <v>32.9</v>
          </cell>
          <cell r="D9">
            <v>23.2</v>
          </cell>
          <cell r="E9">
            <v>72.208333333333329</v>
          </cell>
          <cell r="F9">
            <v>96</v>
          </cell>
          <cell r="G9">
            <v>46</v>
          </cell>
          <cell r="H9">
            <v>14.76</v>
          </cell>
          <cell r="J9">
            <v>37.440000000000005</v>
          </cell>
          <cell r="K9">
            <v>0</v>
          </cell>
        </row>
        <row r="10">
          <cell r="B10">
            <v>26.504166666666663</v>
          </cell>
          <cell r="C10">
            <v>33.6</v>
          </cell>
          <cell r="D10">
            <v>21.9</v>
          </cell>
          <cell r="E10">
            <v>72.849999999999994</v>
          </cell>
          <cell r="F10">
            <v>100</v>
          </cell>
          <cell r="G10">
            <v>44</v>
          </cell>
          <cell r="H10">
            <v>10.8</v>
          </cell>
          <cell r="J10">
            <v>22.32</v>
          </cell>
          <cell r="K10">
            <v>0</v>
          </cell>
        </row>
        <row r="11">
          <cell r="B11">
            <v>25.966666666666665</v>
          </cell>
          <cell r="C11">
            <v>32.9</v>
          </cell>
          <cell r="D11">
            <v>22.9</v>
          </cell>
          <cell r="E11">
            <v>75.13333333333334</v>
          </cell>
          <cell r="F11">
            <v>100</v>
          </cell>
          <cell r="G11">
            <v>48</v>
          </cell>
          <cell r="H11">
            <v>14.76</v>
          </cell>
          <cell r="J11">
            <v>29.880000000000003</v>
          </cell>
          <cell r="K11">
            <v>0</v>
          </cell>
        </row>
        <row r="12">
          <cell r="B12">
            <v>26.129166666666663</v>
          </cell>
          <cell r="C12">
            <v>34.200000000000003</v>
          </cell>
          <cell r="D12">
            <v>22.3</v>
          </cell>
          <cell r="E12">
            <v>66.454545454545453</v>
          </cell>
          <cell r="F12">
            <v>100</v>
          </cell>
          <cell r="G12">
            <v>47</v>
          </cell>
          <cell r="H12">
            <v>14.76</v>
          </cell>
          <cell r="J12">
            <v>32.04</v>
          </cell>
          <cell r="K12">
            <v>4.8</v>
          </cell>
        </row>
        <row r="13">
          <cell r="B13">
            <v>27.441666666666666</v>
          </cell>
          <cell r="C13">
            <v>34.4</v>
          </cell>
          <cell r="D13">
            <v>22.5</v>
          </cell>
          <cell r="E13">
            <v>60.25</v>
          </cell>
          <cell r="F13">
            <v>86</v>
          </cell>
          <cell r="G13">
            <v>45</v>
          </cell>
          <cell r="H13">
            <v>11.520000000000001</v>
          </cell>
          <cell r="J13">
            <v>23.400000000000002</v>
          </cell>
          <cell r="K13">
            <v>0.2</v>
          </cell>
        </row>
        <row r="14">
          <cell r="B14">
            <v>25.633333333333336</v>
          </cell>
          <cell r="C14">
            <v>31.2</v>
          </cell>
          <cell r="D14">
            <v>21.9</v>
          </cell>
          <cell r="E14">
            <v>75.666666666666671</v>
          </cell>
          <cell r="F14">
            <v>96</v>
          </cell>
          <cell r="G14">
            <v>63</v>
          </cell>
          <cell r="H14">
            <v>13.32</v>
          </cell>
          <cell r="J14">
            <v>43.56</v>
          </cell>
          <cell r="K14">
            <v>34.199999999999996</v>
          </cell>
        </row>
        <row r="15">
          <cell r="B15">
            <v>26.770833333333332</v>
          </cell>
          <cell r="C15">
            <v>33.1</v>
          </cell>
          <cell r="D15">
            <v>23.3</v>
          </cell>
          <cell r="E15">
            <v>75.875</v>
          </cell>
          <cell r="F15">
            <v>100</v>
          </cell>
          <cell r="G15">
            <v>51</v>
          </cell>
          <cell r="H15">
            <v>8.2799999999999994</v>
          </cell>
          <cell r="J15">
            <v>14.4</v>
          </cell>
          <cell r="K15">
            <v>0</v>
          </cell>
        </row>
        <row r="16">
          <cell r="B16">
            <v>28.212499999999995</v>
          </cell>
          <cell r="C16">
            <v>34.6</v>
          </cell>
          <cell r="D16">
            <v>23.3</v>
          </cell>
          <cell r="E16">
            <v>66.5</v>
          </cell>
          <cell r="F16">
            <v>100</v>
          </cell>
          <cell r="G16">
            <v>46</v>
          </cell>
          <cell r="H16">
            <v>15.840000000000002</v>
          </cell>
          <cell r="J16">
            <v>28.08</v>
          </cell>
          <cell r="K16">
            <v>0</v>
          </cell>
        </row>
        <row r="17">
          <cell r="B17">
            <v>27.341666666666665</v>
          </cell>
          <cell r="C17">
            <v>34.4</v>
          </cell>
          <cell r="D17">
            <v>24.3</v>
          </cell>
          <cell r="E17">
            <v>81.1875</v>
          </cell>
          <cell r="F17">
            <v>100</v>
          </cell>
          <cell r="G17">
            <v>50</v>
          </cell>
          <cell r="H17">
            <v>16.2</v>
          </cell>
          <cell r="J17">
            <v>30.96</v>
          </cell>
          <cell r="K17">
            <v>0.4</v>
          </cell>
        </row>
        <row r="18">
          <cell r="B18">
            <v>27.349999999999998</v>
          </cell>
          <cell r="C18">
            <v>34.4</v>
          </cell>
          <cell r="D18">
            <v>22.1</v>
          </cell>
          <cell r="E18">
            <v>67.3125</v>
          </cell>
          <cell r="F18">
            <v>100</v>
          </cell>
          <cell r="G18">
            <v>46</v>
          </cell>
          <cell r="H18">
            <v>15.840000000000002</v>
          </cell>
          <cell r="J18">
            <v>24.48</v>
          </cell>
          <cell r="K18">
            <v>0</v>
          </cell>
        </row>
        <row r="19">
          <cell r="B19">
            <v>28.462500000000002</v>
          </cell>
          <cell r="C19">
            <v>35.4</v>
          </cell>
          <cell r="D19">
            <v>22.4</v>
          </cell>
          <cell r="E19">
            <v>66.80952380952381</v>
          </cell>
          <cell r="F19">
            <v>100</v>
          </cell>
          <cell r="G19">
            <v>43</v>
          </cell>
          <cell r="H19">
            <v>12.96</v>
          </cell>
          <cell r="J19">
            <v>29.16</v>
          </cell>
          <cell r="K19">
            <v>0</v>
          </cell>
        </row>
        <row r="20">
          <cell r="B20">
            <v>26.549999999999997</v>
          </cell>
          <cell r="C20">
            <v>33</v>
          </cell>
          <cell r="D20">
            <v>23.2</v>
          </cell>
          <cell r="E20">
            <v>80.75</v>
          </cell>
          <cell r="F20">
            <v>100</v>
          </cell>
          <cell r="G20">
            <v>55</v>
          </cell>
          <cell r="H20">
            <v>11.520000000000001</v>
          </cell>
          <cell r="J20">
            <v>38.880000000000003</v>
          </cell>
          <cell r="K20">
            <v>9.6</v>
          </cell>
        </row>
        <row r="21">
          <cell r="B21">
            <v>26.575000000000003</v>
          </cell>
          <cell r="C21">
            <v>33.299999999999997</v>
          </cell>
          <cell r="D21">
            <v>22.9</v>
          </cell>
          <cell r="E21">
            <v>76.470588235294116</v>
          </cell>
          <cell r="F21">
            <v>100</v>
          </cell>
          <cell r="G21">
            <v>50</v>
          </cell>
          <cell r="H21">
            <v>12.6</v>
          </cell>
          <cell r="J21">
            <v>30.240000000000002</v>
          </cell>
          <cell r="K21">
            <v>0</v>
          </cell>
        </row>
        <row r="22">
          <cell r="B22">
            <v>27.108333333333334</v>
          </cell>
          <cell r="C22">
            <v>35.1</v>
          </cell>
          <cell r="D22">
            <v>22.6</v>
          </cell>
          <cell r="E22">
            <v>73</v>
          </cell>
          <cell r="F22">
            <v>100</v>
          </cell>
          <cell r="G22">
            <v>42</v>
          </cell>
          <cell r="H22">
            <v>10.08</v>
          </cell>
          <cell r="J22">
            <v>34.56</v>
          </cell>
          <cell r="K22">
            <v>0</v>
          </cell>
        </row>
        <row r="23">
          <cell r="B23">
            <v>27.279166666666665</v>
          </cell>
          <cell r="C23">
            <v>35.5</v>
          </cell>
          <cell r="D23">
            <v>22.8</v>
          </cell>
          <cell r="E23">
            <v>68.5</v>
          </cell>
          <cell r="F23">
            <v>100</v>
          </cell>
          <cell r="G23">
            <v>38</v>
          </cell>
          <cell r="H23">
            <v>12.96</v>
          </cell>
          <cell r="J23">
            <v>35.28</v>
          </cell>
          <cell r="K23">
            <v>0</v>
          </cell>
        </row>
        <row r="24">
          <cell r="B24">
            <v>26.837499999999991</v>
          </cell>
          <cell r="C24">
            <v>34.700000000000003</v>
          </cell>
          <cell r="D24">
            <v>22.5</v>
          </cell>
          <cell r="E24">
            <v>68.400000000000006</v>
          </cell>
          <cell r="F24">
            <v>100</v>
          </cell>
          <cell r="G24">
            <v>47</v>
          </cell>
          <cell r="H24">
            <v>14.76</v>
          </cell>
          <cell r="J24">
            <v>30.96</v>
          </cell>
          <cell r="K24">
            <v>0</v>
          </cell>
        </row>
        <row r="25">
          <cell r="B25">
            <v>26.354166666666661</v>
          </cell>
          <cell r="C25">
            <v>35.299999999999997</v>
          </cell>
          <cell r="D25">
            <v>23.5</v>
          </cell>
          <cell r="E25">
            <v>79.5</v>
          </cell>
          <cell r="F25">
            <v>100</v>
          </cell>
          <cell r="G25">
            <v>48</v>
          </cell>
          <cell r="H25">
            <v>25.2</v>
          </cell>
          <cell r="J25">
            <v>55.440000000000005</v>
          </cell>
          <cell r="K25">
            <v>0</v>
          </cell>
        </row>
        <row r="26">
          <cell r="B26">
            <v>24.895833333333332</v>
          </cell>
          <cell r="C26">
            <v>30.6</v>
          </cell>
          <cell r="D26">
            <v>22.3</v>
          </cell>
          <cell r="E26">
            <v>77.181818181818187</v>
          </cell>
          <cell r="F26">
            <v>100</v>
          </cell>
          <cell r="G26">
            <v>57</v>
          </cell>
          <cell r="H26">
            <v>10.8</v>
          </cell>
          <cell r="J26">
            <v>31.680000000000003</v>
          </cell>
          <cell r="K26">
            <v>9.7999999999999989</v>
          </cell>
        </row>
        <row r="27">
          <cell r="B27">
            <v>22.941666666666666</v>
          </cell>
          <cell r="C27">
            <v>25.6</v>
          </cell>
          <cell r="D27">
            <v>20.7</v>
          </cell>
          <cell r="E27">
            <v>90.428571428571431</v>
          </cell>
          <cell r="F27">
            <v>100</v>
          </cell>
          <cell r="G27">
            <v>76</v>
          </cell>
          <cell r="H27">
            <v>17.28</v>
          </cell>
          <cell r="J27">
            <v>26.64</v>
          </cell>
          <cell r="K27">
            <v>9.6</v>
          </cell>
        </row>
        <row r="28">
          <cell r="B28">
            <v>24.208333333333332</v>
          </cell>
          <cell r="C28">
            <v>29.4</v>
          </cell>
          <cell r="D28">
            <v>21.8</v>
          </cell>
          <cell r="E28">
            <v>77.7</v>
          </cell>
          <cell r="F28">
            <v>100</v>
          </cell>
          <cell r="G28">
            <v>59</v>
          </cell>
          <cell r="H28">
            <v>13.32</v>
          </cell>
          <cell r="J28">
            <v>22.68</v>
          </cell>
          <cell r="K28">
            <v>0</v>
          </cell>
        </row>
        <row r="29">
          <cell r="B29">
            <v>24.262500000000003</v>
          </cell>
          <cell r="C29">
            <v>30.2</v>
          </cell>
          <cell r="D29">
            <v>22.2</v>
          </cell>
          <cell r="E29">
            <v>77</v>
          </cell>
          <cell r="F29">
            <v>100</v>
          </cell>
          <cell r="G29">
            <v>58</v>
          </cell>
          <cell r="H29">
            <v>12.6</v>
          </cell>
          <cell r="J29">
            <v>28.8</v>
          </cell>
          <cell r="K29">
            <v>1.7999999999999998</v>
          </cell>
        </row>
        <row r="30">
          <cell r="B30">
            <v>22.962500000000002</v>
          </cell>
          <cell r="C30">
            <v>24.4</v>
          </cell>
          <cell r="D30">
            <v>21.7</v>
          </cell>
          <cell r="E30">
            <v>93.333333333333329</v>
          </cell>
          <cell r="F30">
            <v>100</v>
          </cell>
          <cell r="G30">
            <v>83</v>
          </cell>
          <cell r="H30">
            <v>12.96</v>
          </cell>
          <cell r="J30">
            <v>21.96</v>
          </cell>
          <cell r="K30">
            <v>7.6000000000000014</v>
          </cell>
        </row>
        <row r="31">
          <cell r="B31">
            <v>21.045833333333334</v>
          </cell>
          <cell r="C31">
            <v>22.1</v>
          </cell>
          <cell r="D31">
            <v>19.8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14.4</v>
          </cell>
          <cell r="J31">
            <v>31.680000000000003</v>
          </cell>
          <cell r="K31">
            <v>42.000000000000007</v>
          </cell>
        </row>
        <row r="32">
          <cell r="C32">
            <v>28.6</v>
          </cell>
          <cell r="D32">
            <v>21</v>
          </cell>
          <cell r="E32">
            <v>80</v>
          </cell>
          <cell r="F32">
            <v>100</v>
          </cell>
          <cell r="G32">
            <v>60</v>
          </cell>
          <cell r="H32">
            <v>9.7200000000000006</v>
          </cell>
          <cell r="J32">
            <v>21.240000000000002</v>
          </cell>
          <cell r="K32">
            <v>1</v>
          </cell>
        </row>
        <row r="33">
          <cell r="B33">
            <v>24.466666666666669</v>
          </cell>
          <cell r="C33">
            <v>31.9</v>
          </cell>
          <cell r="D33">
            <v>21.3</v>
          </cell>
          <cell r="E33">
            <v>69.3</v>
          </cell>
          <cell r="F33">
            <v>96</v>
          </cell>
          <cell r="G33">
            <v>50</v>
          </cell>
          <cell r="H33">
            <v>9</v>
          </cell>
          <cell r="J33">
            <v>47.519999999999996</v>
          </cell>
          <cell r="K33">
            <v>0.4</v>
          </cell>
        </row>
        <row r="34">
          <cell r="B34">
            <v>24.466666666666669</v>
          </cell>
          <cell r="C34">
            <v>30.2</v>
          </cell>
          <cell r="D34">
            <v>22.3</v>
          </cell>
          <cell r="E34">
            <v>74.285714285714292</v>
          </cell>
          <cell r="F34">
            <v>87</v>
          </cell>
          <cell r="G34">
            <v>64</v>
          </cell>
          <cell r="H34">
            <v>11.879999999999999</v>
          </cell>
          <cell r="J34">
            <v>19.440000000000001</v>
          </cell>
          <cell r="K34">
            <v>22.599999999999998</v>
          </cell>
        </row>
        <row r="35">
          <cell r="B35">
            <v>24.729166666666671</v>
          </cell>
          <cell r="C35">
            <v>30.7</v>
          </cell>
          <cell r="D35">
            <v>22.2</v>
          </cell>
          <cell r="E35">
            <v>78.285714285714292</v>
          </cell>
          <cell r="F35">
            <v>100</v>
          </cell>
          <cell r="G35">
            <v>59</v>
          </cell>
          <cell r="H35">
            <v>7.2</v>
          </cell>
          <cell r="J35">
            <v>19.079999999999998</v>
          </cell>
          <cell r="K35">
            <v>5.3999999999999995</v>
          </cell>
        </row>
        <row r="36">
          <cell r="B36">
            <v>26.038037634408607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26.195833333333329</v>
          </cell>
        </row>
      </sheetData>
      <sheetData sheetId="1"/>
      <sheetData sheetId="2">
        <row r="5">
          <cell r="B5">
            <v>26.833333333333336</v>
          </cell>
          <cell r="C5">
            <v>34.9</v>
          </cell>
          <cell r="D5">
            <v>21.5</v>
          </cell>
          <cell r="E5">
            <v>72.444444444444443</v>
          </cell>
          <cell r="F5">
            <v>93</v>
          </cell>
          <cell r="G5">
            <v>42</v>
          </cell>
          <cell r="H5">
            <v>19.079999999999998</v>
          </cell>
          <cell r="J5">
            <v>35.28</v>
          </cell>
          <cell r="K5">
            <v>0.8</v>
          </cell>
        </row>
        <row r="6">
          <cell r="B6">
            <v>32.369230769230775</v>
          </cell>
          <cell r="C6">
            <v>36.299999999999997</v>
          </cell>
          <cell r="D6">
            <v>24.3</v>
          </cell>
          <cell r="E6">
            <v>49.307692307692307</v>
          </cell>
          <cell r="F6">
            <v>86</v>
          </cell>
          <cell r="G6">
            <v>35</v>
          </cell>
          <cell r="H6">
            <v>11.16</v>
          </cell>
          <cell r="J6">
            <v>27.720000000000002</v>
          </cell>
          <cell r="K6">
            <v>0</v>
          </cell>
        </row>
        <row r="7">
          <cell r="B7">
            <v>28.279166666666665</v>
          </cell>
          <cell r="C7">
            <v>36</v>
          </cell>
          <cell r="D7">
            <v>22.2</v>
          </cell>
          <cell r="E7">
            <v>64.458333333333329</v>
          </cell>
          <cell r="F7">
            <v>90</v>
          </cell>
          <cell r="G7">
            <v>37</v>
          </cell>
          <cell r="H7">
            <v>23.040000000000003</v>
          </cell>
          <cell r="J7">
            <v>48.24</v>
          </cell>
          <cell r="K7">
            <v>4.4000000000000004</v>
          </cell>
        </row>
        <row r="8">
          <cell r="B8">
            <v>24.641666666666662</v>
          </cell>
          <cell r="C8">
            <v>29.7</v>
          </cell>
          <cell r="D8">
            <v>21.4</v>
          </cell>
          <cell r="E8">
            <v>77.333333333333329</v>
          </cell>
          <cell r="F8">
            <v>95</v>
          </cell>
          <cell r="G8">
            <v>53</v>
          </cell>
          <cell r="H8">
            <v>16.559999999999999</v>
          </cell>
          <cell r="J8">
            <v>30.96</v>
          </cell>
          <cell r="K8">
            <v>7.8000000000000007</v>
          </cell>
        </row>
        <row r="9">
          <cell r="B9">
            <v>24.55</v>
          </cell>
          <cell r="C9">
            <v>28.6</v>
          </cell>
          <cell r="D9">
            <v>22.6</v>
          </cell>
          <cell r="E9">
            <v>82.041666666666671</v>
          </cell>
          <cell r="F9">
            <v>98</v>
          </cell>
          <cell r="G9">
            <v>68</v>
          </cell>
          <cell r="H9">
            <v>16.2</v>
          </cell>
          <cell r="J9">
            <v>41.4</v>
          </cell>
          <cell r="K9">
            <v>0.2</v>
          </cell>
        </row>
        <row r="10">
          <cell r="B10">
            <v>25.462499999999995</v>
          </cell>
          <cell r="C10">
            <v>32.799999999999997</v>
          </cell>
          <cell r="D10">
            <v>21.1</v>
          </cell>
          <cell r="E10">
            <v>79.083333333333329</v>
          </cell>
          <cell r="F10">
            <v>98</v>
          </cell>
          <cell r="G10">
            <v>46</v>
          </cell>
          <cell r="H10">
            <v>11.879999999999999</v>
          </cell>
          <cell r="J10">
            <v>28.44</v>
          </cell>
          <cell r="K10">
            <v>0.8</v>
          </cell>
        </row>
        <row r="11">
          <cell r="B11">
            <v>26.554166666666664</v>
          </cell>
          <cell r="C11">
            <v>33.9</v>
          </cell>
          <cell r="D11">
            <v>22</v>
          </cell>
          <cell r="E11">
            <v>77</v>
          </cell>
          <cell r="F11">
            <v>98</v>
          </cell>
          <cell r="G11">
            <v>50</v>
          </cell>
          <cell r="H11">
            <v>13.68</v>
          </cell>
          <cell r="J11">
            <v>32.4</v>
          </cell>
          <cell r="K11">
            <v>0</v>
          </cell>
        </row>
        <row r="12">
          <cell r="B12">
            <v>27.166666666666671</v>
          </cell>
          <cell r="C12">
            <v>33.200000000000003</v>
          </cell>
          <cell r="D12">
            <v>22.5</v>
          </cell>
          <cell r="E12">
            <v>75.958333333333329</v>
          </cell>
          <cell r="F12">
            <v>96</v>
          </cell>
          <cell r="G12">
            <v>49</v>
          </cell>
          <cell r="H12">
            <v>15.120000000000001</v>
          </cell>
          <cell r="J12">
            <v>47.519999999999996</v>
          </cell>
          <cell r="K12">
            <v>0</v>
          </cell>
        </row>
        <row r="13">
          <cell r="B13">
            <v>28.833333333333329</v>
          </cell>
          <cell r="C13">
            <v>35.299999999999997</v>
          </cell>
          <cell r="D13">
            <v>24</v>
          </cell>
          <cell r="E13">
            <v>66.416666666666671</v>
          </cell>
          <cell r="F13">
            <v>90</v>
          </cell>
          <cell r="G13">
            <v>42</v>
          </cell>
          <cell r="H13">
            <v>19.440000000000001</v>
          </cell>
          <cell r="J13">
            <v>43.2</v>
          </cell>
          <cell r="K13">
            <v>0</v>
          </cell>
        </row>
        <row r="14">
          <cell r="B14">
            <v>29.968181818181812</v>
          </cell>
          <cell r="C14">
            <v>35.1</v>
          </cell>
          <cell r="D14">
            <v>26.6</v>
          </cell>
          <cell r="E14">
            <v>60.727272727272727</v>
          </cell>
          <cell r="F14">
            <v>73</v>
          </cell>
          <cell r="G14">
            <v>44</v>
          </cell>
          <cell r="H14">
            <v>13.68</v>
          </cell>
          <cell r="J14">
            <v>28.8</v>
          </cell>
          <cell r="K14">
            <v>0</v>
          </cell>
        </row>
        <row r="15">
          <cell r="B15">
            <v>29.199999999999996</v>
          </cell>
          <cell r="C15">
            <v>36.4</v>
          </cell>
          <cell r="D15">
            <v>23.6</v>
          </cell>
          <cell r="E15">
            <v>65.260869565217391</v>
          </cell>
          <cell r="F15">
            <v>87</v>
          </cell>
          <cell r="G15">
            <v>38</v>
          </cell>
          <cell r="H15">
            <v>15.48</v>
          </cell>
          <cell r="J15">
            <v>29.880000000000003</v>
          </cell>
          <cell r="K15">
            <v>0</v>
          </cell>
        </row>
        <row r="16">
          <cell r="B16">
            <v>29.149999999999991</v>
          </cell>
          <cell r="C16">
            <v>36.299999999999997</v>
          </cell>
          <cell r="D16">
            <v>23.9</v>
          </cell>
          <cell r="E16">
            <v>60.333333333333336</v>
          </cell>
          <cell r="F16">
            <v>83</v>
          </cell>
          <cell r="G16">
            <v>33</v>
          </cell>
          <cell r="H16">
            <v>18</v>
          </cell>
          <cell r="J16">
            <v>37.440000000000005</v>
          </cell>
          <cell r="K16">
            <v>0</v>
          </cell>
        </row>
        <row r="17">
          <cell r="B17">
            <v>29.004166666666666</v>
          </cell>
          <cell r="C17">
            <v>36.6</v>
          </cell>
          <cell r="D17">
            <v>23.1</v>
          </cell>
          <cell r="E17">
            <v>56.208333333333336</v>
          </cell>
          <cell r="F17">
            <v>75</v>
          </cell>
          <cell r="G17">
            <v>39</v>
          </cell>
          <cell r="H17">
            <v>16.559999999999999</v>
          </cell>
          <cell r="J17">
            <v>38.519999999999996</v>
          </cell>
          <cell r="K17">
            <v>0</v>
          </cell>
        </row>
        <row r="18">
          <cell r="B18">
            <v>30.708333333333329</v>
          </cell>
          <cell r="C18">
            <v>37.6</v>
          </cell>
          <cell r="D18">
            <v>25.2</v>
          </cell>
          <cell r="E18">
            <v>60.708333333333336</v>
          </cell>
          <cell r="F18">
            <v>83</v>
          </cell>
          <cell r="G18">
            <v>39</v>
          </cell>
          <cell r="H18">
            <v>14.76</v>
          </cell>
          <cell r="J18">
            <v>32.76</v>
          </cell>
          <cell r="K18">
            <v>0</v>
          </cell>
        </row>
        <row r="19">
          <cell r="B19">
            <v>30.1875</v>
          </cell>
          <cell r="C19">
            <v>36.799999999999997</v>
          </cell>
          <cell r="D19">
            <v>26.5</v>
          </cell>
          <cell r="E19">
            <v>61.583333333333336</v>
          </cell>
          <cell r="F19">
            <v>79</v>
          </cell>
          <cell r="G19">
            <v>39</v>
          </cell>
          <cell r="H19">
            <v>20.16</v>
          </cell>
          <cell r="J19">
            <v>54.36</v>
          </cell>
          <cell r="K19">
            <v>0</v>
          </cell>
        </row>
        <row r="20">
          <cell r="B20">
            <v>31.025000000000002</v>
          </cell>
          <cell r="C20">
            <v>37.700000000000003</v>
          </cell>
          <cell r="D20">
            <v>25.7</v>
          </cell>
          <cell r="E20">
            <v>56.416666666666664</v>
          </cell>
          <cell r="F20">
            <v>76</v>
          </cell>
          <cell r="G20">
            <v>34</v>
          </cell>
          <cell r="H20">
            <v>17.28</v>
          </cell>
          <cell r="J20">
            <v>36.72</v>
          </cell>
          <cell r="K20">
            <v>0</v>
          </cell>
        </row>
        <row r="21">
          <cell r="B21">
            <v>29.245833333333334</v>
          </cell>
          <cell r="C21">
            <v>36.700000000000003</v>
          </cell>
          <cell r="D21">
            <v>23</v>
          </cell>
          <cell r="E21">
            <v>65.041666666666671</v>
          </cell>
          <cell r="F21">
            <v>98</v>
          </cell>
          <cell r="G21">
            <v>38</v>
          </cell>
          <cell r="H21">
            <v>20.16</v>
          </cell>
          <cell r="J21">
            <v>44.64</v>
          </cell>
          <cell r="K21">
            <v>5.6000000000000005</v>
          </cell>
        </row>
        <row r="22">
          <cell r="B22">
            <v>27.55</v>
          </cell>
          <cell r="C22">
            <v>35.200000000000003</v>
          </cell>
          <cell r="D22">
            <v>22.6</v>
          </cell>
          <cell r="E22">
            <v>75.375</v>
          </cell>
          <cell r="F22">
            <v>98</v>
          </cell>
          <cell r="G22">
            <v>45</v>
          </cell>
          <cell r="H22">
            <v>18</v>
          </cell>
          <cell r="J22">
            <v>36</v>
          </cell>
          <cell r="K22">
            <v>2.4000000000000004</v>
          </cell>
        </row>
        <row r="23">
          <cell r="B23">
            <v>29.308333333333334</v>
          </cell>
          <cell r="C23">
            <v>36.1</v>
          </cell>
          <cell r="D23">
            <v>24</v>
          </cell>
          <cell r="E23">
            <v>74.15789473684211</v>
          </cell>
          <cell r="F23">
            <v>94</v>
          </cell>
          <cell r="G23">
            <v>44</v>
          </cell>
          <cell r="H23">
            <v>14.04</v>
          </cell>
          <cell r="J23">
            <v>34.56</v>
          </cell>
          <cell r="K23">
            <v>0.2</v>
          </cell>
        </row>
        <row r="24">
          <cell r="B24">
            <v>30.474999999999998</v>
          </cell>
          <cell r="C24">
            <v>36.9</v>
          </cell>
          <cell r="D24">
            <v>23.6</v>
          </cell>
          <cell r="E24">
            <v>58.083333333333336</v>
          </cell>
          <cell r="F24">
            <v>85</v>
          </cell>
          <cell r="G24">
            <v>35</v>
          </cell>
          <cell r="H24">
            <v>17.64</v>
          </cell>
          <cell r="J24">
            <v>41.76</v>
          </cell>
          <cell r="K24">
            <v>0</v>
          </cell>
        </row>
        <row r="25">
          <cell r="B25">
            <v>26.708333333333332</v>
          </cell>
          <cell r="C25">
            <v>36.1</v>
          </cell>
          <cell r="D25">
            <v>17.600000000000001</v>
          </cell>
          <cell r="E25">
            <v>68.041666666666671</v>
          </cell>
          <cell r="F25">
            <v>97</v>
          </cell>
          <cell r="G25">
            <v>38</v>
          </cell>
          <cell r="H25">
            <v>39.24</v>
          </cell>
          <cell r="J25">
            <v>87.48</v>
          </cell>
          <cell r="K25">
            <v>4.4000000000000004</v>
          </cell>
        </row>
        <row r="26">
          <cell r="B26">
            <v>22.8</v>
          </cell>
          <cell r="C26">
            <v>29.6</v>
          </cell>
          <cell r="D26">
            <v>18.7</v>
          </cell>
          <cell r="E26">
            <v>77.875</v>
          </cell>
          <cell r="F26">
            <v>97</v>
          </cell>
          <cell r="G26">
            <v>53</v>
          </cell>
          <cell r="H26">
            <v>14.76</v>
          </cell>
          <cell r="J26">
            <v>29.16</v>
          </cell>
          <cell r="K26">
            <v>0.2</v>
          </cell>
        </row>
        <row r="27">
          <cell r="B27">
            <v>23.183333333333334</v>
          </cell>
          <cell r="C27">
            <v>26.5</v>
          </cell>
          <cell r="D27">
            <v>21.1</v>
          </cell>
          <cell r="E27">
            <v>75.375</v>
          </cell>
          <cell r="F27">
            <v>94</v>
          </cell>
          <cell r="G27">
            <v>56</v>
          </cell>
          <cell r="H27">
            <v>31.319999999999997</v>
          </cell>
          <cell r="J27">
            <v>56.88</v>
          </cell>
          <cell r="K27">
            <v>0</v>
          </cell>
        </row>
        <row r="28">
          <cell r="B28">
            <v>22.479166666666668</v>
          </cell>
          <cell r="C28">
            <v>28</v>
          </cell>
          <cell r="D28">
            <v>18.3</v>
          </cell>
          <cell r="E28">
            <v>76.708333333333329</v>
          </cell>
          <cell r="F28">
            <v>91</v>
          </cell>
          <cell r="G28">
            <v>62</v>
          </cell>
          <cell r="H28">
            <v>27</v>
          </cell>
          <cell r="J28">
            <v>46.800000000000004</v>
          </cell>
          <cell r="K28">
            <v>0</v>
          </cell>
        </row>
        <row r="29">
          <cell r="B29">
            <v>22.887499999999999</v>
          </cell>
          <cell r="C29">
            <v>28.2</v>
          </cell>
          <cell r="D29">
            <v>19.3</v>
          </cell>
          <cell r="E29">
            <v>83.75</v>
          </cell>
          <cell r="F29">
            <v>99</v>
          </cell>
          <cell r="G29">
            <v>60</v>
          </cell>
          <cell r="H29">
            <v>16.2</v>
          </cell>
          <cell r="J29">
            <v>30.240000000000002</v>
          </cell>
          <cell r="K29">
            <v>0</v>
          </cell>
        </row>
        <row r="30">
          <cell r="B30">
            <v>25.091666666666669</v>
          </cell>
          <cell r="C30">
            <v>33.799999999999997</v>
          </cell>
          <cell r="D30">
            <v>18.899999999999999</v>
          </cell>
          <cell r="E30">
            <v>68.208333333333329</v>
          </cell>
          <cell r="F30">
            <v>91</v>
          </cell>
          <cell r="G30">
            <v>36</v>
          </cell>
          <cell r="H30">
            <v>16.559999999999999</v>
          </cell>
          <cell r="J30">
            <v>32.4</v>
          </cell>
          <cell r="K30">
            <v>0</v>
          </cell>
        </row>
        <row r="31">
          <cell r="B31">
            <v>25.324999999999999</v>
          </cell>
          <cell r="C31">
            <v>32.200000000000003</v>
          </cell>
          <cell r="D31">
            <v>20.399999999999999</v>
          </cell>
          <cell r="E31">
            <v>74.125</v>
          </cell>
          <cell r="F31">
            <v>97</v>
          </cell>
          <cell r="G31">
            <v>45</v>
          </cell>
          <cell r="H31">
            <v>16.559999999999999</v>
          </cell>
          <cell r="J31">
            <v>33.480000000000004</v>
          </cell>
          <cell r="K31">
            <v>0</v>
          </cell>
        </row>
        <row r="32">
          <cell r="B32">
            <v>23.870833333333334</v>
          </cell>
          <cell r="C32">
            <v>30.5</v>
          </cell>
          <cell r="D32">
            <v>19.3</v>
          </cell>
          <cell r="E32">
            <v>75.5</v>
          </cell>
          <cell r="F32">
            <v>97</v>
          </cell>
          <cell r="G32">
            <v>51</v>
          </cell>
          <cell r="H32">
            <v>22.32</v>
          </cell>
          <cell r="J32">
            <v>42.12</v>
          </cell>
          <cell r="K32">
            <v>0</v>
          </cell>
        </row>
        <row r="33">
          <cell r="B33">
            <v>25.150000000000009</v>
          </cell>
          <cell r="C33">
            <v>32.200000000000003</v>
          </cell>
          <cell r="D33">
            <v>18.600000000000001</v>
          </cell>
          <cell r="E33">
            <v>67.833333333333329</v>
          </cell>
          <cell r="F33">
            <v>94</v>
          </cell>
          <cell r="G33">
            <v>41</v>
          </cell>
          <cell r="H33">
            <v>21.6</v>
          </cell>
          <cell r="J33">
            <v>38.159999999999997</v>
          </cell>
          <cell r="K33">
            <v>0</v>
          </cell>
        </row>
        <row r="34">
          <cell r="B34">
            <v>26.333333333333329</v>
          </cell>
          <cell r="C34">
            <v>34</v>
          </cell>
          <cell r="D34">
            <v>20.3</v>
          </cell>
          <cell r="E34">
            <v>68.375</v>
          </cell>
          <cell r="F34">
            <v>96</v>
          </cell>
          <cell r="G34">
            <v>33</v>
          </cell>
          <cell r="H34">
            <v>12.6</v>
          </cell>
          <cell r="J34">
            <v>27.36</v>
          </cell>
          <cell r="K34">
            <v>0</v>
          </cell>
        </row>
        <row r="35">
          <cell r="B35">
            <v>25.000000000000011</v>
          </cell>
          <cell r="C35">
            <v>32.9</v>
          </cell>
          <cell r="D35">
            <v>20.6</v>
          </cell>
          <cell r="E35">
            <v>70.541666666666671</v>
          </cell>
          <cell r="F35">
            <v>98</v>
          </cell>
          <cell r="G35">
            <v>47</v>
          </cell>
          <cell r="H35">
            <v>18.36</v>
          </cell>
          <cell r="J35">
            <v>45.36</v>
          </cell>
          <cell r="K35">
            <v>27.999999999999996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24.533333333333331</v>
          </cell>
        </row>
      </sheetData>
      <sheetData sheetId="1"/>
      <sheetData sheetId="2">
        <row r="5">
          <cell r="B5">
            <v>28.525000000000002</v>
          </cell>
          <cell r="C5">
            <v>35.5</v>
          </cell>
          <cell r="D5">
            <v>21.7</v>
          </cell>
          <cell r="E5">
            <v>68.875</v>
          </cell>
          <cell r="F5">
            <v>99</v>
          </cell>
          <cell r="G5">
            <v>36</v>
          </cell>
          <cell r="H5">
            <v>16.559999999999999</v>
          </cell>
          <cell r="J5">
            <v>38.519999999999996</v>
          </cell>
          <cell r="K5">
            <v>0</v>
          </cell>
        </row>
        <row r="6">
          <cell r="B6">
            <v>28.312500000000011</v>
          </cell>
          <cell r="C6">
            <v>35.799999999999997</v>
          </cell>
          <cell r="D6">
            <v>21.5</v>
          </cell>
          <cell r="E6">
            <v>67.833333333333329</v>
          </cell>
          <cell r="F6">
            <v>95</v>
          </cell>
          <cell r="G6">
            <v>36</v>
          </cell>
          <cell r="H6">
            <v>13.68</v>
          </cell>
          <cell r="J6">
            <v>25.2</v>
          </cell>
          <cell r="K6">
            <v>0</v>
          </cell>
        </row>
        <row r="7">
          <cell r="B7">
            <v>26.458333333333332</v>
          </cell>
          <cell r="C7">
            <v>34.799999999999997</v>
          </cell>
          <cell r="D7">
            <v>20.9</v>
          </cell>
          <cell r="E7">
            <v>76.25</v>
          </cell>
          <cell r="F7">
            <v>99</v>
          </cell>
          <cell r="G7">
            <v>46</v>
          </cell>
          <cell r="H7">
            <v>22.32</v>
          </cell>
          <cell r="J7">
            <v>42.84</v>
          </cell>
          <cell r="K7">
            <v>11.6</v>
          </cell>
        </row>
        <row r="8">
          <cell r="B8">
            <v>25.408333333333331</v>
          </cell>
          <cell r="C8">
            <v>30.8</v>
          </cell>
          <cell r="D8">
            <v>22.2</v>
          </cell>
          <cell r="E8">
            <v>86.291666666666671</v>
          </cell>
          <cell r="F8">
            <v>100</v>
          </cell>
          <cell r="G8">
            <v>63</v>
          </cell>
          <cell r="H8">
            <v>13.68</v>
          </cell>
          <cell r="J8">
            <v>26.64</v>
          </cell>
          <cell r="K8">
            <v>0.2</v>
          </cell>
        </row>
        <row r="9">
          <cell r="B9">
            <v>26.025000000000006</v>
          </cell>
          <cell r="C9">
            <v>33.5</v>
          </cell>
          <cell r="D9">
            <v>21.5</v>
          </cell>
          <cell r="E9">
            <v>78.875</v>
          </cell>
          <cell r="F9">
            <v>100</v>
          </cell>
          <cell r="G9">
            <v>43</v>
          </cell>
          <cell r="H9">
            <v>16.920000000000002</v>
          </cell>
          <cell r="J9">
            <v>28.8</v>
          </cell>
          <cell r="K9">
            <v>0</v>
          </cell>
        </row>
        <row r="10">
          <cell r="B10">
            <v>24.966666666666665</v>
          </cell>
          <cell r="C10">
            <v>32.1</v>
          </cell>
          <cell r="D10">
            <v>20.8</v>
          </cell>
          <cell r="E10">
            <v>83.625</v>
          </cell>
          <cell r="F10">
            <v>100</v>
          </cell>
          <cell r="G10">
            <v>49</v>
          </cell>
          <cell r="H10">
            <v>16.559999999999999</v>
          </cell>
          <cell r="J10">
            <v>36</v>
          </cell>
          <cell r="K10">
            <v>0</v>
          </cell>
        </row>
        <row r="11">
          <cell r="B11">
            <v>26.354166666666668</v>
          </cell>
          <cell r="C11">
            <v>34.200000000000003</v>
          </cell>
          <cell r="D11">
            <v>21.8</v>
          </cell>
          <cell r="E11">
            <v>80.625</v>
          </cell>
          <cell r="F11">
            <v>100</v>
          </cell>
          <cell r="G11">
            <v>48</v>
          </cell>
          <cell r="H11">
            <v>18.720000000000002</v>
          </cell>
          <cell r="J11">
            <v>51.84</v>
          </cell>
          <cell r="K11">
            <v>0</v>
          </cell>
        </row>
        <row r="12">
          <cell r="B12">
            <v>25.743923611111111</v>
          </cell>
          <cell r="C12">
            <v>34.200000000000003</v>
          </cell>
          <cell r="D12">
            <v>21.8</v>
          </cell>
          <cell r="E12">
            <v>85.192708333333329</v>
          </cell>
          <cell r="F12">
            <v>100</v>
          </cell>
          <cell r="G12">
            <v>48</v>
          </cell>
          <cell r="H12">
            <v>15.48</v>
          </cell>
          <cell r="J12">
            <v>46.440000000000005</v>
          </cell>
          <cell r="K12">
            <v>16.600000000000001</v>
          </cell>
        </row>
        <row r="13">
          <cell r="B13">
            <v>26.066666666666666</v>
          </cell>
          <cell r="C13">
            <v>32.799999999999997</v>
          </cell>
          <cell r="D13">
            <v>22.4</v>
          </cell>
          <cell r="E13">
            <v>83</v>
          </cell>
          <cell r="F13">
            <v>100</v>
          </cell>
          <cell r="G13">
            <v>54</v>
          </cell>
          <cell r="H13">
            <v>30.96</v>
          </cell>
          <cell r="J13">
            <v>50.04</v>
          </cell>
          <cell r="K13">
            <v>3</v>
          </cell>
        </row>
        <row r="14">
          <cell r="B14">
            <v>27.400000000000002</v>
          </cell>
          <cell r="C14">
            <v>34.5</v>
          </cell>
          <cell r="D14">
            <v>23.1</v>
          </cell>
          <cell r="E14">
            <v>79.583333333333329</v>
          </cell>
          <cell r="F14">
            <v>100</v>
          </cell>
          <cell r="G14">
            <v>45</v>
          </cell>
          <cell r="H14">
            <v>12.6</v>
          </cell>
          <cell r="J14">
            <v>26.64</v>
          </cell>
          <cell r="K14">
            <v>0</v>
          </cell>
        </row>
        <row r="15">
          <cell r="B15">
            <v>27.233333333333331</v>
          </cell>
          <cell r="C15">
            <v>35</v>
          </cell>
          <cell r="D15">
            <v>22.6</v>
          </cell>
          <cell r="E15">
            <v>81.958333333333329</v>
          </cell>
          <cell r="F15">
            <v>100</v>
          </cell>
          <cell r="G15">
            <v>48</v>
          </cell>
          <cell r="H15">
            <v>14.76</v>
          </cell>
          <cell r="J15">
            <v>31.319999999999997</v>
          </cell>
          <cell r="K15">
            <v>3.2</v>
          </cell>
        </row>
        <row r="16">
          <cell r="B16">
            <v>27.758333333333329</v>
          </cell>
          <cell r="C16">
            <v>34.9</v>
          </cell>
          <cell r="D16">
            <v>22.6</v>
          </cell>
          <cell r="E16">
            <v>77.458333333333329</v>
          </cell>
          <cell r="F16">
            <v>100</v>
          </cell>
          <cell r="G16">
            <v>45</v>
          </cell>
          <cell r="H16">
            <v>21.6</v>
          </cell>
          <cell r="J16">
            <v>35.28</v>
          </cell>
          <cell r="K16">
            <v>0.4</v>
          </cell>
        </row>
        <row r="17">
          <cell r="B17">
            <v>28.529166666666669</v>
          </cell>
          <cell r="C17">
            <v>34.6</v>
          </cell>
          <cell r="D17">
            <v>23.7</v>
          </cell>
          <cell r="E17">
            <v>76.916666666666671</v>
          </cell>
          <cell r="F17">
            <v>100</v>
          </cell>
          <cell r="G17">
            <v>49</v>
          </cell>
          <cell r="H17">
            <v>15.48</v>
          </cell>
          <cell r="J17">
            <v>32.04</v>
          </cell>
          <cell r="K17">
            <v>0</v>
          </cell>
        </row>
        <row r="18">
          <cell r="B18">
            <v>27.991666666666664</v>
          </cell>
          <cell r="C18">
            <v>34.1</v>
          </cell>
          <cell r="D18">
            <v>22.8</v>
          </cell>
          <cell r="E18">
            <v>76.833333333333329</v>
          </cell>
          <cell r="F18">
            <v>100</v>
          </cell>
          <cell r="G18">
            <v>52</v>
          </cell>
          <cell r="H18">
            <v>18.720000000000002</v>
          </cell>
          <cell r="J18">
            <v>31.680000000000003</v>
          </cell>
          <cell r="K18">
            <v>0</v>
          </cell>
        </row>
        <row r="19">
          <cell r="B19">
            <v>25.654166666666665</v>
          </cell>
          <cell r="C19">
            <v>33.1</v>
          </cell>
          <cell r="D19">
            <v>22.4</v>
          </cell>
          <cell r="E19">
            <v>89.208333333333329</v>
          </cell>
          <cell r="F19">
            <v>100</v>
          </cell>
          <cell r="G19">
            <v>56</v>
          </cell>
          <cell r="H19">
            <v>12.6</v>
          </cell>
          <cell r="J19">
            <v>36</v>
          </cell>
          <cell r="K19">
            <v>7.8</v>
          </cell>
        </row>
        <row r="20">
          <cell r="B20">
            <v>26.704166666666669</v>
          </cell>
          <cell r="C20">
            <v>34.1</v>
          </cell>
          <cell r="D20">
            <v>22.2</v>
          </cell>
          <cell r="E20">
            <v>80.916666666666671</v>
          </cell>
          <cell r="F20">
            <v>100</v>
          </cell>
          <cell r="G20">
            <v>50</v>
          </cell>
          <cell r="H20">
            <v>15.48</v>
          </cell>
          <cell r="J20">
            <v>31.319999999999997</v>
          </cell>
          <cell r="K20">
            <v>0</v>
          </cell>
        </row>
        <row r="21">
          <cell r="B21">
            <v>27.591666666666665</v>
          </cell>
          <cell r="C21">
            <v>34</v>
          </cell>
          <cell r="D21">
            <v>23.1</v>
          </cell>
          <cell r="E21">
            <v>76.291666666666671</v>
          </cell>
          <cell r="F21">
            <v>98</v>
          </cell>
          <cell r="G21">
            <v>47</v>
          </cell>
          <cell r="H21">
            <v>19.079999999999998</v>
          </cell>
          <cell r="J21">
            <v>41.76</v>
          </cell>
          <cell r="K21">
            <v>0.2</v>
          </cell>
        </row>
        <row r="22">
          <cell r="B22">
            <v>27.799999999999997</v>
          </cell>
          <cell r="C22">
            <v>34.299999999999997</v>
          </cell>
          <cell r="D22">
            <v>22.7</v>
          </cell>
          <cell r="E22">
            <v>76.541666666666671</v>
          </cell>
          <cell r="F22">
            <v>100</v>
          </cell>
          <cell r="G22">
            <v>50</v>
          </cell>
          <cell r="H22">
            <v>18</v>
          </cell>
          <cell r="J22">
            <v>32.76</v>
          </cell>
          <cell r="K22">
            <v>0.2</v>
          </cell>
        </row>
        <row r="23">
          <cell r="B23">
            <v>27.966666666666669</v>
          </cell>
          <cell r="C23">
            <v>34.9</v>
          </cell>
          <cell r="D23">
            <v>23.2</v>
          </cell>
          <cell r="E23">
            <v>75.166666666666671</v>
          </cell>
          <cell r="F23">
            <v>98</v>
          </cell>
          <cell r="G23">
            <v>45</v>
          </cell>
          <cell r="H23">
            <v>21.6</v>
          </cell>
          <cell r="J23">
            <v>32.4</v>
          </cell>
          <cell r="K23">
            <v>0</v>
          </cell>
        </row>
        <row r="24">
          <cell r="B24">
            <v>28.420833333333331</v>
          </cell>
          <cell r="C24">
            <v>35.299999999999997</v>
          </cell>
          <cell r="D24">
            <v>23.3</v>
          </cell>
          <cell r="E24">
            <v>70.583333333333329</v>
          </cell>
          <cell r="F24">
            <v>95</v>
          </cell>
          <cell r="G24">
            <v>44</v>
          </cell>
          <cell r="H24">
            <v>15.840000000000002</v>
          </cell>
          <cell r="J24">
            <v>30.6</v>
          </cell>
          <cell r="K24">
            <v>0</v>
          </cell>
        </row>
        <row r="25">
          <cell r="B25">
            <v>26.479166666666671</v>
          </cell>
          <cell r="C25">
            <v>33</v>
          </cell>
          <cell r="D25">
            <v>20.5</v>
          </cell>
          <cell r="E25">
            <v>81.708333333333329</v>
          </cell>
          <cell r="F25">
            <v>100</v>
          </cell>
          <cell r="G25">
            <v>57</v>
          </cell>
          <cell r="H25">
            <v>37.440000000000005</v>
          </cell>
          <cell r="J25">
            <v>71.28</v>
          </cell>
          <cell r="K25">
            <v>24</v>
          </cell>
        </row>
        <row r="26">
          <cell r="B26">
            <v>23.462500000000006</v>
          </cell>
          <cell r="C26">
            <v>28.6</v>
          </cell>
          <cell r="D26">
            <v>20.399999999999999</v>
          </cell>
          <cell r="E26">
            <v>89.125</v>
          </cell>
          <cell r="F26">
            <v>100</v>
          </cell>
          <cell r="G26">
            <v>64</v>
          </cell>
          <cell r="H26">
            <v>25.56</v>
          </cell>
          <cell r="J26">
            <v>51.12</v>
          </cell>
          <cell r="K26">
            <v>15.599999999999998</v>
          </cell>
        </row>
        <row r="27">
          <cell r="B27">
            <v>22.758333333333336</v>
          </cell>
          <cell r="C27">
            <v>26.4</v>
          </cell>
          <cell r="D27">
            <v>21</v>
          </cell>
          <cell r="E27">
            <v>88.916666666666671</v>
          </cell>
          <cell r="F27">
            <v>100</v>
          </cell>
          <cell r="G27">
            <v>71</v>
          </cell>
          <cell r="H27">
            <v>31.680000000000003</v>
          </cell>
          <cell r="J27">
            <v>45</v>
          </cell>
          <cell r="K27">
            <v>7.3999999999999995</v>
          </cell>
        </row>
        <row r="28">
          <cell r="B28">
            <v>22.016666666666666</v>
          </cell>
          <cell r="C28">
            <v>27.1</v>
          </cell>
          <cell r="D28">
            <v>19.899999999999999</v>
          </cell>
          <cell r="E28">
            <v>93.916666666666671</v>
          </cell>
          <cell r="F28">
            <v>100</v>
          </cell>
          <cell r="G28">
            <v>77</v>
          </cell>
          <cell r="H28">
            <v>25.92</v>
          </cell>
          <cell r="J28">
            <v>37.440000000000005</v>
          </cell>
          <cell r="K28">
            <v>0.2</v>
          </cell>
        </row>
        <row r="29">
          <cell r="B29">
            <v>23.191666666666666</v>
          </cell>
          <cell r="C29">
            <v>27.1</v>
          </cell>
          <cell r="D29">
            <v>21.5</v>
          </cell>
          <cell r="E29">
            <v>95.958333333333329</v>
          </cell>
          <cell r="F29">
            <v>100</v>
          </cell>
          <cell r="G29">
            <v>75</v>
          </cell>
          <cell r="H29">
            <v>22.68</v>
          </cell>
          <cell r="J29">
            <v>34.92</v>
          </cell>
          <cell r="K29">
            <v>44</v>
          </cell>
        </row>
        <row r="30">
          <cell r="B30">
            <v>22.7</v>
          </cell>
          <cell r="C30">
            <v>27.7</v>
          </cell>
          <cell r="D30">
            <v>20.9</v>
          </cell>
          <cell r="E30">
            <v>95.25</v>
          </cell>
          <cell r="F30">
            <v>100</v>
          </cell>
          <cell r="G30">
            <v>73</v>
          </cell>
          <cell r="H30">
            <v>21.96</v>
          </cell>
          <cell r="J30">
            <v>33.480000000000004</v>
          </cell>
          <cell r="K30">
            <v>2</v>
          </cell>
        </row>
        <row r="31">
          <cell r="B31">
            <v>23.041666666666668</v>
          </cell>
          <cell r="C31">
            <v>28</v>
          </cell>
          <cell r="D31">
            <v>20.9</v>
          </cell>
          <cell r="E31">
            <v>89.333333333333329</v>
          </cell>
          <cell r="F31">
            <v>100</v>
          </cell>
          <cell r="G31">
            <v>63</v>
          </cell>
          <cell r="H31">
            <v>19.8</v>
          </cell>
          <cell r="J31">
            <v>32.4</v>
          </cell>
          <cell r="K31">
            <v>0.2</v>
          </cell>
        </row>
        <row r="32">
          <cell r="B32">
            <v>23.625000000000004</v>
          </cell>
          <cell r="C32">
            <v>30.5</v>
          </cell>
          <cell r="D32">
            <v>20.7</v>
          </cell>
          <cell r="E32">
            <v>87.791666666666671</v>
          </cell>
          <cell r="F32">
            <v>100</v>
          </cell>
          <cell r="G32">
            <v>60</v>
          </cell>
          <cell r="H32">
            <v>23.759999999999998</v>
          </cell>
          <cell r="J32">
            <v>38.159999999999997</v>
          </cell>
          <cell r="K32">
            <v>7.6</v>
          </cell>
        </row>
        <row r="33">
          <cell r="B33">
            <v>24.170833333333334</v>
          </cell>
          <cell r="C33">
            <v>30.8</v>
          </cell>
          <cell r="D33">
            <v>21</v>
          </cell>
          <cell r="E33">
            <v>88.333333333333329</v>
          </cell>
          <cell r="F33">
            <v>100</v>
          </cell>
          <cell r="G33">
            <v>59</v>
          </cell>
          <cell r="H33">
            <v>14.04</v>
          </cell>
          <cell r="J33">
            <v>25.2</v>
          </cell>
          <cell r="K33">
            <v>2.8000000000000007</v>
          </cell>
        </row>
        <row r="34">
          <cell r="B34">
            <v>25.324999999999999</v>
          </cell>
          <cell r="C34">
            <v>33.1</v>
          </cell>
          <cell r="D34">
            <v>22</v>
          </cell>
          <cell r="E34">
            <v>85.875</v>
          </cell>
          <cell r="F34">
            <v>100</v>
          </cell>
          <cell r="G34">
            <v>54</v>
          </cell>
          <cell r="H34">
            <v>13.68</v>
          </cell>
          <cell r="J34">
            <v>24.840000000000003</v>
          </cell>
          <cell r="K34">
            <v>0</v>
          </cell>
        </row>
        <row r="35">
          <cell r="B35">
            <v>25.245833333333334</v>
          </cell>
          <cell r="C35">
            <v>32.200000000000003</v>
          </cell>
          <cell r="D35">
            <v>22.2</v>
          </cell>
          <cell r="E35">
            <v>86.958333333333329</v>
          </cell>
          <cell r="F35">
            <v>100</v>
          </cell>
          <cell r="G35">
            <v>53</v>
          </cell>
          <cell r="H35">
            <v>19.440000000000001</v>
          </cell>
          <cell r="J35">
            <v>33.480000000000004</v>
          </cell>
          <cell r="K3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27.416666666666668</v>
          </cell>
          <cell r="C5">
            <v>36.200000000000003</v>
          </cell>
          <cell r="D5">
            <v>22.5</v>
          </cell>
          <cell r="E5">
            <v>67.090909090909093</v>
          </cell>
          <cell r="F5">
            <v>100</v>
          </cell>
          <cell r="G5">
            <v>38</v>
          </cell>
          <cell r="H5">
            <v>30.96</v>
          </cell>
          <cell r="J5">
            <v>77.039999999999992</v>
          </cell>
          <cell r="K5">
            <v>16</v>
          </cell>
        </row>
        <row r="6">
          <cell r="B6">
            <v>28.316666666666666</v>
          </cell>
          <cell r="C6">
            <v>34.4</v>
          </cell>
          <cell r="D6">
            <v>23.6</v>
          </cell>
          <cell r="E6">
            <v>68.166666666666671</v>
          </cell>
          <cell r="F6">
            <v>100</v>
          </cell>
          <cell r="G6">
            <v>45</v>
          </cell>
          <cell r="H6">
            <v>16.559999999999999</v>
          </cell>
          <cell r="J6">
            <v>29.16</v>
          </cell>
          <cell r="K6">
            <v>0</v>
          </cell>
        </row>
        <row r="7">
          <cell r="B7">
            <v>29.512500000000003</v>
          </cell>
          <cell r="C7">
            <v>35.9</v>
          </cell>
          <cell r="D7">
            <v>23.6</v>
          </cell>
          <cell r="E7">
            <v>63.916666666666664</v>
          </cell>
          <cell r="F7">
            <v>100</v>
          </cell>
          <cell r="G7">
            <v>36</v>
          </cell>
          <cell r="H7">
            <v>14.76</v>
          </cell>
          <cell r="J7">
            <v>21.96</v>
          </cell>
          <cell r="K7">
            <v>0</v>
          </cell>
        </row>
        <row r="8">
          <cell r="B8">
            <v>28.854166666666668</v>
          </cell>
          <cell r="C8">
            <v>36.1</v>
          </cell>
          <cell r="D8">
            <v>23.4</v>
          </cell>
          <cell r="E8">
            <v>64.041666666666671</v>
          </cell>
          <cell r="F8">
            <v>99</v>
          </cell>
          <cell r="G8">
            <v>34</v>
          </cell>
          <cell r="H8">
            <v>14.76</v>
          </cell>
          <cell r="J8">
            <v>33.480000000000004</v>
          </cell>
          <cell r="K8">
            <v>0</v>
          </cell>
        </row>
        <row r="9">
          <cell r="B9">
            <v>27.233333333333334</v>
          </cell>
          <cell r="C9">
            <v>34.200000000000003</v>
          </cell>
          <cell r="D9">
            <v>23.2</v>
          </cell>
          <cell r="E9">
            <v>69.95</v>
          </cell>
          <cell r="F9">
            <v>100</v>
          </cell>
          <cell r="G9">
            <v>41</v>
          </cell>
          <cell r="H9">
            <v>17.64</v>
          </cell>
          <cell r="J9">
            <v>42.12</v>
          </cell>
          <cell r="K9">
            <v>0.2</v>
          </cell>
        </row>
        <row r="10">
          <cell r="B10">
            <v>25.766666666666669</v>
          </cell>
          <cell r="C10">
            <v>32.200000000000003</v>
          </cell>
          <cell r="D10">
            <v>22</v>
          </cell>
          <cell r="E10">
            <v>74.9375</v>
          </cell>
          <cell r="F10">
            <v>100</v>
          </cell>
          <cell r="G10">
            <v>52</v>
          </cell>
          <cell r="H10">
            <v>18</v>
          </cell>
          <cell r="J10">
            <v>47.88</v>
          </cell>
          <cell r="K10">
            <v>11.4</v>
          </cell>
        </row>
        <row r="11">
          <cell r="B11">
            <v>27.445833333333336</v>
          </cell>
          <cell r="C11">
            <v>32.9</v>
          </cell>
          <cell r="D11">
            <v>23.9</v>
          </cell>
          <cell r="E11">
            <v>71.125</v>
          </cell>
          <cell r="F11">
            <v>100</v>
          </cell>
          <cell r="G11">
            <v>52</v>
          </cell>
          <cell r="H11">
            <v>16.920000000000002</v>
          </cell>
          <cell r="J11">
            <v>29.16</v>
          </cell>
          <cell r="K11">
            <v>0.8</v>
          </cell>
        </row>
        <row r="12">
          <cell r="B12">
            <v>25.512499999999999</v>
          </cell>
          <cell r="C12">
            <v>32.5</v>
          </cell>
          <cell r="D12">
            <v>23</v>
          </cell>
          <cell r="E12">
            <v>74.666666666666671</v>
          </cell>
          <cell r="F12">
            <v>100</v>
          </cell>
          <cell r="G12">
            <v>57</v>
          </cell>
          <cell r="H12">
            <v>21.240000000000002</v>
          </cell>
          <cell r="J12">
            <v>44.64</v>
          </cell>
          <cell r="K12">
            <v>57.000000000000007</v>
          </cell>
        </row>
        <row r="13">
          <cell r="B13">
            <v>26.445833333333336</v>
          </cell>
          <cell r="C13">
            <v>33.200000000000003</v>
          </cell>
          <cell r="D13">
            <v>23.2</v>
          </cell>
          <cell r="E13">
            <v>73</v>
          </cell>
          <cell r="F13">
            <v>100</v>
          </cell>
          <cell r="G13">
            <v>50</v>
          </cell>
          <cell r="H13">
            <v>19.440000000000001</v>
          </cell>
          <cell r="J13">
            <v>36</v>
          </cell>
          <cell r="K13">
            <v>0.2</v>
          </cell>
        </row>
        <row r="14">
          <cell r="B14">
            <v>28.424999999999994</v>
          </cell>
          <cell r="C14">
            <v>35.1</v>
          </cell>
          <cell r="D14">
            <v>24.5</v>
          </cell>
          <cell r="E14">
            <v>61</v>
          </cell>
          <cell r="F14">
            <v>100</v>
          </cell>
          <cell r="G14">
            <v>42</v>
          </cell>
          <cell r="H14">
            <v>12.96</v>
          </cell>
          <cell r="J14">
            <v>31.319999999999997</v>
          </cell>
          <cell r="K14">
            <v>0.4</v>
          </cell>
        </row>
        <row r="15">
          <cell r="B15">
            <v>28.200000000000003</v>
          </cell>
          <cell r="C15">
            <v>33.700000000000003</v>
          </cell>
          <cell r="D15">
            <v>24.1</v>
          </cell>
          <cell r="E15">
            <v>67.25</v>
          </cell>
          <cell r="F15">
            <v>100</v>
          </cell>
          <cell r="G15">
            <v>42</v>
          </cell>
          <cell r="H15">
            <v>22.68</v>
          </cell>
          <cell r="J15">
            <v>41.4</v>
          </cell>
          <cell r="K15">
            <v>0</v>
          </cell>
        </row>
        <row r="16">
          <cell r="B16">
            <v>28.045833333333338</v>
          </cell>
          <cell r="C16">
            <v>33.700000000000003</v>
          </cell>
          <cell r="D16">
            <v>22.8</v>
          </cell>
          <cell r="E16">
            <v>60</v>
          </cell>
          <cell r="F16">
            <v>81</v>
          </cell>
          <cell r="G16">
            <v>32</v>
          </cell>
          <cell r="H16">
            <v>19.079999999999998</v>
          </cell>
          <cell r="J16">
            <v>34.92</v>
          </cell>
          <cell r="K16">
            <v>0</v>
          </cell>
        </row>
        <row r="17">
          <cell r="B17">
            <v>29.245833333333334</v>
          </cell>
          <cell r="C17">
            <v>35.799999999999997</v>
          </cell>
          <cell r="D17">
            <v>24</v>
          </cell>
          <cell r="E17">
            <v>56.75</v>
          </cell>
          <cell r="F17">
            <v>79</v>
          </cell>
          <cell r="G17">
            <v>38</v>
          </cell>
          <cell r="H17">
            <v>15.48</v>
          </cell>
          <cell r="J17">
            <v>26.64</v>
          </cell>
          <cell r="K17">
            <v>0</v>
          </cell>
        </row>
        <row r="18">
          <cell r="B18">
            <v>30.604166666666671</v>
          </cell>
          <cell r="C18">
            <v>37</v>
          </cell>
          <cell r="D18">
            <v>25.1</v>
          </cell>
          <cell r="E18">
            <v>58.833333333333336</v>
          </cell>
          <cell r="F18">
            <v>81</v>
          </cell>
          <cell r="G18">
            <v>36</v>
          </cell>
          <cell r="H18">
            <v>11.879999999999999</v>
          </cell>
          <cell r="J18">
            <v>23.040000000000003</v>
          </cell>
          <cell r="K18">
            <v>0</v>
          </cell>
        </row>
        <row r="19">
          <cell r="B19">
            <v>30.224999999999998</v>
          </cell>
          <cell r="C19">
            <v>36.799999999999997</v>
          </cell>
          <cell r="D19">
            <v>24.4</v>
          </cell>
          <cell r="E19">
            <v>61.208333333333336</v>
          </cell>
          <cell r="F19">
            <v>96</v>
          </cell>
          <cell r="G19">
            <v>37</v>
          </cell>
          <cell r="H19">
            <v>12.24</v>
          </cell>
          <cell r="J19">
            <v>30.96</v>
          </cell>
          <cell r="K19">
            <v>0</v>
          </cell>
        </row>
        <row r="20">
          <cell r="B20">
            <v>29.891666666666666</v>
          </cell>
          <cell r="C20">
            <v>37.6</v>
          </cell>
          <cell r="D20">
            <v>24</v>
          </cell>
          <cell r="E20">
            <v>61.130434782608695</v>
          </cell>
          <cell r="F20">
            <v>100</v>
          </cell>
          <cell r="G20">
            <v>33</v>
          </cell>
          <cell r="H20">
            <v>12.6</v>
          </cell>
          <cell r="J20">
            <v>26.64</v>
          </cell>
          <cell r="K20">
            <v>0</v>
          </cell>
        </row>
        <row r="21">
          <cell r="B21">
            <v>28.254166666666659</v>
          </cell>
          <cell r="C21">
            <v>35.700000000000003</v>
          </cell>
          <cell r="D21">
            <v>23.2</v>
          </cell>
          <cell r="E21">
            <v>69.833333333333329</v>
          </cell>
          <cell r="F21">
            <v>99</v>
          </cell>
          <cell r="G21">
            <v>43</v>
          </cell>
          <cell r="H21">
            <v>27.36</v>
          </cell>
          <cell r="J21">
            <v>52.2</v>
          </cell>
          <cell r="K21">
            <v>8.1999999999999993</v>
          </cell>
        </row>
        <row r="22">
          <cell r="B22">
            <v>27.008333333333336</v>
          </cell>
          <cell r="C22">
            <v>34</v>
          </cell>
          <cell r="D22">
            <v>23.7</v>
          </cell>
          <cell r="E22">
            <v>71.545454545454547</v>
          </cell>
          <cell r="F22">
            <v>100</v>
          </cell>
          <cell r="G22">
            <v>51</v>
          </cell>
          <cell r="H22">
            <v>11.16</v>
          </cell>
          <cell r="J22">
            <v>29.880000000000003</v>
          </cell>
          <cell r="K22">
            <v>7.2</v>
          </cell>
        </row>
        <row r="23">
          <cell r="B23">
            <v>28.195833333333329</v>
          </cell>
          <cell r="C23">
            <v>34.9</v>
          </cell>
          <cell r="D23">
            <v>24.8</v>
          </cell>
          <cell r="E23">
            <v>64.07692307692308</v>
          </cell>
          <cell r="F23">
            <v>100</v>
          </cell>
          <cell r="G23">
            <v>43</v>
          </cell>
          <cell r="H23">
            <v>10.08</v>
          </cell>
          <cell r="J23">
            <v>29.52</v>
          </cell>
          <cell r="K23">
            <v>0</v>
          </cell>
        </row>
        <row r="24">
          <cell r="B24">
            <v>28.441666666666663</v>
          </cell>
          <cell r="C24">
            <v>35.799999999999997</v>
          </cell>
          <cell r="D24">
            <v>24</v>
          </cell>
          <cell r="E24">
            <v>68.647058823529406</v>
          </cell>
          <cell r="F24">
            <v>100</v>
          </cell>
          <cell r="G24">
            <v>39</v>
          </cell>
          <cell r="H24">
            <v>18</v>
          </cell>
          <cell r="J24">
            <v>36.72</v>
          </cell>
          <cell r="K24">
            <v>0.6</v>
          </cell>
        </row>
        <row r="25">
          <cell r="B25">
            <v>27.541666666666668</v>
          </cell>
          <cell r="C25">
            <v>35.299999999999997</v>
          </cell>
          <cell r="D25">
            <v>22.9</v>
          </cell>
          <cell r="E25">
            <v>71.526315789473685</v>
          </cell>
          <cell r="F25">
            <v>86</v>
          </cell>
          <cell r="G25">
            <v>47</v>
          </cell>
          <cell r="H25">
            <v>18</v>
          </cell>
          <cell r="J25">
            <v>42.480000000000004</v>
          </cell>
          <cell r="K25">
            <v>17.999999999999996</v>
          </cell>
        </row>
        <row r="26">
          <cell r="B26">
            <v>25.433333333333334</v>
          </cell>
          <cell r="C26">
            <v>31.8</v>
          </cell>
          <cell r="D26">
            <v>22.5</v>
          </cell>
          <cell r="E26">
            <v>67.8</v>
          </cell>
          <cell r="F26">
            <v>100</v>
          </cell>
          <cell r="G26">
            <v>52</v>
          </cell>
          <cell r="H26">
            <v>21.96</v>
          </cell>
          <cell r="J26">
            <v>38.159999999999997</v>
          </cell>
          <cell r="K26">
            <v>1.8</v>
          </cell>
        </row>
        <row r="27">
          <cell r="B27">
            <v>23.75</v>
          </cell>
          <cell r="C27">
            <v>26.2</v>
          </cell>
          <cell r="D27">
            <v>21.3</v>
          </cell>
          <cell r="E27">
            <v>68.347826086956516</v>
          </cell>
          <cell r="F27">
            <v>100</v>
          </cell>
          <cell r="G27">
            <v>58</v>
          </cell>
          <cell r="H27">
            <v>24.48</v>
          </cell>
          <cell r="J27">
            <v>50.04</v>
          </cell>
          <cell r="K27">
            <v>0.6</v>
          </cell>
        </row>
        <row r="28">
          <cell r="B28">
            <v>21.991666666666664</v>
          </cell>
          <cell r="C28">
            <v>24.8</v>
          </cell>
          <cell r="D28">
            <v>19.5</v>
          </cell>
          <cell r="E28">
            <v>73.571428571428569</v>
          </cell>
          <cell r="F28">
            <v>82</v>
          </cell>
          <cell r="G28">
            <v>66</v>
          </cell>
          <cell r="H28">
            <v>23.400000000000002</v>
          </cell>
          <cell r="J28">
            <v>40.680000000000007</v>
          </cell>
          <cell r="K28">
            <v>0.8</v>
          </cell>
        </row>
        <row r="29">
          <cell r="B29">
            <v>24.758333333333336</v>
          </cell>
          <cell r="C29">
            <v>30.5</v>
          </cell>
          <cell r="D29">
            <v>21.6</v>
          </cell>
          <cell r="E29">
            <v>65.916666666666671</v>
          </cell>
          <cell r="F29">
            <v>84</v>
          </cell>
          <cell r="G29">
            <v>52</v>
          </cell>
          <cell r="H29">
            <v>14.04</v>
          </cell>
          <cell r="J29">
            <v>24.840000000000003</v>
          </cell>
          <cell r="K29">
            <v>0</v>
          </cell>
        </row>
        <row r="30">
          <cell r="B30">
            <v>24.704166666666669</v>
          </cell>
          <cell r="C30">
            <v>28.2</v>
          </cell>
          <cell r="D30">
            <v>21.7</v>
          </cell>
          <cell r="E30">
            <v>75.117647058823536</v>
          </cell>
          <cell r="F30">
            <v>100</v>
          </cell>
          <cell r="G30">
            <v>57</v>
          </cell>
          <cell r="H30">
            <v>10.8</v>
          </cell>
          <cell r="J30">
            <v>20.52</v>
          </cell>
          <cell r="K30">
            <v>0</v>
          </cell>
        </row>
        <row r="31">
          <cell r="B31">
            <v>24.483333333333334</v>
          </cell>
          <cell r="C31">
            <v>28.5</v>
          </cell>
          <cell r="D31">
            <v>21.8</v>
          </cell>
          <cell r="E31">
            <v>75.357142857142861</v>
          </cell>
          <cell r="F31">
            <v>100</v>
          </cell>
          <cell r="G31">
            <v>59</v>
          </cell>
          <cell r="H31">
            <v>16.920000000000002</v>
          </cell>
          <cell r="J31">
            <v>27.720000000000002</v>
          </cell>
          <cell r="K31">
            <v>0</v>
          </cell>
        </row>
        <row r="32">
          <cell r="B32">
            <v>23.554166666666671</v>
          </cell>
          <cell r="C32">
            <v>27.9</v>
          </cell>
          <cell r="D32">
            <v>20.5</v>
          </cell>
          <cell r="E32">
            <v>70.272727272727266</v>
          </cell>
          <cell r="F32">
            <v>98</v>
          </cell>
          <cell r="G32">
            <v>58</v>
          </cell>
          <cell r="H32">
            <v>14.04</v>
          </cell>
          <cell r="J32">
            <v>25.2</v>
          </cell>
          <cell r="K32">
            <v>0</v>
          </cell>
        </row>
        <row r="33">
          <cell r="B33">
            <v>24.574999999999999</v>
          </cell>
          <cell r="C33">
            <v>29</v>
          </cell>
          <cell r="D33">
            <v>21.7</v>
          </cell>
          <cell r="E33">
            <v>78.214285714285708</v>
          </cell>
          <cell r="F33">
            <v>100</v>
          </cell>
          <cell r="G33">
            <v>60</v>
          </cell>
          <cell r="H33">
            <v>11.879999999999999</v>
          </cell>
          <cell r="J33">
            <v>22.32</v>
          </cell>
          <cell r="K33">
            <v>0</v>
          </cell>
        </row>
        <row r="34">
          <cell r="B34">
            <v>26.504166666666663</v>
          </cell>
          <cell r="C34">
            <v>32</v>
          </cell>
          <cell r="D34">
            <v>22.2</v>
          </cell>
          <cell r="E34">
            <v>68.466666666666669</v>
          </cell>
          <cell r="F34">
            <v>100</v>
          </cell>
          <cell r="G34">
            <v>45</v>
          </cell>
          <cell r="H34">
            <v>10.8</v>
          </cell>
          <cell r="J34">
            <v>20.88</v>
          </cell>
          <cell r="K34">
            <v>0</v>
          </cell>
        </row>
        <row r="35">
          <cell r="C35">
            <v>32.299999999999997</v>
          </cell>
          <cell r="D35">
            <v>23</v>
          </cell>
          <cell r="E35">
            <v>71</v>
          </cell>
          <cell r="F35">
            <v>100</v>
          </cell>
          <cell r="G35">
            <v>53</v>
          </cell>
          <cell r="H35">
            <v>14.04</v>
          </cell>
          <cell r="J35">
            <v>25.2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25.758333333333336</v>
          </cell>
        </row>
      </sheetData>
      <sheetData sheetId="1"/>
      <sheetData sheetId="2">
        <row r="5">
          <cell r="B5">
            <v>28.529166666666669</v>
          </cell>
          <cell r="C5">
            <v>37.1</v>
          </cell>
          <cell r="D5">
            <v>22.7</v>
          </cell>
          <cell r="E5">
            <v>74.75</v>
          </cell>
          <cell r="F5">
            <v>99</v>
          </cell>
          <cell r="G5">
            <v>43</v>
          </cell>
          <cell r="H5">
            <v>25.56</v>
          </cell>
          <cell r="J5">
            <v>65.160000000000011</v>
          </cell>
          <cell r="K5">
            <v>0</v>
          </cell>
        </row>
        <row r="6">
          <cell r="B6">
            <v>29.579166666666666</v>
          </cell>
          <cell r="C6">
            <v>38.6</v>
          </cell>
          <cell r="D6">
            <v>22.5</v>
          </cell>
          <cell r="E6">
            <v>67.916666666666671</v>
          </cell>
          <cell r="F6">
            <v>98</v>
          </cell>
          <cell r="G6">
            <v>35</v>
          </cell>
          <cell r="H6">
            <v>13.32</v>
          </cell>
          <cell r="J6">
            <v>44.28</v>
          </cell>
          <cell r="K6">
            <v>0</v>
          </cell>
        </row>
        <row r="7">
          <cell r="B7">
            <v>29.816666666666666</v>
          </cell>
          <cell r="C7">
            <v>37.700000000000003</v>
          </cell>
          <cell r="D7">
            <v>23.9</v>
          </cell>
          <cell r="E7">
            <v>69</v>
          </cell>
          <cell r="F7">
            <v>96</v>
          </cell>
          <cell r="G7">
            <v>40</v>
          </cell>
          <cell r="H7">
            <v>15.840000000000002</v>
          </cell>
          <cell r="J7">
            <v>48.96</v>
          </cell>
          <cell r="K7">
            <v>0</v>
          </cell>
        </row>
        <row r="8">
          <cell r="B8">
            <v>26.954166666666666</v>
          </cell>
          <cell r="C8">
            <v>31.7</v>
          </cell>
          <cell r="D8">
            <v>24</v>
          </cell>
          <cell r="E8">
            <v>79.416666666666671</v>
          </cell>
          <cell r="F8">
            <v>97</v>
          </cell>
          <cell r="G8">
            <v>58</v>
          </cell>
          <cell r="H8">
            <v>18.720000000000002</v>
          </cell>
          <cell r="J8">
            <v>32.4</v>
          </cell>
          <cell r="K8">
            <v>0</v>
          </cell>
        </row>
        <row r="9">
          <cell r="B9">
            <v>25.816666666666659</v>
          </cell>
          <cell r="C9">
            <v>31.9</v>
          </cell>
          <cell r="D9">
            <v>23</v>
          </cell>
          <cell r="E9">
            <v>84.25</v>
          </cell>
          <cell r="F9">
            <v>100</v>
          </cell>
          <cell r="G9">
            <v>61</v>
          </cell>
          <cell r="H9">
            <v>14.4</v>
          </cell>
          <cell r="J9">
            <v>41.4</v>
          </cell>
          <cell r="K9">
            <v>12.2</v>
          </cell>
        </row>
        <row r="10">
          <cell r="B10">
            <v>26.745833333333334</v>
          </cell>
          <cell r="C10">
            <v>34.6</v>
          </cell>
          <cell r="D10">
            <v>21.7</v>
          </cell>
          <cell r="E10">
            <v>81.458333333333329</v>
          </cell>
          <cell r="F10">
            <v>100</v>
          </cell>
          <cell r="G10">
            <v>46</v>
          </cell>
          <cell r="H10">
            <v>12.96</v>
          </cell>
          <cell r="J10">
            <v>24.48</v>
          </cell>
          <cell r="K10">
            <v>0</v>
          </cell>
        </row>
        <row r="11">
          <cell r="B11">
            <v>28.241666666666671</v>
          </cell>
          <cell r="C11">
            <v>35</v>
          </cell>
          <cell r="D11">
            <v>22.9</v>
          </cell>
          <cell r="E11">
            <v>78.833333333333329</v>
          </cell>
          <cell r="F11">
            <v>100</v>
          </cell>
          <cell r="G11">
            <v>48</v>
          </cell>
          <cell r="H11">
            <v>16.559999999999999</v>
          </cell>
          <cell r="J11">
            <v>33.119999999999997</v>
          </cell>
          <cell r="K11">
            <v>0</v>
          </cell>
        </row>
        <row r="12">
          <cell r="B12">
            <v>28.712500000000002</v>
          </cell>
          <cell r="C12">
            <v>35.6</v>
          </cell>
          <cell r="D12">
            <v>23.5</v>
          </cell>
          <cell r="E12">
            <v>75.166666666666671</v>
          </cell>
          <cell r="F12">
            <v>100</v>
          </cell>
          <cell r="G12">
            <v>44</v>
          </cell>
          <cell r="H12">
            <v>19.8</v>
          </cell>
          <cell r="J12">
            <v>47.16</v>
          </cell>
          <cell r="K12">
            <v>0</v>
          </cell>
        </row>
        <row r="13">
          <cell r="B13">
            <v>29.966666666666665</v>
          </cell>
          <cell r="C13">
            <v>36.700000000000003</v>
          </cell>
          <cell r="D13">
            <v>24.8</v>
          </cell>
          <cell r="E13">
            <v>68.583333333333329</v>
          </cell>
          <cell r="F13">
            <v>94</v>
          </cell>
          <cell r="G13">
            <v>43</v>
          </cell>
          <cell r="H13">
            <v>23.400000000000002</v>
          </cell>
          <cell r="J13">
            <v>34.56</v>
          </cell>
          <cell r="K13">
            <v>0</v>
          </cell>
        </row>
        <row r="14">
          <cell r="B14">
            <v>29.05</v>
          </cell>
          <cell r="C14">
            <v>37.6</v>
          </cell>
          <cell r="D14">
            <v>24.6</v>
          </cell>
          <cell r="E14">
            <v>72.416666666666671</v>
          </cell>
          <cell r="F14">
            <v>90</v>
          </cell>
          <cell r="G14">
            <v>41</v>
          </cell>
          <cell r="H14">
            <v>29.16</v>
          </cell>
          <cell r="J14">
            <v>69.48</v>
          </cell>
          <cell r="K14">
            <v>9.8000000000000007</v>
          </cell>
        </row>
        <row r="15">
          <cell r="B15">
            <v>29.770833333333329</v>
          </cell>
          <cell r="C15">
            <v>37.700000000000003</v>
          </cell>
          <cell r="D15">
            <v>23.8</v>
          </cell>
          <cell r="E15">
            <v>75.333333333333329</v>
          </cell>
          <cell r="F15">
            <v>100</v>
          </cell>
          <cell r="G15">
            <v>40</v>
          </cell>
          <cell r="H15">
            <v>12.6</v>
          </cell>
          <cell r="J15">
            <v>28.8</v>
          </cell>
          <cell r="K15">
            <v>0.2</v>
          </cell>
        </row>
        <row r="16">
          <cell r="B16">
            <v>30.620833333333337</v>
          </cell>
          <cell r="C16">
            <v>37.9</v>
          </cell>
          <cell r="D16">
            <v>24.9</v>
          </cell>
          <cell r="E16">
            <v>71.166666666666671</v>
          </cell>
          <cell r="F16">
            <v>100</v>
          </cell>
          <cell r="G16">
            <v>33</v>
          </cell>
          <cell r="H16">
            <v>16.2</v>
          </cell>
          <cell r="J16">
            <v>35.28</v>
          </cell>
          <cell r="K16">
            <v>0</v>
          </cell>
        </row>
        <row r="17">
          <cell r="B17">
            <v>31.00833333333334</v>
          </cell>
          <cell r="C17">
            <v>37.9</v>
          </cell>
          <cell r="D17">
            <v>25</v>
          </cell>
          <cell r="E17">
            <v>67.291666666666671</v>
          </cell>
          <cell r="F17">
            <v>94</v>
          </cell>
          <cell r="G17">
            <v>45</v>
          </cell>
          <cell r="H17">
            <v>20.88</v>
          </cell>
          <cell r="J17">
            <v>35.64</v>
          </cell>
          <cell r="K17">
            <v>0</v>
          </cell>
        </row>
        <row r="18">
          <cell r="B18">
            <v>31.80416666666666</v>
          </cell>
          <cell r="C18">
            <v>38.6</v>
          </cell>
          <cell r="D18">
            <v>25.8</v>
          </cell>
          <cell r="E18">
            <v>65.833333333333329</v>
          </cell>
          <cell r="F18">
            <v>94</v>
          </cell>
          <cell r="G18">
            <v>40</v>
          </cell>
          <cell r="H18">
            <v>18.720000000000002</v>
          </cell>
          <cell r="J18">
            <v>36.36</v>
          </cell>
          <cell r="K18">
            <v>0</v>
          </cell>
        </row>
        <row r="19">
          <cell r="B19">
            <v>31.024999999999995</v>
          </cell>
          <cell r="C19">
            <v>38.9</v>
          </cell>
          <cell r="D19">
            <v>26</v>
          </cell>
          <cell r="E19">
            <v>67.041666666666671</v>
          </cell>
          <cell r="F19">
            <v>94</v>
          </cell>
          <cell r="G19">
            <v>37</v>
          </cell>
          <cell r="H19">
            <v>19.079999999999998</v>
          </cell>
          <cell r="J19">
            <v>36</v>
          </cell>
          <cell r="K19">
            <v>0</v>
          </cell>
        </row>
        <row r="20">
          <cell r="B20">
            <v>31.029166666666665</v>
          </cell>
          <cell r="C20">
            <v>38.4</v>
          </cell>
          <cell r="D20">
            <v>25.3</v>
          </cell>
          <cell r="E20">
            <v>65.708333333333329</v>
          </cell>
          <cell r="F20">
            <v>92</v>
          </cell>
          <cell r="G20">
            <v>40</v>
          </cell>
          <cell r="H20">
            <v>19.079999999999998</v>
          </cell>
          <cell r="J20">
            <v>38.880000000000003</v>
          </cell>
          <cell r="K20">
            <v>0</v>
          </cell>
        </row>
        <row r="21">
          <cell r="B21">
            <v>29.758333333333336</v>
          </cell>
          <cell r="C21">
            <v>35.9</v>
          </cell>
          <cell r="D21">
            <v>25.4</v>
          </cell>
          <cell r="E21">
            <v>70.416666666666671</v>
          </cell>
          <cell r="F21">
            <v>92</v>
          </cell>
          <cell r="G21">
            <v>47</v>
          </cell>
          <cell r="H21">
            <v>33.119999999999997</v>
          </cell>
          <cell r="J21">
            <v>59.04</v>
          </cell>
          <cell r="K21">
            <v>0</v>
          </cell>
        </row>
        <row r="22">
          <cell r="B22">
            <v>30.041666666666668</v>
          </cell>
          <cell r="C22">
            <v>37.299999999999997</v>
          </cell>
          <cell r="D22">
            <v>24.7</v>
          </cell>
          <cell r="E22">
            <v>70.875</v>
          </cell>
          <cell r="F22">
            <v>94</v>
          </cell>
          <cell r="G22">
            <v>43</v>
          </cell>
          <cell r="H22">
            <v>19.440000000000001</v>
          </cell>
          <cell r="J22">
            <v>35.28</v>
          </cell>
          <cell r="K22">
            <v>0.4</v>
          </cell>
        </row>
        <row r="23">
          <cell r="B23">
            <v>31.308333333333334</v>
          </cell>
          <cell r="C23">
            <v>39</v>
          </cell>
          <cell r="D23">
            <v>25.6</v>
          </cell>
          <cell r="E23">
            <v>61.875</v>
          </cell>
          <cell r="F23">
            <v>88</v>
          </cell>
          <cell r="G23">
            <v>34</v>
          </cell>
          <cell r="H23">
            <v>19.079999999999998</v>
          </cell>
          <cell r="J23">
            <v>35.28</v>
          </cell>
          <cell r="K23">
            <v>0</v>
          </cell>
        </row>
        <row r="24">
          <cell r="B24">
            <v>31.175000000000001</v>
          </cell>
          <cell r="C24">
            <v>38.299999999999997</v>
          </cell>
          <cell r="D24">
            <v>25.4</v>
          </cell>
          <cell r="E24">
            <v>62.833333333333336</v>
          </cell>
          <cell r="F24">
            <v>91</v>
          </cell>
          <cell r="G24">
            <v>38</v>
          </cell>
          <cell r="H24">
            <v>25.2</v>
          </cell>
          <cell r="J24">
            <v>43.2</v>
          </cell>
          <cell r="K24">
            <v>0</v>
          </cell>
        </row>
        <row r="25">
          <cell r="B25">
            <v>29.217391304347824</v>
          </cell>
          <cell r="C25">
            <v>39.1</v>
          </cell>
          <cell r="D25">
            <v>21.7</v>
          </cell>
          <cell r="E25">
            <v>67.434782608695656</v>
          </cell>
          <cell r="F25">
            <v>94</v>
          </cell>
          <cell r="G25">
            <v>33</v>
          </cell>
          <cell r="H25">
            <v>58.680000000000007</v>
          </cell>
          <cell r="J25">
            <v>96.48</v>
          </cell>
          <cell r="K25">
            <v>3</v>
          </cell>
        </row>
        <row r="26">
          <cell r="B26">
            <v>23.343478260869563</v>
          </cell>
          <cell r="C26">
            <v>28</v>
          </cell>
          <cell r="D26">
            <v>20.3</v>
          </cell>
          <cell r="E26">
            <v>82.521739130434781</v>
          </cell>
          <cell r="F26">
            <v>96</v>
          </cell>
          <cell r="G26">
            <v>64</v>
          </cell>
          <cell r="H26">
            <v>23.759999999999998</v>
          </cell>
          <cell r="J26">
            <v>37.080000000000005</v>
          </cell>
          <cell r="K26">
            <v>0.8</v>
          </cell>
        </row>
        <row r="27">
          <cell r="B27">
            <v>25.25</v>
          </cell>
          <cell r="C27">
            <v>30.9</v>
          </cell>
          <cell r="D27">
            <v>21.6</v>
          </cell>
          <cell r="E27">
            <v>74.666666666666671</v>
          </cell>
          <cell r="F27">
            <v>94</v>
          </cell>
          <cell r="G27">
            <v>52</v>
          </cell>
          <cell r="H27">
            <v>21.6</v>
          </cell>
          <cell r="J27">
            <v>41.76</v>
          </cell>
        </row>
        <row r="28">
          <cell r="B28">
            <v>26.283333333333331</v>
          </cell>
          <cell r="C28">
            <v>31.3</v>
          </cell>
          <cell r="D28">
            <v>20.9</v>
          </cell>
          <cell r="E28">
            <v>68.166666666666671</v>
          </cell>
          <cell r="F28">
            <v>87</v>
          </cell>
          <cell r="G28">
            <v>54</v>
          </cell>
          <cell r="H28">
            <v>18.720000000000002</v>
          </cell>
          <cell r="J28">
            <v>31.319999999999997</v>
          </cell>
        </row>
        <row r="29">
          <cell r="B29">
            <v>26.995833333333334</v>
          </cell>
          <cell r="C29">
            <v>33.5</v>
          </cell>
          <cell r="D29">
            <v>22</v>
          </cell>
          <cell r="E29">
            <v>71.75</v>
          </cell>
          <cell r="F29">
            <v>94</v>
          </cell>
          <cell r="G29">
            <v>47</v>
          </cell>
          <cell r="H29">
            <v>19.079999999999998</v>
          </cell>
          <cell r="J29">
            <v>34.200000000000003</v>
          </cell>
        </row>
        <row r="30">
          <cell r="B30">
            <v>26.641666666666669</v>
          </cell>
          <cell r="C30">
            <v>35.200000000000003</v>
          </cell>
          <cell r="D30">
            <v>21.5</v>
          </cell>
          <cell r="E30">
            <v>74.75</v>
          </cell>
          <cell r="F30">
            <v>95</v>
          </cell>
          <cell r="G30">
            <v>41</v>
          </cell>
          <cell r="H30">
            <v>15.840000000000002</v>
          </cell>
          <cell r="J30">
            <v>60.839999999999996</v>
          </cell>
        </row>
        <row r="31">
          <cell r="B31">
            <v>26.837499999999991</v>
          </cell>
          <cell r="C31">
            <v>34.6</v>
          </cell>
          <cell r="D31">
            <v>20.9</v>
          </cell>
          <cell r="E31">
            <v>73.958333333333329</v>
          </cell>
          <cell r="F31">
            <v>100</v>
          </cell>
          <cell r="G31">
            <v>40</v>
          </cell>
          <cell r="H31">
            <v>13.32</v>
          </cell>
          <cell r="J31">
            <v>41.4</v>
          </cell>
        </row>
        <row r="32">
          <cell r="B32">
            <v>26.575000000000003</v>
          </cell>
          <cell r="C32">
            <v>34.6</v>
          </cell>
          <cell r="D32">
            <v>20</v>
          </cell>
          <cell r="E32">
            <v>69.166666666666671</v>
          </cell>
          <cell r="F32">
            <v>98</v>
          </cell>
          <cell r="G32">
            <v>41</v>
          </cell>
          <cell r="H32">
            <v>16.920000000000002</v>
          </cell>
          <cell r="J32">
            <v>26.28</v>
          </cell>
        </row>
        <row r="33">
          <cell r="B33">
            <v>26.912499999999998</v>
          </cell>
          <cell r="C33">
            <v>34.5</v>
          </cell>
          <cell r="D33">
            <v>20.6</v>
          </cell>
          <cell r="E33">
            <v>70.791666666666671</v>
          </cell>
          <cell r="F33">
            <v>97</v>
          </cell>
          <cell r="G33">
            <v>43</v>
          </cell>
          <cell r="H33">
            <v>12.96</v>
          </cell>
          <cell r="J33">
            <v>30.6</v>
          </cell>
        </row>
        <row r="34">
          <cell r="B34">
            <v>26.670833333333331</v>
          </cell>
          <cell r="C34">
            <v>34.299999999999997</v>
          </cell>
          <cell r="D34">
            <v>22</v>
          </cell>
          <cell r="E34">
            <v>79.291666666666671</v>
          </cell>
          <cell r="F34">
            <v>100</v>
          </cell>
          <cell r="G34">
            <v>48</v>
          </cell>
          <cell r="H34">
            <v>14.76</v>
          </cell>
          <cell r="J34">
            <v>27</v>
          </cell>
        </row>
        <row r="35">
          <cell r="B35">
            <v>25.320833333333329</v>
          </cell>
          <cell r="C35">
            <v>30.6</v>
          </cell>
          <cell r="D35">
            <v>22.6</v>
          </cell>
          <cell r="E35">
            <v>92.791666666666671</v>
          </cell>
          <cell r="F35">
            <v>100</v>
          </cell>
          <cell r="G35">
            <v>69</v>
          </cell>
          <cell r="H35">
            <v>22.68</v>
          </cell>
          <cell r="J35">
            <v>39.24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26.754166666666666</v>
          </cell>
        </row>
      </sheetData>
      <sheetData sheetId="1"/>
      <sheetData sheetId="2">
        <row r="5">
          <cell r="B5">
            <v>26.845833333333331</v>
          </cell>
          <cell r="C5">
            <v>37.6</v>
          </cell>
          <cell r="D5">
            <v>22</v>
          </cell>
          <cell r="E5">
            <v>76.416666666666671</v>
          </cell>
          <cell r="F5">
            <v>100</v>
          </cell>
          <cell r="G5">
            <v>33</v>
          </cell>
          <cell r="H5">
            <v>18.720000000000002</v>
          </cell>
          <cell r="J5">
            <v>42.84</v>
          </cell>
          <cell r="K5">
            <v>0.8</v>
          </cell>
        </row>
        <row r="6">
          <cell r="B6">
            <v>28.820833333333329</v>
          </cell>
          <cell r="C6">
            <v>37.5</v>
          </cell>
          <cell r="D6">
            <v>22.9</v>
          </cell>
          <cell r="E6">
            <v>69.25</v>
          </cell>
          <cell r="F6">
            <v>99</v>
          </cell>
          <cell r="G6">
            <v>37</v>
          </cell>
          <cell r="H6">
            <v>12.24</v>
          </cell>
          <cell r="J6">
            <v>26.64</v>
          </cell>
          <cell r="K6">
            <v>0</v>
          </cell>
        </row>
        <row r="7">
          <cell r="B7">
            <v>29.191666666666659</v>
          </cell>
          <cell r="C7">
            <v>37.200000000000003</v>
          </cell>
          <cell r="D7">
            <v>25.7</v>
          </cell>
          <cell r="E7">
            <v>65.625</v>
          </cell>
          <cell r="F7">
            <v>82</v>
          </cell>
          <cell r="G7">
            <v>40</v>
          </cell>
          <cell r="H7">
            <v>18.36</v>
          </cell>
          <cell r="J7">
            <v>48.96</v>
          </cell>
          <cell r="K7">
            <v>0</v>
          </cell>
        </row>
        <row r="8">
          <cell r="B8">
            <v>25.941666666666663</v>
          </cell>
          <cell r="C8">
            <v>32.299999999999997</v>
          </cell>
          <cell r="D8">
            <v>22.4</v>
          </cell>
          <cell r="E8">
            <v>78.416666666666671</v>
          </cell>
          <cell r="F8">
            <v>97</v>
          </cell>
          <cell r="G8">
            <v>52</v>
          </cell>
          <cell r="H8">
            <v>29.16</v>
          </cell>
          <cell r="J8">
            <v>44.28</v>
          </cell>
          <cell r="K8">
            <v>1.5999999999999999</v>
          </cell>
        </row>
        <row r="9">
          <cell r="B9">
            <v>24.937500000000004</v>
          </cell>
          <cell r="C9">
            <v>30</v>
          </cell>
          <cell r="D9">
            <v>23</v>
          </cell>
          <cell r="E9">
            <v>86.916666666666671</v>
          </cell>
          <cell r="F9">
            <v>99</v>
          </cell>
          <cell r="G9">
            <v>66</v>
          </cell>
          <cell r="H9">
            <v>15.840000000000002</v>
          </cell>
          <cell r="J9">
            <v>27.720000000000002</v>
          </cell>
          <cell r="K9">
            <v>1</v>
          </cell>
        </row>
        <row r="10">
          <cell r="B10">
            <v>26.654166666666669</v>
          </cell>
          <cell r="C10">
            <v>34.700000000000003</v>
          </cell>
          <cell r="D10">
            <v>21.4</v>
          </cell>
          <cell r="E10">
            <v>79.083333333333329</v>
          </cell>
          <cell r="F10">
            <v>100</v>
          </cell>
          <cell r="G10">
            <v>44</v>
          </cell>
          <cell r="H10">
            <v>9.7200000000000006</v>
          </cell>
          <cell r="J10">
            <v>23.400000000000002</v>
          </cell>
          <cell r="K10">
            <v>0</v>
          </cell>
        </row>
        <row r="11">
          <cell r="B11">
            <v>26.95</v>
          </cell>
          <cell r="C11">
            <v>34.6</v>
          </cell>
          <cell r="D11">
            <v>23.4</v>
          </cell>
          <cell r="E11">
            <v>82.166666666666671</v>
          </cell>
          <cell r="F11">
            <v>100</v>
          </cell>
          <cell r="G11">
            <v>49</v>
          </cell>
          <cell r="H11">
            <v>17.28</v>
          </cell>
          <cell r="J11">
            <v>44.28</v>
          </cell>
          <cell r="K11">
            <v>23.599999999999998</v>
          </cell>
        </row>
        <row r="12">
          <cell r="B12">
            <v>26.266666666666666</v>
          </cell>
          <cell r="C12">
            <v>31.2</v>
          </cell>
          <cell r="D12">
            <v>22.2</v>
          </cell>
          <cell r="E12">
            <v>86.75</v>
          </cell>
          <cell r="F12">
            <v>100</v>
          </cell>
          <cell r="G12">
            <v>63</v>
          </cell>
          <cell r="H12">
            <v>14.4</v>
          </cell>
          <cell r="J12">
            <v>61.560000000000009</v>
          </cell>
          <cell r="K12">
            <v>17.600000000000001</v>
          </cell>
        </row>
        <row r="13">
          <cell r="B13">
            <v>27.366666666666664</v>
          </cell>
          <cell r="C13">
            <v>34.4</v>
          </cell>
          <cell r="D13">
            <v>22.7</v>
          </cell>
          <cell r="E13">
            <v>81.833333333333329</v>
          </cell>
          <cell r="F13">
            <v>100</v>
          </cell>
          <cell r="G13">
            <v>50</v>
          </cell>
          <cell r="H13">
            <v>11.879999999999999</v>
          </cell>
          <cell r="J13">
            <v>40.680000000000007</v>
          </cell>
          <cell r="K13">
            <v>5.4</v>
          </cell>
        </row>
        <row r="14">
          <cell r="B14">
            <v>29.004166666666659</v>
          </cell>
          <cell r="C14">
            <v>36.1</v>
          </cell>
          <cell r="D14">
            <v>23.9</v>
          </cell>
          <cell r="E14">
            <v>73.541666666666671</v>
          </cell>
          <cell r="F14">
            <v>99</v>
          </cell>
          <cell r="G14">
            <v>41</v>
          </cell>
          <cell r="H14">
            <v>13.68</v>
          </cell>
          <cell r="J14">
            <v>34.92</v>
          </cell>
          <cell r="K14">
            <v>0</v>
          </cell>
        </row>
        <row r="15">
          <cell r="B15">
            <v>28.762500000000003</v>
          </cell>
          <cell r="C15">
            <v>36.6</v>
          </cell>
          <cell r="D15">
            <v>23</v>
          </cell>
          <cell r="E15">
            <v>75.458333333333329</v>
          </cell>
          <cell r="F15">
            <v>100</v>
          </cell>
          <cell r="G15">
            <v>41</v>
          </cell>
          <cell r="H15">
            <v>18.36</v>
          </cell>
          <cell r="J15">
            <v>31.680000000000003</v>
          </cell>
          <cell r="K15">
            <v>0</v>
          </cell>
        </row>
        <row r="16">
          <cell r="B16">
            <v>29.395833333333339</v>
          </cell>
          <cell r="C16">
            <v>35.6</v>
          </cell>
          <cell r="D16">
            <v>24.3</v>
          </cell>
          <cell r="E16">
            <v>61.25</v>
          </cell>
          <cell r="F16">
            <v>83</v>
          </cell>
          <cell r="G16">
            <v>36</v>
          </cell>
          <cell r="H16">
            <v>19.079999999999998</v>
          </cell>
          <cell r="J16">
            <v>41.76</v>
          </cell>
          <cell r="K16">
            <v>0</v>
          </cell>
        </row>
        <row r="17">
          <cell r="B17">
            <v>29.658333333333331</v>
          </cell>
          <cell r="C17">
            <v>36.6</v>
          </cell>
          <cell r="D17">
            <v>23.7</v>
          </cell>
          <cell r="E17">
            <v>55.166666666666664</v>
          </cell>
          <cell r="F17">
            <v>72</v>
          </cell>
          <cell r="G17">
            <v>38</v>
          </cell>
          <cell r="H17">
            <v>13.68</v>
          </cell>
          <cell r="J17">
            <v>28.8</v>
          </cell>
          <cell r="K17">
            <v>0</v>
          </cell>
        </row>
        <row r="18">
          <cell r="B18">
            <v>30.720833333333331</v>
          </cell>
          <cell r="C18">
            <v>37.700000000000003</v>
          </cell>
          <cell r="D18">
            <v>25.5</v>
          </cell>
          <cell r="E18">
            <v>64.125</v>
          </cell>
          <cell r="F18">
            <v>85</v>
          </cell>
          <cell r="G18">
            <v>42</v>
          </cell>
          <cell r="H18">
            <v>16.2</v>
          </cell>
          <cell r="J18">
            <v>33.480000000000004</v>
          </cell>
          <cell r="K18">
            <v>0</v>
          </cell>
        </row>
        <row r="19">
          <cell r="B19">
            <v>30.858333333333338</v>
          </cell>
          <cell r="C19">
            <v>38.299999999999997</v>
          </cell>
          <cell r="D19">
            <v>25.3</v>
          </cell>
          <cell r="E19">
            <v>63.291666666666664</v>
          </cell>
          <cell r="F19">
            <v>90</v>
          </cell>
          <cell r="G19">
            <v>33</v>
          </cell>
          <cell r="H19">
            <v>13.68</v>
          </cell>
          <cell r="J19">
            <v>33.840000000000003</v>
          </cell>
          <cell r="K19">
            <v>0</v>
          </cell>
        </row>
        <row r="20">
          <cell r="B20">
            <v>30.299999999999997</v>
          </cell>
          <cell r="C20">
            <v>37.5</v>
          </cell>
          <cell r="D20">
            <v>24.2</v>
          </cell>
          <cell r="E20">
            <v>61.625</v>
          </cell>
          <cell r="F20">
            <v>87</v>
          </cell>
          <cell r="G20">
            <v>36</v>
          </cell>
          <cell r="H20">
            <v>14.04</v>
          </cell>
          <cell r="J20">
            <v>31.319999999999997</v>
          </cell>
          <cell r="K20">
            <v>0</v>
          </cell>
        </row>
        <row r="21">
          <cell r="B21">
            <v>29.504166666666674</v>
          </cell>
          <cell r="C21">
            <v>37.5</v>
          </cell>
          <cell r="D21">
            <v>23.6</v>
          </cell>
          <cell r="E21">
            <v>68.25</v>
          </cell>
          <cell r="F21">
            <v>100</v>
          </cell>
          <cell r="G21">
            <v>40</v>
          </cell>
          <cell r="H21">
            <v>22.68</v>
          </cell>
          <cell r="J21">
            <v>50.4</v>
          </cell>
          <cell r="K21">
            <v>4.8000000000000007</v>
          </cell>
        </row>
        <row r="22">
          <cell r="B22">
            <v>27.004166666666663</v>
          </cell>
          <cell r="C22">
            <v>35.4</v>
          </cell>
          <cell r="D22">
            <v>23.2</v>
          </cell>
          <cell r="E22">
            <v>84.375</v>
          </cell>
          <cell r="F22">
            <v>100</v>
          </cell>
          <cell r="G22">
            <v>51</v>
          </cell>
          <cell r="H22">
            <v>15.840000000000002</v>
          </cell>
          <cell r="J22">
            <v>34.92</v>
          </cell>
          <cell r="K22">
            <v>0.4</v>
          </cell>
        </row>
        <row r="23">
          <cell r="B23">
            <v>29.320833333333329</v>
          </cell>
          <cell r="C23">
            <v>37.200000000000003</v>
          </cell>
          <cell r="D23">
            <v>24.7</v>
          </cell>
          <cell r="E23">
            <v>71.333333333333329</v>
          </cell>
          <cell r="F23">
            <v>92</v>
          </cell>
          <cell r="G23">
            <v>41</v>
          </cell>
          <cell r="H23">
            <v>12.6</v>
          </cell>
          <cell r="J23">
            <v>37.080000000000005</v>
          </cell>
          <cell r="K23">
            <v>0</v>
          </cell>
        </row>
        <row r="24">
          <cell r="B24">
            <v>30.054166666666671</v>
          </cell>
          <cell r="C24">
            <v>37.5</v>
          </cell>
          <cell r="D24">
            <v>25</v>
          </cell>
          <cell r="E24">
            <v>68.333333333333329</v>
          </cell>
          <cell r="F24">
            <v>91</v>
          </cell>
          <cell r="G24">
            <v>38</v>
          </cell>
          <cell r="H24">
            <v>14.4</v>
          </cell>
          <cell r="J24">
            <v>34.92</v>
          </cell>
          <cell r="K24">
            <v>0</v>
          </cell>
        </row>
        <row r="25">
          <cell r="B25">
            <v>26.724999999999998</v>
          </cell>
          <cell r="C25">
            <v>36.799999999999997</v>
          </cell>
          <cell r="D25">
            <v>18.8</v>
          </cell>
          <cell r="E25">
            <v>75.375</v>
          </cell>
          <cell r="F25">
            <v>100</v>
          </cell>
          <cell r="G25">
            <v>42</v>
          </cell>
          <cell r="H25">
            <v>36.36</v>
          </cell>
          <cell r="J25">
            <v>75.600000000000009</v>
          </cell>
          <cell r="K25">
            <v>4.8000000000000007</v>
          </cell>
        </row>
        <row r="26">
          <cell r="B26">
            <v>24.129166666666666</v>
          </cell>
          <cell r="C26">
            <v>31.4</v>
          </cell>
          <cell r="D26">
            <v>20.100000000000001</v>
          </cell>
          <cell r="E26">
            <v>80.583333333333329</v>
          </cell>
          <cell r="F26">
            <v>100</v>
          </cell>
          <cell r="G26">
            <v>48</v>
          </cell>
          <cell r="H26">
            <v>15.120000000000001</v>
          </cell>
          <cell r="J26">
            <v>30.96</v>
          </cell>
          <cell r="K26">
            <v>0</v>
          </cell>
        </row>
        <row r="27">
          <cell r="B27">
            <v>24.833333333333332</v>
          </cell>
          <cell r="C27">
            <v>29.4</v>
          </cell>
          <cell r="D27">
            <v>21.7</v>
          </cell>
          <cell r="E27">
            <v>68.958333333333329</v>
          </cell>
          <cell r="F27">
            <v>90</v>
          </cell>
          <cell r="G27">
            <v>50</v>
          </cell>
          <cell r="H27">
            <v>22.68</v>
          </cell>
          <cell r="J27">
            <v>41.04</v>
          </cell>
          <cell r="K27">
            <v>0</v>
          </cell>
        </row>
        <row r="28">
          <cell r="B28">
            <v>23.808333333333334</v>
          </cell>
          <cell r="C28">
            <v>27.6</v>
          </cell>
          <cell r="D28">
            <v>19.899999999999999</v>
          </cell>
          <cell r="E28">
            <v>72.458333333333329</v>
          </cell>
          <cell r="F28">
            <v>87</v>
          </cell>
          <cell r="G28">
            <v>63</v>
          </cell>
          <cell r="H28">
            <v>18.36</v>
          </cell>
          <cell r="J28">
            <v>35.28</v>
          </cell>
          <cell r="K28">
            <v>0</v>
          </cell>
        </row>
        <row r="29">
          <cell r="B29">
            <v>24.220833333333342</v>
          </cell>
          <cell r="C29">
            <v>28.8</v>
          </cell>
          <cell r="D29">
            <v>21</v>
          </cell>
          <cell r="E29">
            <v>81.208333333333329</v>
          </cell>
          <cell r="F29">
            <v>99</v>
          </cell>
          <cell r="G29">
            <v>63</v>
          </cell>
          <cell r="H29">
            <v>14.76</v>
          </cell>
          <cell r="J29">
            <v>25.2</v>
          </cell>
          <cell r="K29">
            <v>0</v>
          </cell>
        </row>
        <row r="30">
          <cell r="B30">
            <v>25.329166666666666</v>
          </cell>
          <cell r="C30">
            <v>34</v>
          </cell>
          <cell r="D30">
            <v>18.7</v>
          </cell>
          <cell r="E30">
            <v>75.25</v>
          </cell>
          <cell r="F30">
            <v>100</v>
          </cell>
          <cell r="G30">
            <v>43</v>
          </cell>
          <cell r="H30">
            <v>15.840000000000002</v>
          </cell>
          <cell r="J30">
            <v>31.680000000000003</v>
          </cell>
          <cell r="K30">
            <v>0</v>
          </cell>
        </row>
        <row r="31">
          <cell r="B31">
            <v>25.983333333333334</v>
          </cell>
          <cell r="C31">
            <v>32.4</v>
          </cell>
          <cell r="D31">
            <v>21</v>
          </cell>
          <cell r="E31">
            <v>73.583333333333329</v>
          </cell>
          <cell r="F31">
            <v>97</v>
          </cell>
          <cell r="G31">
            <v>46</v>
          </cell>
          <cell r="H31">
            <v>15.48</v>
          </cell>
          <cell r="J31">
            <v>33.119999999999997</v>
          </cell>
          <cell r="K31">
            <v>0</v>
          </cell>
        </row>
        <row r="32">
          <cell r="B32">
            <v>24.695833333333336</v>
          </cell>
          <cell r="C32">
            <v>31.7</v>
          </cell>
          <cell r="D32">
            <v>19.8</v>
          </cell>
          <cell r="E32">
            <v>73.916666666666671</v>
          </cell>
          <cell r="F32">
            <v>100</v>
          </cell>
          <cell r="G32">
            <v>46</v>
          </cell>
          <cell r="H32">
            <v>13.32</v>
          </cell>
          <cell r="J32">
            <v>28.44</v>
          </cell>
          <cell r="K32">
            <v>0</v>
          </cell>
        </row>
        <row r="33">
          <cell r="B33">
            <v>25.75833333333334</v>
          </cell>
          <cell r="C33">
            <v>33.4</v>
          </cell>
          <cell r="D33">
            <v>19.7</v>
          </cell>
          <cell r="E33">
            <v>69.708333333333329</v>
          </cell>
          <cell r="F33">
            <v>96</v>
          </cell>
          <cell r="G33">
            <v>45</v>
          </cell>
          <cell r="H33">
            <v>14.04</v>
          </cell>
          <cell r="J33">
            <v>30.96</v>
          </cell>
          <cell r="K33">
            <v>0</v>
          </cell>
        </row>
        <row r="34">
          <cell r="B34">
            <v>26.958333333333332</v>
          </cell>
          <cell r="C34">
            <v>34.200000000000003</v>
          </cell>
          <cell r="D34">
            <v>21.4</v>
          </cell>
          <cell r="E34">
            <v>69.916666666666671</v>
          </cell>
          <cell r="F34">
            <v>94</v>
          </cell>
          <cell r="G34">
            <v>42</v>
          </cell>
          <cell r="H34">
            <v>11.16</v>
          </cell>
          <cell r="J34">
            <v>23.040000000000003</v>
          </cell>
          <cell r="K34">
            <v>0</v>
          </cell>
        </row>
        <row r="35">
          <cell r="B35">
            <v>25.758333333333326</v>
          </cell>
          <cell r="C35">
            <v>33.9</v>
          </cell>
          <cell r="D35">
            <v>21.1</v>
          </cell>
          <cell r="E35">
            <v>78</v>
          </cell>
          <cell r="F35">
            <v>100</v>
          </cell>
          <cell r="G35">
            <v>48</v>
          </cell>
          <cell r="H35">
            <v>21.96</v>
          </cell>
          <cell r="J35">
            <v>35.28</v>
          </cell>
          <cell r="K3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opLeftCell="A7" zoomScale="90" zoomScaleNormal="90" workbookViewId="0">
      <selection activeCell="A53" sqref="A53"/>
    </sheetView>
  </sheetViews>
  <sheetFormatPr defaultRowHeight="12.75" x14ac:dyDescent="0.2"/>
  <cols>
    <col min="1" max="1" width="19.710937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8" t="s">
        <v>210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7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7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B3" si="0">SUM(C3+1)</f>
        <v>3</v>
      </c>
      <c r="E3" s="133">
        <f t="shared" si="0"/>
        <v>4</v>
      </c>
      <c r="F3" s="133">
        <f t="shared" si="0"/>
        <v>5</v>
      </c>
      <c r="G3" s="133">
        <v>6</v>
      </c>
      <c r="H3" s="133"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>SUM(AB3+1)</f>
        <v>28</v>
      </c>
      <c r="AD3" s="133">
        <f>SUM(AC3+1)</f>
        <v>29</v>
      </c>
      <c r="AE3" s="133">
        <v>30</v>
      </c>
      <c r="AF3" s="137">
        <v>31</v>
      </c>
      <c r="AG3" s="136" t="s">
        <v>26</v>
      </c>
    </row>
    <row r="4" spans="1:37" s="5" customForma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7"/>
      <c r="AG4" s="136"/>
    </row>
    <row r="5" spans="1:37" s="5" customFormat="1" x14ac:dyDescent="0.2">
      <c r="A5" s="48" t="s">
        <v>30</v>
      </c>
      <c r="B5" s="110">
        <f>[1]Março!$B$5</f>
        <v>29.816666666666666</v>
      </c>
      <c r="C5" s="110">
        <f>[1]Março!$B$6</f>
        <v>29.716666666666665</v>
      </c>
      <c r="D5" s="110">
        <f>[1]Março!$B$7</f>
        <v>29.545833333333334</v>
      </c>
      <c r="E5" s="110">
        <f>[1]Março!$B$8</f>
        <v>28.804166666666664</v>
      </c>
      <c r="F5" s="110">
        <f>[1]Março!$B$9</f>
        <v>28.645833333333332</v>
      </c>
      <c r="G5" s="110">
        <f>[1]Março!$B$10</f>
        <v>27.554166666666671</v>
      </c>
      <c r="H5" s="110">
        <f>[1]Março!$B$11</f>
        <v>27.241666666666664</v>
      </c>
      <c r="I5" s="110">
        <f>[1]Março!$B$12</f>
        <v>28.570833333333336</v>
      </c>
      <c r="J5" s="110">
        <f>[1]Março!$B$13</f>
        <v>28.120833333333334</v>
      </c>
      <c r="K5" s="110">
        <f>[1]Março!$B$14</f>
        <v>27.529166666666669</v>
      </c>
      <c r="L5" s="110">
        <f>[1]Março!$B$15</f>
        <v>28.591666666666669</v>
      </c>
      <c r="M5" s="110">
        <f>[1]Março!$B$16</f>
        <v>29.166666666666661</v>
      </c>
      <c r="N5" s="110">
        <f>[1]Março!$B$17</f>
        <v>29.858333333333334</v>
      </c>
      <c r="O5" s="110">
        <f>[1]Março!$B$18</f>
        <v>29.995833333333334</v>
      </c>
      <c r="P5" s="110">
        <f>[1]Março!$B$19</f>
        <v>29.983333333333331</v>
      </c>
      <c r="Q5" s="110">
        <f>[1]Março!$B$20</f>
        <v>29.204166666666666</v>
      </c>
      <c r="R5" s="110">
        <f>[1]Março!$B$21</f>
        <v>28.829166666666666</v>
      </c>
      <c r="S5" s="110">
        <f>[1]Março!$B$22</f>
        <v>28.05</v>
      </c>
      <c r="T5" s="110">
        <f>[1]Março!$B$23</f>
        <v>28.929166666666664</v>
      </c>
      <c r="U5" s="110">
        <f>[1]Março!$B$24</f>
        <v>28.883333333333336</v>
      </c>
      <c r="V5" s="110">
        <f>[1]Março!$B$25</f>
        <v>27.008333333333329</v>
      </c>
      <c r="W5" s="110">
        <f>[1]Março!$B$26</f>
        <v>26.208333333333332</v>
      </c>
      <c r="X5" s="110">
        <f>[1]Março!$B$27</f>
        <v>24.070833333333329</v>
      </c>
      <c r="Y5" s="110">
        <f>[1]Março!$B$28</f>
        <v>23.529166666666665</v>
      </c>
      <c r="Z5" s="110">
        <f>[1]Março!$B$29</f>
        <v>25.433333333333334</v>
      </c>
      <c r="AA5" s="110">
        <f>[1]Março!$B$30</f>
        <v>24.275000000000002</v>
      </c>
      <c r="AB5" s="110">
        <f>[1]Março!$B$31</f>
        <v>23.762499999999999</v>
      </c>
      <c r="AC5" s="110">
        <f>[1]Março!$B$32</f>
        <v>25.116666666666671</v>
      </c>
      <c r="AD5" s="110">
        <f>[1]Março!$B$33</f>
        <v>25.8125</v>
      </c>
      <c r="AE5" s="110">
        <f>[1]Março!$B$34</f>
        <v>26.524999999999995</v>
      </c>
      <c r="AF5" s="110">
        <f>[1]Março!$B$35</f>
        <v>26.599999999999998</v>
      </c>
      <c r="AG5" s="111">
        <f>AVERAGE(B5:AF5)</f>
        <v>27.592876344086022</v>
      </c>
      <c r="AJ5" s="131"/>
    </row>
    <row r="6" spans="1:37" x14ac:dyDescent="0.2">
      <c r="A6" s="48" t="s">
        <v>0</v>
      </c>
      <c r="B6" s="112">
        <f>[2]Março!$B$5</f>
        <v>25.175000000000001</v>
      </c>
      <c r="C6" s="112">
        <f>[2]Março!$B$6</f>
        <v>27.862499999999997</v>
      </c>
      <c r="D6" s="112">
        <f>[2]Março!$B$7</f>
        <v>26.658333333333331</v>
      </c>
      <c r="E6" s="112">
        <f>[2]Março!$B$8</f>
        <v>24.658333333333331</v>
      </c>
      <c r="F6" s="112">
        <f>[2]Março!$B$9</f>
        <v>24.470833333333331</v>
      </c>
      <c r="G6" s="112">
        <f>[2]Março!$B$10</f>
        <v>25.683333333333334</v>
      </c>
      <c r="H6" s="112">
        <f>[2]Março!$B$11</f>
        <v>25.862500000000001</v>
      </c>
      <c r="I6" s="112">
        <f>[2]Março!$B$12</f>
        <v>26.012499999999999</v>
      </c>
      <c r="J6" s="112">
        <f>[2]Março!$B$13</f>
        <v>28.212500000000002</v>
      </c>
      <c r="K6" s="112">
        <f>[2]Março!$B$14</f>
        <v>28.533333333333331</v>
      </c>
      <c r="L6" s="112">
        <f>[2]Março!$B$15</f>
        <v>27.895833333333339</v>
      </c>
      <c r="M6" s="112">
        <f>[2]Março!$B$16</f>
        <v>27.995833333333334</v>
      </c>
      <c r="N6" s="112">
        <f>[2]Março!$B$17</f>
        <v>27.883333333333329</v>
      </c>
      <c r="O6" s="112">
        <f>[2]Março!$B$18</f>
        <v>30.054166666666671</v>
      </c>
      <c r="P6" s="112">
        <f>[2]Março!$B$19</f>
        <v>28.220833333333335</v>
      </c>
      <c r="Q6" s="112">
        <f>[2]Março!$B$20</f>
        <v>29.025000000000006</v>
      </c>
      <c r="R6" s="112">
        <f>[2]Março!$B$21</f>
        <v>28.833333333333332</v>
      </c>
      <c r="S6" s="112">
        <f>[2]Março!$B$22</f>
        <v>26.479166666666668</v>
      </c>
      <c r="T6" s="112">
        <f>[2]Março!$B$23</f>
        <v>28.874999999999996</v>
      </c>
      <c r="U6" s="112">
        <f>[2]Março!$B$24</f>
        <v>29.549999999999997</v>
      </c>
      <c r="V6" s="112">
        <f>[2]Março!$B$25</f>
        <v>26.179166666666664</v>
      </c>
      <c r="W6" s="112">
        <f>[2]Março!$B$26</f>
        <v>24.183333333333334</v>
      </c>
      <c r="X6" s="110">
        <f>[2]Março!$B$27</f>
        <v>24.408333333333335</v>
      </c>
      <c r="Y6" s="110">
        <f>[2]Março!$B$28</f>
        <v>23.316666666666666</v>
      </c>
      <c r="Z6" s="110">
        <f>[2]Março!$B$29</f>
        <v>23.650000000000002</v>
      </c>
      <c r="AA6" s="110">
        <f>[2]Março!$B$30</f>
        <v>24.958333333333329</v>
      </c>
      <c r="AB6" s="110">
        <f>[2]Março!$B$31</f>
        <v>25.033333333333335</v>
      </c>
      <c r="AC6" s="110">
        <f>[2]Março!$B$32</f>
        <v>23.425000000000001</v>
      </c>
      <c r="AD6" s="110">
        <f>[2]Março!$B$33</f>
        <v>24.208333333333329</v>
      </c>
      <c r="AE6" s="110">
        <f>[2]Março!$B$34</f>
        <v>25.737500000000001</v>
      </c>
      <c r="AF6" s="110">
        <f>[2]Março!$B$35</f>
        <v>24.379166666666666</v>
      </c>
      <c r="AG6" s="111">
        <f t="shared" ref="AG6:AG47" si="1">AVERAGE(B6:AF6)</f>
        <v>26.368413978494619</v>
      </c>
    </row>
    <row r="7" spans="1:37" x14ac:dyDescent="0.2">
      <c r="A7" s="48" t="s">
        <v>85</v>
      </c>
      <c r="B7" s="112">
        <f>[3]Março!$B$5</f>
        <v>29.337500000000006</v>
      </c>
      <c r="C7" s="112">
        <f>[3]Março!$B$6</f>
        <v>29.650000000000006</v>
      </c>
      <c r="D7" s="112">
        <f>[3]Março!$B$7</f>
        <v>30.124999999999989</v>
      </c>
      <c r="E7" s="112">
        <f>[3]Março!$B$8</f>
        <v>29.187499999999989</v>
      </c>
      <c r="F7" s="112">
        <f>[3]Março!$B$9</f>
        <v>26.512500000000006</v>
      </c>
      <c r="G7" s="112">
        <f>[3]Março!$B$10</f>
        <v>26.600000000000005</v>
      </c>
      <c r="H7" s="112">
        <f>[3]Março!$B$11</f>
        <v>27.008333333333336</v>
      </c>
      <c r="I7" s="112">
        <f>[3]Março!$B$12</f>
        <v>26.195833333333329</v>
      </c>
      <c r="J7" s="112">
        <f>[3]Março!$B$13</f>
        <v>26.808333333333337</v>
      </c>
      <c r="K7" s="112">
        <f>[3]Março!$B$14</f>
        <v>28.220833333333335</v>
      </c>
      <c r="L7" s="112">
        <f>[3]Março!$B$15</f>
        <v>28.875</v>
      </c>
      <c r="M7" s="112">
        <f>[3]Março!$B$16</f>
        <v>29.287500000000005</v>
      </c>
      <c r="N7" s="112">
        <f>[3]Março!$B$17</f>
        <v>30.174999999999994</v>
      </c>
      <c r="O7" s="112">
        <f>[3]Março!$B$18</f>
        <v>30.079166666666669</v>
      </c>
      <c r="P7" s="112">
        <f>[3]Março!$B$19</f>
        <v>29.045833333333334</v>
      </c>
      <c r="Q7" s="112">
        <f>[3]Março!$B$20</f>
        <v>29.691666666666663</v>
      </c>
      <c r="R7" s="112">
        <f>[3]Março!$B$21</f>
        <v>29.754166666666663</v>
      </c>
      <c r="S7" s="112">
        <f>[3]Março!$B$22</f>
        <v>27.329166666666669</v>
      </c>
      <c r="T7" s="112">
        <f>[3]Março!$B$23</f>
        <v>29.629166666666666</v>
      </c>
      <c r="U7" s="112">
        <f>[3]Março!$B$24</f>
        <v>28.179166666666671</v>
      </c>
      <c r="V7" s="112">
        <f>[3]Março!$B$25</f>
        <v>27.587500000000006</v>
      </c>
      <c r="W7" s="112">
        <f>[3]Março!$B$26</f>
        <v>25.458333333333332</v>
      </c>
      <c r="X7" s="110">
        <f>[3]Março!$B$27</f>
        <v>24.716666666666665</v>
      </c>
      <c r="Y7" s="110">
        <f>[3]Março!$B$28</f>
        <v>23.320833333333329</v>
      </c>
      <c r="Z7" s="110">
        <f>[3]Março!$B$29</f>
        <v>25.095833333333331</v>
      </c>
      <c r="AA7" s="110">
        <f>[3]Março!$B$30</f>
        <v>26.333333333333332</v>
      </c>
      <c r="AB7" s="110">
        <f>[3]Março!$B$31</f>
        <v>25.283333333333342</v>
      </c>
      <c r="AC7" s="110">
        <f>[3]Março!$B$32</f>
        <v>24.400000000000002</v>
      </c>
      <c r="AD7" s="110">
        <f>[3]Março!$B$33</f>
        <v>25.520833333333332</v>
      </c>
      <c r="AE7" s="110">
        <f>[3]Março!$B$34</f>
        <v>27.329166666666666</v>
      </c>
      <c r="AF7" s="110">
        <f>[3]Março!$B$35</f>
        <v>26.179166666666674</v>
      </c>
      <c r="AG7" s="111">
        <f t="shared" si="1"/>
        <v>27.513440860215056</v>
      </c>
    </row>
    <row r="8" spans="1:37" x14ac:dyDescent="0.2">
      <c r="A8" s="48" t="s">
        <v>1</v>
      </c>
      <c r="B8" s="112">
        <f>[4]Março!$B$5</f>
        <v>30.891666666666655</v>
      </c>
      <c r="C8" s="112">
        <f>[4]Março!$B$6</f>
        <v>30.849999999999994</v>
      </c>
      <c r="D8" s="112">
        <f>[4]Março!$B$7</f>
        <v>30.120833333333334</v>
      </c>
      <c r="E8" s="112">
        <f>[4]Março!$B$8</f>
        <v>28.929166666666671</v>
      </c>
      <c r="F8" s="112">
        <f>[4]Março!$B$9</f>
        <v>27.387500000000003</v>
      </c>
      <c r="G8" s="112">
        <f>[4]Março!$B$10</f>
        <v>27.445833333333329</v>
      </c>
      <c r="H8" s="112">
        <f>[4]Março!$B$11</f>
        <v>28.995833333333334</v>
      </c>
      <c r="I8" s="112">
        <f>[4]Março!$B$12</f>
        <v>29.325000000000006</v>
      </c>
      <c r="J8" s="112">
        <f>[4]Março!$B$13</f>
        <v>30.024999999999991</v>
      </c>
      <c r="K8" s="112">
        <f>[4]Março!$B$14</f>
        <v>30.383333333333336</v>
      </c>
      <c r="L8" s="112">
        <f>[4]Março!$B$15</f>
        <v>30.508333333333336</v>
      </c>
      <c r="M8" s="112">
        <f>[4]Março!$B$16</f>
        <v>29.941666666666666</v>
      </c>
      <c r="N8" s="112">
        <f>[4]Março!$B$17</f>
        <v>31.270833333333332</v>
      </c>
      <c r="O8" s="112">
        <f>[4]Março!$B$18</f>
        <v>31.658333333333331</v>
      </c>
      <c r="P8" s="112">
        <f>[4]Março!$B$19</f>
        <v>31.183333333333334</v>
      </c>
      <c r="Q8" s="112">
        <f>[4]Março!$B$20</f>
        <v>30.666666666666668</v>
      </c>
      <c r="R8" s="112">
        <f>[4]Março!$B$21</f>
        <v>30.941666666666663</v>
      </c>
      <c r="S8" s="112">
        <f>[4]Março!$B$22</f>
        <v>30.474999999999994</v>
      </c>
      <c r="T8" s="112">
        <f>[4]Março!$B$23</f>
        <v>31.191666666666666</v>
      </c>
      <c r="U8" s="112">
        <f>[4]Março!$B$24</f>
        <v>31.454166666666666</v>
      </c>
      <c r="V8" s="112">
        <f>[4]Março!$B$25</f>
        <v>31.124999999999989</v>
      </c>
      <c r="W8" s="112">
        <f>[4]Março!$B$26</f>
        <v>25.612499999999997</v>
      </c>
      <c r="X8" s="110">
        <f>[4]Março!$B$27</f>
        <v>26.541666666666668</v>
      </c>
      <c r="Y8" s="110">
        <f>[4]Março!$B$28</f>
        <v>26.629166666666666</v>
      </c>
      <c r="Z8" s="110">
        <f>[4]Março!$B$29</f>
        <v>27.587500000000002</v>
      </c>
      <c r="AA8" s="110">
        <f>[4]Março!$B$30</f>
        <v>26.941666666666666</v>
      </c>
      <c r="AB8" s="110">
        <f>[4]Março!$B$31</f>
        <v>27.212500000000002</v>
      </c>
      <c r="AC8" s="110">
        <f>[4]Março!$B$32</f>
        <v>27.604166666666668</v>
      </c>
      <c r="AD8" s="110">
        <f>[4]Março!$B$33</f>
        <v>27.783333333333331</v>
      </c>
      <c r="AE8" s="110">
        <f>[4]Março!$B$34</f>
        <v>27.587500000000002</v>
      </c>
      <c r="AF8" s="110">
        <f>[4]Março!$B$35</f>
        <v>26.2</v>
      </c>
      <c r="AG8" s="111">
        <f t="shared" si="1"/>
        <v>29.176478494623655</v>
      </c>
    </row>
    <row r="9" spans="1:37" x14ac:dyDescent="0.2">
      <c r="A9" s="48" t="s">
        <v>146</v>
      </c>
      <c r="B9" s="112">
        <f>[5]Março!$B$5</f>
        <v>26.833333333333336</v>
      </c>
      <c r="C9" s="112">
        <f>[5]Março!$B$6</f>
        <v>32.369230769230775</v>
      </c>
      <c r="D9" s="112">
        <f>[5]Março!$B$7</f>
        <v>28.279166666666665</v>
      </c>
      <c r="E9" s="112">
        <f>[5]Março!$B$8</f>
        <v>24.641666666666662</v>
      </c>
      <c r="F9" s="112">
        <f>[5]Março!$B$9</f>
        <v>24.55</v>
      </c>
      <c r="G9" s="112">
        <f>[5]Março!$B$10</f>
        <v>25.462499999999995</v>
      </c>
      <c r="H9" s="112">
        <f>[5]Março!$B$11</f>
        <v>26.554166666666664</v>
      </c>
      <c r="I9" s="112">
        <f>[5]Março!$B$12</f>
        <v>27.166666666666671</v>
      </c>
      <c r="J9" s="112">
        <f>[5]Março!$B$13</f>
        <v>28.833333333333329</v>
      </c>
      <c r="K9" s="112">
        <f>[5]Março!$B$14</f>
        <v>29.968181818181812</v>
      </c>
      <c r="L9" s="112">
        <f>[5]Março!$B$15</f>
        <v>29.199999999999996</v>
      </c>
      <c r="M9" s="112">
        <f>[5]Março!$B$16</f>
        <v>29.149999999999991</v>
      </c>
      <c r="N9" s="112">
        <f>[5]Março!$B$17</f>
        <v>29.004166666666666</v>
      </c>
      <c r="O9" s="112">
        <f>[5]Março!$B$18</f>
        <v>30.708333333333329</v>
      </c>
      <c r="P9" s="112">
        <f>[5]Março!$B$19</f>
        <v>30.1875</v>
      </c>
      <c r="Q9" s="112">
        <f>[5]Março!$B$20</f>
        <v>31.025000000000002</v>
      </c>
      <c r="R9" s="112">
        <f>[5]Março!$B$21</f>
        <v>29.245833333333334</v>
      </c>
      <c r="S9" s="112">
        <f>[5]Março!$B$22</f>
        <v>27.55</v>
      </c>
      <c r="T9" s="112">
        <f>[5]Março!$B$23</f>
        <v>29.308333333333334</v>
      </c>
      <c r="U9" s="112">
        <f>[5]Março!$B$24</f>
        <v>30.474999999999998</v>
      </c>
      <c r="V9" s="112">
        <f>[5]Março!$B$25</f>
        <v>26.708333333333332</v>
      </c>
      <c r="W9" s="112">
        <f>[5]Março!$B$26</f>
        <v>22.8</v>
      </c>
      <c r="X9" s="110">
        <f>[5]Março!$B$27</f>
        <v>23.183333333333334</v>
      </c>
      <c r="Y9" s="110">
        <f>[5]Março!$B$28</f>
        <v>22.479166666666668</v>
      </c>
      <c r="Z9" s="110">
        <f>[5]Março!$B$29</f>
        <v>22.887499999999999</v>
      </c>
      <c r="AA9" s="110">
        <f>[5]Março!$B$30</f>
        <v>25.091666666666669</v>
      </c>
      <c r="AB9" s="110">
        <f>[5]Março!$B$31</f>
        <v>25.324999999999999</v>
      </c>
      <c r="AC9" s="110">
        <f>[5]Março!$B$32</f>
        <v>23.870833333333334</v>
      </c>
      <c r="AD9" s="110">
        <f>[5]Março!$B$33</f>
        <v>25.150000000000009</v>
      </c>
      <c r="AE9" s="110">
        <f>[5]Março!$B$34</f>
        <v>26.333333333333329</v>
      </c>
      <c r="AF9" s="110">
        <f>[5]Março!$B$35</f>
        <v>25.000000000000011</v>
      </c>
      <c r="AG9" s="111">
        <f t="shared" si="1"/>
        <v>27.075534814647717</v>
      </c>
    </row>
    <row r="10" spans="1:37" x14ac:dyDescent="0.2">
      <c r="A10" s="48" t="s">
        <v>91</v>
      </c>
      <c r="B10" s="112">
        <f>[6]Março!$B$5</f>
        <v>28.525000000000002</v>
      </c>
      <c r="C10" s="112">
        <f>[6]Março!$B$6</f>
        <v>28.312500000000011</v>
      </c>
      <c r="D10" s="112">
        <f>[6]Março!$B$7</f>
        <v>26.458333333333332</v>
      </c>
      <c r="E10" s="112">
        <f>[6]Março!$B$8</f>
        <v>25.408333333333331</v>
      </c>
      <c r="F10" s="112">
        <f>[6]Março!$B$9</f>
        <v>26.025000000000006</v>
      </c>
      <c r="G10" s="112">
        <f>[6]Março!$B$10</f>
        <v>24.966666666666665</v>
      </c>
      <c r="H10" s="112">
        <f>[6]Março!$B$11</f>
        <v>26.354166666666668</v>
      </c>
      <c r="I10" s="112">
        <f>[6]Março!$B$12</f>
        <v>25.743923611111111</v>
      </c>
      <c r="J10" s="112">
        <f>[6]Março!$B$13</f>
        <v>26.066666666666666</v>
      </c>
      <c r="K10" s="112">
        <f>[6]Março!$B$14</f>
        <v>27.400000000000002</v>
      </c>
      <c r="L10" s="112">
        <f>[6]Março!$B$15</f>
        <v>27.233333333333331</v>
      </c>
      <c r="M10" s="112">
        <f>[6]Março!$B$16</f>
        <v>27.758333333333329</v>
      </c>
      <c r="N10" s="112">
        <f>[6]Março!$B$17</f>
        <v>28.529166666666669</v>
      </c>
      <c r="O10" s="112">
        <f>[6]Março!$B$18</f>
        <v>27.991666666666664</v>
      </c>
      <c r="P10" s="112">
        <f>[6]Março!$B$19</f>
        <v>25.654166666666665</v>
      </c>
      <c r="Q10" s="112">
        <f>[6]Março!$B$20</f>
        <v>26.704166666666669</v>
      </c>
      <c r="R10" s="112">
        <f>[6]Março!$B$21</f>
        <v>27.591666666666665</v>
      </c>
      <c r="S10" s="112">
        <f>[6]Março!$B$22</f>
        <v>27.799999999999997</v>
      </c>
      <c r="T10" s="112">
        <f>[6]Março!$B$23</f>
        <v>27.966666666666669</v>
      </c>
      <c r="U10" s="112">
        <f>[6]Março!$B$24</f>
        <v>28.420833333333331</v>
      </c>
      <c r="V10" s="112">
        <f>[6]Março!$B$25</f>
        <v>26.479166666666671</v>
      </c>
      <c r="W10" s="112">
        <f>[6]Março!$B$26</f>
        <v>23.462500000000006</v>
      </c>
      <c r="X10" s="110">
        <f>[6]Março!$B$27</f>
        <v>22.758333333333336</v>
      </c>
      <c r="Y10" s="110">
        <f>[6]Março!$B$28</f>
        <v>22.016666666666666</v>
      </c>
      <c r="Z10" s="110">
        <f>[6]Março!$B$29</f>
        <v>23.191666666666666</v>
      </c>
      <c r="AA10" s="110">
        <f>[6]Março!$B$30</f>
        <v>22.7</v>
      </c>
      <c r="AB10" s="110">
        <f>[6]Março!$B$31</f>
        <v>23.041666666666668</v>
      </c>
      <c r="AC10" s="110">
        <f>[6]Março!$B$32</f>
        <v>23.625000000000004</v>
      </c>
      <c r="AD10" s="110">
        <f>[6]Março!$B$33</f>
        <v>24.170833333333334</v>
      </c>
      <c r="AE10" s="110">
        <f>[6]Março!$B$34</f>
        <v>25.324999999999999</v>
      </c>
      <c r="AF10" s="110">
        <f>[6]Março!$B$35</f>
        <v>25.245833333333334</v>
      </c>
      <c r="AG10" s="111">
        <f t="shared" si="1"/>
        <v>25.9008792562724</v>
      </c>
    </row>
    <row r="11" spans="1:37" x14ac:dyDescent="0.2">
      <c r="A11" s="48" t="s">
        <v>49</v>
      </c>
      <c r="B11" s="112">
        <f>[7]Março!$B$5</f>
        <v>27.416666666666668</v>
      </c>
      <c r="C11" s="112">
        <f>[7]Março!$B$6</f>
        <v>28.316666666666666</v>
      </c>
      <c r="D11" s="112">
        <f>[7]Março!$B$7</f>
        <v>29.512500000000003</v>
      </c>
      <c r="E11" s="112">
        <f>[7]Março!$B$8</f>
        <v>28.854166666666668</v>
      </c>
      <c r="F11" s="112">
        <f>[7]Março!$B$9</f>
        <v>27.233333333333334</v>
      </c>
      <c r="G11" s="112">
        <f>[7]Março!$B$10</f>
        <v>25.766666666666669</v>
      </c>
      <c r="H11" s="112">
        <f>[7]Março!$B$11</f>
        <v>27.445833333333336</v>
      </c>
      <c r="I11" s="112">
        <f>[7]Março!$B$12</f>
        <v>25.512499999999999</v>
      </c>
      <c r="J11" s="112">
        <f>[7]Março!$B$13</f>
        <v>26.445833333333336</v>
      </c>
      <c r="K11" s="112">
        <f>[7]Março!$B$14</f>
        <v>28.424999999999994</v>
      </c>
      <c r="L11" s="112">
        <f>[7]Março!$B$15</f>
        <v>28.200000000000003</v>
      </c>
      <c r="M11" s="112">
        <f>[7]Março!$B$16</f>
        <v>28.045833333333338</v>
      </c>
      <c r="N11" s="112">
        <f>[7]Março!$B$17</f>
        <v>29.245833333333334</v>
      </c>
      <c r="O11" s="112">
        <f>[7]Março!$B$18</f>
        <v>30.604166666666671</v>
      </c>
      <c r="P11" s="112">
        <f>[7]Março!$B$19</f>
        <v>30.224999999999998</v>
      </c>
      <c r="Q11" s="112">
        <f>[7]Março!$B$20</f>
        <v>29.891666666666666</v>
      </c>
      <c r="R11" s="112">
        <f>[7]Março!$B$21</f>
        <v>28.254166666666659</v>
      </c>
      <c r="S11" s="112">
        <f>[7]Março!$B$22</f>
        <v>27.008333333333336</v>
      </c>
      <c r="T11" s="112">
        <f>[7]Março!$B$23</f>
        <v>28.195833333333329</v>
      </c>
      <c r="U11" s="112">
        <f>[7]Março!$B$24</f>
        <v>28.441666666666663</v>
      </c>
      <c r="V11" s="112">
        <f>[7]Março!$B$25</f>
        <v>27.541666666666668</v>
      </c>
      <c r="W11" s="112">
        <f>[7]Março!$B$26</f>
        <v>25.433333333333334</v>
      </c>
      <c r="X11" s="110">
        <f>[7]Março!$B$27</f>
        <v>23.75</v>
      </c>
      <c r="Y11" s="110">
        <f>[7]Março!$B$28</f>
        <v>21.991666666666664</v>
      </c>
      <c r="Z11" s="110">
        <f>[7]Março!$B$29</f>
        <v>24.758333333333336</v>
      </c>
      <c r="AA11" s="110">
        <f>[7]Março!$B$30</f>
        <v>24.704166666666669</v>
      </c>
      <c r="AB11" s="110">
        <f>[7]Março!$B$30</f>
        <v>24.704166666666669</v>
      </c>
      <c r="AC11" s="110">
        <f>[7]Março!$B$31</f>
        <v>24.483333333333334</v>
      </c>
      <c r="AD11" s="110">
        <f>[7]Março!$B$32</f>
        <v>23.554166666666671</v>
      </c>
      <c r="AE11" s="110">
        <f>[7]Março!$B$33</f>
        <v>24.574999999999999</v>
      </c>
      <c r="AF11" s="110">
        <f>[7]Março!$B$34</f>
        <v>26.504166666666663</v>
      </c>
      <c r="AG11" s="111">
        <f t="shared" si="1"/>
        <v>26.936827956989251</v>
      </c>
    </row>
    <row r="12" spans="1:37" x14ac:dyDescent="0.2">
      <c r="A12" s="48" t="s">
        <v>94</v>
      </c>
      <c r="B12" s="112">
        <f>[8]Março!$B$5</f>
        <v>28.529166666666669</v>
      </c>
      <c r="C12" s="112">
        <f>[8]Março!$B$6</f>
        <v>29.579166666666666</v>
      </c>
      <c r="D12" s="112">
        <f>[8]Março!$B$7</f>
        <v>29.816666666666666</v>
      </c>
      <c r="E12" s="112">
        <f>[8]Março!$B$8</f>
        <v>26.954166666666666</v>
      </c>
      <c r="F12" s="112">
        <f>[8]Março!$B$9</f>
        <v>25.816666666666659</v>
      </c>
      <c r="G12" s="112">
        <f>[8]Março!$B$10</f>
        <v>26.745833333333334</v>
      </c>
      <c r="H12" s="112">
        <f>[8]Março!$B$11</f>
        <v>28.241666666666671</v>
      </c>
      <c r="I12" s="112">
        <f>[8]Março!$B$12</f>
        <v>28.712500000000002</v>
      </c>
      <c r="J12" s="112">
        <f>[8]Março!$B$13</f>
        <v>29.966666666666665</v>
      </c>
      <c r="K12" s="112">
        <f>[8]Março!$B$14</f>
        <v>29.05</v>
      </c>
      <c r="L12" s="112">
        <f>[8]Março!$B$15</f>
        <v>29.770833333333329</v>
      </c>
      <c r="M12" s="112">
        <f>[8]Março!$B$16</f>
        <v>30.620833333333337</v>
      </c>
      <c r="N12" s="112">
        <f>[8]Março!$B$17</f>
        <v>31.00833333333334</v>
      </c>
      <c r="O12" s="112">
        <f>[8]Março!$B$18</f>
        <v>31.80416666666666</v>
      </c>
      <c r="P12" s="112">
        <f>[8]Março!$B$19</f>
        <v>31.024999999999995</v>
      </c>
      <c r="Q12" s="112">
        <f>[8]Março!$B$20</f>
        <v>31.029166666666665</v>
      </c>
      <c r="R12" s="112">
        <f>[8]Março!$B$21</f>
        <v>29.758333333333336</v>
      </c>
      <c r="S12" s="112">
        <f>[8]Março!$B$22</f>
        <v>30.041666666666668</v>
      </c>
      <c r="T12" s="112">
        <f>[8]Março!$B$23</f>
        <v>31.308333333333334</v>
      </c>
      <c r="U12" s="112">
        <f>[8]Março!$B$24</f>
        <v>31.175000000000001</v>
      </c>
      <c r="V12" s="112">
        <f>[8]Março!$B$25</f>
        <v>29.217391304347824</v>
      </c>
      <c r="W12" s="112">
        <f>[8]Março!$B$26</f>
        <v>23.343478260869563</v>
      </c>
      <c r="X12" s="110">
        <f>[8]Março!$B$27</f>
        <v>25.25</v>
      </c>
      <c r="Y12" s="110">
        <f>[8]Março!$B$28</f>
        <v>26.283333333333331</v>
      </c>
      <c r="Z12" s="110">
        <f>[8]Março!$B$29</f>
        <v>26.995833333333334</v>
      </c>
      <c r="AA12" s="110">
        <f>[8]Março!$B$30</f>
        <v>26.641666666666669</v>
      </c>
      <c r="AB12" s="110">
        <f>[8]Março!$B$31</f>
        <v>26.837499999999991</v>
      </c>
      <c r="AC12" s="110">
        <f>[8]Março!$B$32</f>
        <v>26.575000000000003</v>
      </c>
      <c r="AD12" s="110">
        <f>[8]Março!$B$33</f>
        <v>26.912499999999998</v>
      </c>
      <c r="AE12" s="110">
        <f>[8]Março!$B$34</f>
        <v>26.670833333333331</v>
      </c>
      <c r="AF12" s="110">
        <f>[8]Março!$B$35</f>
        <v>25.320833333333329</v>
      </c>
      <c r="AG12" s="111">
        <f t="shared" si="1"/>
        <v>28.419436652641416</v>
      </c>
    </row>
    <row r="13" spans="1:37" x14ac:dyDescent="0.2">
      <c r="A13" s="48" t="s">
        <v>101</v>
      </c>
      <c r="B13" s="112">
        <f>[9]Março!$B$5</f>
        <v>26.845833333333331</v>
      </c>
      <c r="C13" s="112">
        <f>[9]Março!$B$6</f>
        <v>28.820833333333329</v>
      </c>
      <c r="D13" s="112">
        <f>[9]Março!$B$7</f>
        <v>29.191666666666659</v>
      </c>
      <c r="E13" s="112">
        <f>[9]Março!$B$8</f>
        <v>25.941666666666663</v>
      </c>
      <c r="F13" s="112">
        <f>[9]Março!$B$9</f>
        <v>24.937500000000004</v>
      </c>
      <c r="G13" s="112">
        <f>[9]Março!$B$10</f>
        <v>26.654166666666669</v>
      </c>
      <c r="H13" s="112">
        <f>[9]Março!$B$11</f>
        <v>26.95</v>
      </c>
      <c r="I13" s="112">
        <f>[9]Março!$B$12</f>
        <v>26.266666666666666</v>
      </c>
      <c r="J13" s="112">
        <f>[9]Março!$B$13</f>
        <v>27.366666666666664</v>
      </c>
      <c r="K13" s="112">
        <f>[9]Março!$B$14</f>
        <v>29.004166666666659</v>
      </c>
      <c r="L13" s="112">
        <f>[9]Março!$B$15</f>
        <v>28.762500000000003</v>
      </c>
      <c r="M13" s="112">
        <f>[9]Março!$B$16</f>
        <v>29.395833333333339</v>
      </c>
      <c r="N13" s="112">
        <f>[9]Março!$B$17</f>
        <v>29.658333333333331</v>
      </c>
      <c r="O13" s="112">
        <f>[9]Março!$B$18</f>
        <v>30.720833333333331</v>
      </c>
      <c r="P13" s="112">
        <f>[9]Março!$B$19</f>
        <v>30.858333333333338</v>
      </c>
      <c r="Q13" s="112">
        <f>[9]Março!$B$20</f>
        <v>30.299999999999997</v>
      </c>
      <c r="R13" s="112">
        <f>[9]Março!$B$21</f>
        <v>29.504166666666674</v>
      </c>
      <c r="S13" s="112">
        <f>[9]Março!$B$22</f>
        <v>27.004166666666663</v>
      </c>
      <c r="T13" s="112">
        <f>[9]Março!$B$23</f>
        <v>29.320833333333329</v>
      </c>
      <c r="U13" s="112">
        <f>[9]Março!$B$24</f>
        <v>30.054166666666671</v>
      </c>
      <c r="V13" s="112">
        <f>[9]Março!$B$25</f>
        <v>26.724999999999998</v>
      </c>
      <c r="W13" s="112">
        <f>[9]Março!$B$26</f>
        <v>24.129166666666666</v>
      </c>
      <c r="X13" s="110">
        <f>[9]Março!$B$27</f>
        <v>24.833333333333332</v>
      </c>
      <c r="Y13" s="110">
        <f>[9]Março!$B$28</f>
        <v>23.808333333333334</v>
      </c>
      <c r="Z13" s="110">
        <f>[9]Março!$B$29</f>
        <v>24.220833333333342</v>
      </c>
      <c r="AA13" s="110">
        <f>[9]Março!$B$30</f>
        <v>25.329166666666666</v>
      </c>
      <c r="AB13" s="110">
        <f>[9]Março!$B$31</f>
        <v>25.983333333333334</v>
      </c>
      <c r="AC13" s="110">
        <f>[9]Março!$B$32</f>
        <v>24.695833333333336</v>
      </c>
      <c r="AD13" s="110">
        <f>[9]Março!$B$33</f>
        <v>25.75833333333334</v>
      </c>
      <c r="AE13" s="110">
        <f>[9]Março!$B$34</f>
        <v>26.958333333333332</v>
      </c>
      <c r="AF13" s="110">
        <f>[9]Março!$B$35</f>
        <v>25.758333333333326</v>
      </c>
      <c r="AG13" s="111">
        <f t="shared" si="1"/>
        <v>27.282526881720429</v>
      </c>
      <c r="AK13" t="s">
        <v>35</v>
      </c>
    </row>
    <row r="14" spans="1:37" x14ac:dyDescent="0.2">
      <c r="A14" s="48" t="s">
        <v>147</v>
      </c>
      <c r="B14" s="112">
        <f>[10]Março!$B$5</f>
        <v>28.023809523809529</v>
      </c>
      <c r="C14" s="112">
        <f>[10]Março!$B$6</f>
        <v>28.490909090909096</v>
      </c>
      <c r="D14" s="112">
        <f>[10]Março!$B$7</f>
        <v>26.04347826086957</v>
      </c>
      <c r="E14" s="112">
        <f>[10]Março!$B$8</f>
        <v>25.883333333333336</v>
      </c>
      <c r="F14" s="112">
        <f>[10]Março!$B$9</f>
        <v>25.617391304347827</v>
      </c>
      <c r="G14" s="112">
        <f>[10]Março!$B$10</f>
        <v>26.024999999999999</v>
      </c>
      <c r="H14" s="112">
        <f>[10]Março!$B$11</f>
        <v>26.724999999999994</v>
      </c>
      <c r="I14" s="112">
        <f>[10]Março!$B$12</f>
        <v>26.295454545454547</v>
      </c>
      <c r="J14" s="112">
        <f>[10]Março!$B$13</f>
        <v>26.404347826086955</v>
      </c>
      <c r="K14" s="112">
        <f>[10]Março!$B$14</f>
        <v>25.891304347826086</v>
      </c>
      <c r="L14" s="112">
        <f>[10]Março!$B$15</f>
        <v>26.787499999999998</v>
      </c>
      <c r="M14" s="112">
        <f>[10]Março!$B$16</f>
        <v>28.156521739130429</v>
      </c>
      <c r="N14" s="112">
        <f>[10]Março!$B$17</f>
        <v>28.565217391304344</v>
      </c>
      <c r="O14" s="112">
        <f>[10]Março!$B$18</f>
        <v>27.866666666666667</v>
      </c>
      <c r="P14" s="112">
        <f>[10]Março!$B$19</f>
        <v>25.852173913043476</v>
      </c>
      <c r="Q14" s="112">
        <f>[10]Março!$B$20</f>
        <v>27.572727272727278</v>
      </c>
      <c r="R14" s="112">
        <f>[10]Março!$B$21</f>
        <v>26.265217391304351</v>
      </c>
      <c r="S14" s="112">
        <f>[10]Março!$B$22</f>
        <v>27.640909090909091</v>
      </c>
      <c r="T14" s="112">
        <f>[10]Março!$B$23</f>
        <v>26.708333333333339</v>
      </c>
      <c r="U14" s="112">
        <f>[10]Março!$B$24</f>
        <v>26.974999999999998</v>
      </c>
      <c r="V14" s="112">
        <f>[10]Março!$B$25</f>
        <v>25.2304347826087</v>
      </c>
      <c r="W14" s="112">
        <f>[10]Março!$B$26</f>
        <v>23.958333333333332</v>
      </c>
      <c r="X14" s="110">
        <f>[10]Março!$B$27</f>
        <v>23.445454545454538</v>
      </c>
      <c r="Y14" s="110">
        <f>[10]Março!$B$28</f>
        <v>23.483333333333331</v>
      </c>
      <c r="Z14" s="110">
        <f>[10]Março!$B$29</f>
        <v>23.970833333333331</v>
      </c>
      <c r="AA14" s="110">
        <f>[10]Março!$B$30</f>
        <v>23.331818181818178</v>
      </c>
      <c r="AB14" s="110">
        <f>[10]Março!$B$31</f>
        <v>22.954166666666666</v>
      </c>
      <c r="AC14" s="110">
        <f>[10]Março!$B$32</f>
        <v>24.00869565217392</v>
      </c>
      <c r="AD14" s="110">
        <f>[10]Março!$B$33</f>
        <v>24.904761904761898</v>
      </c>
      <c r="AE14" s="110">
        <f>[10]Março!$B$34</f>
        <v>25.417391304347827</v>
      </c>
      <c r="AF14" s="110">
        <f>[10]Março!$B$35</f>
        <v>24.8</v>
      </c>
      <c r="AG14" s="111">
        <f t="shared" si="1"/>
        <v>25.912758647383477</v>
      </c>
      <c r="AI14" s="129"/>
      <c r="AK14" t="s">
        <v>35</v>
      </c>
    </row>
    <row r="15" spans="1:37" x14ac:dyDescent="0.2">
      <c r="A15" s="48" t="s">
        <v>2</v>
      </c>
      <c r="B15" s="112">
        <f>[11]Março!$B$5</f>
        <v>28.995833333333334</v>
      </c>
      <c r="C15" s="112">
        <f>[11]Março!$B$6</f>
        <v>29.183333333333334</v>
      </c>
      <c r="D15" s="112">
        <f>[11]Março!$B$7</f>
        <v>27.820833333333336</v>
      </c>
      <c r="E15" s="112">
        <f>[11]Março!$B$8</f>
        <v>25.874999999999996</v>
      </c>
      <c r="F15" s="112">
        <f>[11]Março!$B$9</f>
        <v>26.045833333333331</v>
      </c>
      <c r="G15" s="112">
        <f>[11]Março!$B$10</f>
        <v>25.387499999999992</v>
      </c>
      <c r="H15" s="112">
        <f>[11]Março!$B$11</f>
        <v>27.075000000000003</v>
      </c>
      <c r="I15" s="112">
        <f>[11]Março!$B$12</f>
        <v>26.408333333333331</v>
      </c>
      <c r="J15" s="112">
        <f>[11]Março!$B$13</f>
        <v>27.362499999999997</v>
      </c>
      <c r="K15" s="112">
        <f>[11]Março!$B$14</f>
        <v>28.183333333333341</v>
      </c>
      <c r="L15" s="112">
        <f>[11]Março!$B$15</f>
        <v>28.545833333333331</v>
      </c>
      <c r="M15" s="112">
        <f>[11]Março!$B$16</f>
        <v>29.124999999999996</v>
      </c>
      <c r="N15" s="112">
        <f>[11]Março!$B$17</f>
        <v>29.866666666666671</v>
      </c>
      <c r="O15" s="112">
        <f>[11]Março!$B$18</f>
        <v>28.691666666666663</v>
      </c>
      <c r="P15" s="112">
        <f>[11]Março!$B$19</f>
        <v>27.320833333333329</v>
      </c>
      <c r="Q15" s="112">
        <f>[11]Março!$B$20</f>
        <v>28.254166666666666</v>
      </c>
      <c r="R15" s="112">
        <f>[11]Março!$B$21</f>
        <v>28.599999999999998</v>
      </c>
      <c r="S15" s="112">
        <f>[11]Março!$B$22</f>
        <v>28.11666666666666</v>
      </c>
      <c r="T15" s="112">
        <f>[11]Março!$B$23</f>
        <v>29.437499999999996</v>
      </c>
      <c r="U15" s="112">
        <f>[11]Março!$B$24</f>
        <v>29.166666666666668</v>
      </c>
      <c r="V15" s="112">
        <f>[11]Março!$B$25</f>
        <v>28.520833333333332</v>
      </c>
      <c r="W15" s="112">
        <f>[11]Março!$B$26</f>
        <v>24.650000000000002</v>
      </c>
      <c r="X15" s="110">
        <f>[11]Março!$B$27</f>
        <v>24.312499999999996</v>
      </c>
      <c r="Y15" s="110">
        <f>[11]Março!$B$28</f>
        <v>23.087500000000002</v>
      </c>
      <c r="Z15" s="110">
        <f>[11]Março!$B$29</f>
        <v>25.279166666666658</v>
      </c>
      <c r="AA15" s="110">
        <f>[11]Março!$B$30</f>
        <v>24.624999999999989</v>
      </c>
      <c r="AB15" s="110">
        <f>[11]Março!$B$31</f>
        <v>24.704166666666666</v>
      </c>
      <c r="AC15" s="110">
        <f>[11]Março!$B$32</f>
        <v>24.820833333333336</v>
      </c>
      <c r="AD15" s="110">
        <f>[11]Março!$B$33</f>
        <v>25.287500000000005</v>
      </c>
      <c r="AE15" s="110">
        <f>[11]Março!$B$34</f>
        <v>25.799999999999997</v>
      </c>
      <c r="AF15" s="110">
        <f>[11]Março!$B$35</f>
        <v>24.583333333333339</v>
      </c>
      <c r="AG15" s="111">
        <f t="shared" si="1"/>
        <v>26.939784946236561</v>
      </c>
      <c r="AI15" s="12" t="s">
        <v>35</v>
      </c>
    </row>
    <row r="16" spans="1:37" x14ac:dyDescent="0.2">
      <c r="A16" s="48" t="s">
        <v>3</v>
      </c>
      <c r="B16" s="112">
        <f>[42]Março!$B$5</f>
        <v>28.858333333333334</v>
      </c>
      <c r="C16" s="112">
        <f>[42]Março!$B$6</f>
        <v>28.629166666666663</v>
      </c>
      <c r="D16" s="112">
        <f>[42]Março!$B$7</f>
        <v>27.516666666666662</v>
      </c>
      <c r="E16" s="112">
        <f>[42]Março!$B$8</f>
        <v>27.700000000000006</v>
      </c>
      <c r="F16" s="112">
        <f>[42]Março!$B$8</f>
        <v>27.700000000000006</v>
      </c>
      <c r="G16" s="112">
        <f>[42]Março!$B$10</f>
        <v>26.504166666666663</v>
      </c>
      <c r="H16" s="112">
        <f>[42]Março!$B$11</f>
        <v>25.966666666666665</v>
      </c>
      <c r="I16" s="112">
        <f>[42]Março!$B$12</f>
        <v>26.129166666666663</v>
      </c>
      <c r="J16" s="112">
        <f>[42]Março!$B$13</f>
        <v>27.441666666666666</v>
      </c>
      <c r="K16" s="112">
        <f>[42]Março!$B$14</f>
        <v>25.633333333333336</v>
      </c>
      <c r="L16" s="112">
        <f>[42]Março!$B$15</f>
        <v>26.770833333333332</v>
      </c>
      <c r="M16" s="112">
        <f>[42]Março!$B$16</f>
        <v>28.212499999999995</v>
      </c>
      <c r="N16" s="112">
        <f>[42]Março!$B$17</f>
        <v>27.341666666666665</v>
      </c>
      <c r="O16" s="112">
        <f>[42]Março!$B$18</f>
        <v>27.349999999999998</v>
      </c>
      <c r="P16" s="112">
        <f>[42]Março!$B$19</f>
        <v>28.462500000000002</v>
      </c>
      <c r="Q16" s="112">
        <f>[42]Março!$B$20</f>
        <v>26.549999999999997</v>
      </c>
      <c r="R16" s="112">
        <f>[42]Março!$B$21</f>
        <v>26.575000000000003</v>
      </c>
      <c r="S16" s="112">
        <f>[42]Março!$B$22</f>
        <v>27.108333333333334</v>
      </c>
      <c r="T16" s="112">
        <f>[42]Março!$B$23</f>
        <v>27.279166666666665</v>
      </c>
      <c r="U16" s="112">
        <f>[42]Março!$B$24</f>
        <v>26.837499999999991</v>
      </c>
      <c r="V16" s="112">
        <f>[42]Março!$B$25</f>
        <v>26.354166666666661</v>
      </c>
      <c r="W16" s="112">
        <f>[42]Março!$B$26</f>
        <v>24.895833333333332</v>
      </c>
      <c r="X16" s="110">
        <f>[42]Março!$B$27</f>
        <v>22.941666666666666</v>
      </c>
      <c r="Y16" s="110">
        <f>[42]Março!$B$28</f>
        <v>24.208333333333332</v>
      </c>
      <c r="Z16" s="110">
        <f>[42]Março!$B$29</f>
        <v>24.262500000000003</v>
      </c>
      <c r="AA16" s="110">
        <f>[42]Março!$B$30</f>
        <v>22.962500000000002</v>
      </c>
      <c r="AB16" s="110">
        <f>[42]Março!$B$31</f>
        <v>21.045833333333334</v>
      </c>
      <c r="AC16" s="110">
        <f>[42]Março!$B$33</f>
        <v>24.466666666666669</v>
      </c>
      <c r="AD16" s="110">
        <f>[42]Março!$B$34</f>
        <v>24.466666666666669</v>
      </c>
      <c r="AE16" s="110">
        <f>[42]Março!$B$35</f>
        <v>24.729166666666671</v>
      </c>
      <c r="AF16" s="110">
        <f>[42]Março!$B$36</f>
        <v>26.038037634408607</v>
      </c>
      <c r="AG16" s="111">
        <f>AVERAGE(B16:AF16)</f>
        <v>26.15929153659383</v>
      </c>
      <c r="AI16" s="12"/>
    </row>
    <row r="17" spans="1:38" x14ac:dyDescent="0.2">
      <c r="A17" s="48" t="s">
        <v>4</v>
      </c>
      <c r="B17" s="112">
        <f>[12]Março!$B$5</f>
        <v>25.959090909090904</v>
      </c>
      <c r="C17" s="112">
        <f>[12]Março!$B$6</f>
        <v>26.104347826086951</v>
      </c>
      <c r="D17" s="112">
        <f>[12]Março!$B$7</f>
        <v>26.61818181818181</v>
      </c>
      <c r="E17" s="112">
        <f>[12]Março!$B$8</f>
        <v>25.260869565217391</v>
      </c>
      <c r="F17" s="112">
        <f>[12]Março!$B$9</f>
        <v>23.578260869565209</v>
      </c>
      <c r="G17" s="112">
        <f>[12]Março!$B$10</f>
        <v>24.290909090909089</v>
      </c>
      <c r="H17" s="112">
        <f>[12]Março!$B$11</f>
        <v>25.114285714285707</v>
      </c>
      <c r="I17" s="112">
        <f>[12]Março!$B$12</f>
        <v>24.791304347826085</v>
      </c>
      <c r="J17" s="112">
        <f>[12]Março!$B$13</f>
        <v>24.845833333333335</v>
      </c>
      <c r="K17" s="112">
        <f>[12]Março!$B$14</f>
        <v>24.25833333333334</v>
      </c>
      <c r="L17" s="112">
        <f>[12]Março!$B$15</f>
        <v>24.400000000000002</v>
      </c>
      <c r="M17" s="112">
        <f>[12]Março!$B$16</f>
        <v>26.759090909090911</v>
      </c>
      <c r="N17" s="112">
        <f>[12]Março!$B$17</f>
        <v>26.678260869565218</v>
      </c>
      <c r="O17" s="112">
        <f>[12]Março!$B$18</f>
        <v>26.19130434782609</v>
      </c>
      <c r="P17" s="112">
        <f>[12]Março!$B$19</f>
        <v>26.066666666666666</v>
      </c>
      <c r="Q17" s="112">
        <f>[12]Março!$B$20</f>
        <v>25.859090909090913</v>
      </c>
      <c r="R17" s="112">
        <f>[12]Março!$B$21</f>
        <v>25.80869565217391</v>
      </c>
      <c r="S17" s="112">
        <f>[12]Março!$B$22</f>
        <v>26.1875</v>
      </c>
      <c r="T17" s="112">
        <f>[12]Março!$B$23</f>
        <v>24.908333333333328</v>
      </c>
      <c r="U17" s="112">
        <f>[12]Março!$B$24</f>
        <v>25.424999999999997</v>
      </c>
      <c r="V17" s="112">
        <f>[12]Março!$B$25</f>
        <v>23.1875</v>
      </c>
      <c r="W17" s="112">
        <f>[12]Março!$B$26</f>
        <v>22.716666666666669</v>
      </c>
      <c r="X17" s="110">
        <f>[12]Março!$B$27</f>
        <v>20.954166666666669</v>
      </c>
      <c r="Y17" s="110">
        <f>[12]Março!$B$28</f>
        <v>22.575000000000003</v>
      </c>
      <c r="Z17" s="110">
        <f>[12]Março!$B$29</f>
        <v>22.629166666666674</v>
      </c>
      <c r="AA17" s="110">
        <f>[12]Março!$B$30</f>
        <v>21.837499999999995</v>
      </c>
      <c r="AB17" s="110">
        <f>[12]Março!$B$31</f>
        <v>20.425000000000001</v>
      </c>
      <c r="AC17" s="110">
        <f>[12]Março!$B$32</f>
        <v>21.308333333333334</v>
      </c>
      <c r="AD17" s="110">
        <f>[12]Março!$B$33</f>
        <v>22.969565217391303</v>
      </c>
      <c r="AE17" s="110">
        <f>[12]Março!$B$34</f>
        <v>22.869565217391308</v>
      </c>
      <c r="AF17" s="110">
        <f>[12]Março!$B$35</f>
        <v>23.987500000000001</v>
      </c>
      <c r="AG17" s="111">
        <f t="shared" si="1"/>
        <v>24.340816879473959</v>
      </c>
      <c r="AH17" t="s">
        <v>35</v>
      </c>
      <c r="AI17" s="12" t="s">
        <v>35</v>
      </c>
      <c r="AK17" t="s">
        <v>35</v>
      </c>
    </row>
    <row r="18" spans="1:38" x14ac:dyDescent="0.2">
      <c r="A18" s="48" t="s">
        <v>5</v>
      </c>
      <c r="B18" s="112">
        <f>[13]Março!$B$5</f>
        <v>31.404545454545463</v>
      </c>
      <c r="C18" s="112">
        <f>[13]Março!$B$6</f>
        <v>31.170833333333324</v>
      </c>
      <c r="D18" s="112">
        <f>[13]Março!$B$7</f>
        <v>30.422727272727276</v>
      </c>
      <c r="E18" s="112">
        <f>[13]Março!$B$8</f>
        <v>27.454166666666666</v>
      </c>
      <c r="F18" s="112">
        <f>[13]Março!$B$9</f>
        <v>27.400000000000006</v>
      </c>
      <c r="G18" s="112">
        <f>[13]Março!$B$10</f>
        <v>27.482608695652178</v>
      </c>
      <c r="H18" s="112">
        <f>[13]Março!$B$11</f>
        <v>29.118181818181824</v>
      </c>
      <c r="I18" s="112">
        <f>[13]Março!$B$12</f>
        <v>29.170833333333331</v>
      </c>
      <c r="J18" s="112">
        <f>[13]Março!$B$13</f>
        <v>30.066666666666666</v>
      </c>
      <c r="K18" s="112">
        <f>[13]Março!$B$14</f>
        <v>30.862499999999997</v>
      </c>
      <c r="L18" s="112">
        <f>[13]Março!$B$15</f>
        <v>30.970833333333335</v>
      </c>
      <c r="M18" s="112">
        <f>[13]Março!$B$16</f>
        <v>32.108333333333341</v>
      </c>
      <c r="N18" s="112">
        <f>[13]Março!$B$17</f>
        <v>30.269565217391307</v>
      </c>
      <c r="O18" s="112">
        <f>[13]Março!$B$18</f>
        <v>31.643478260869564</v>
      </c>
      <c r="P18" s="112">
        <f>[13]Março!$B$19</f>
        <v>28.913636363636364</v>
      </c>
      <c r="Q18" s="112">
        <f>[13]Março!$B$20</f>
        <v>31.078260869565216</v>
      </c>
      <c r="R18" s="112">
        <f>[13]Março!$B$21</f>
        <v>31.847826086956527</v>
      </c>
      <c r="S18" s="112">
        <f>[13]Março!$B$22</f>
        <v>31.421739130434784</v>
      </c>
      <c r="T18" s="112">
        <f>[13]Março!$B$23</f>
        <v>32.208333333333321</v>
      </c>
      <c r="U18" s="112">
        <f>[13]Março!$B$24</f>
        <v>31.904166666666679</v>
      </c>
      <c r="V18" s="112">
        <f>[13]Março!$B$25</f>
        <v>31.379166666666663</v>
      </c>
      <c r="W18" s="112">
        <f>[13]Março!$B$26</f>
        <v>23.424999999999997</v>
      </c>
      <c r="X18" s="110">
        <f>[13]Março!$B$27</f>
        <v>25.283333333333331</v>
      </c>
      <c r="Y18" s="110">
        <f>[13]Março!$B$28</f>
        <v>27.420833333333338</v>
      </c>
      <c r="Z18" s="110" t="str">
        <f>[13]Março!$B$29</f>
        <v>*</v>
      </c>
      <c r="AA18" s="110" t="str">
        <f>[13]Março!$B$30</f>
        <v>*</v>
      </c>
      <c r="AB18" s="110" t="str">
        <f>[13]Março!$B$31</f>
        <v>*</v>
      </c>
      <c r="AC18" s="110" t="str">
        <f>[13]Março!$B$32</f>
        <v>*</v>
      </c>
      <c r="AD18" s="110" t="str">
        <f>[13]Março!$B$33</f>
        <v>*</v>
      </c>
      <c r="AE18" s="110" t="str">
        <f>[13]Março!$B$34</f>
        <v>*</v>
      </c>
      <c r="AF18" s="110">
        <f>[13]Março!$B$35</f>
        <v>27.654166666666669</v>
      </c>
      <c r="AG18" s="111">
        <f t="shared" si="1"/>
        <v>29.683269433465092</v>
      </c>
      <c r="AH18" s="12" t="s">
        <v>35</v>
      </c>
      <c r="AI18" s="12" t="s">
        <v>35</v>
      </c>
    </row>
    <row r="19" spans="1:38" x14ac:dyDescent="0.2">
      <c r="A19" s="48" t="s">
        <v>33</v>
      </c>
      <c r="B19" s="112">
        <f>[14]Março!$B$5</f>
        <v>27.458333333333339</v>
      </c>
      <c r="C19" s="112">
        <f>[14]Março!$B$6</f>
        <v>26.191666666666659</v>
      </c>
      <c r="D19" s="112">
        <f>[14]Março!$B$7</f>
        <v>25.391666666666666</v>
      </c>
      <c r="E19" s="112">
        <f>[14]Março!$B$8</f>
        <v>24.479166666666671</v>
      </c>
      <c r="F19" s="112">
        <f>[14]Março!$B$9</f>
        <v>23.262499999999999</v>
      </c>
      <c r="G19" s="112">
        <f>[14]Março!$B$10</f>
        <v>23.320833333333329</v>
      </c>
      <c r="H19" s="112">
        <f>[14]Março!$B$11</f>
        <v>24.012500000000003</v>
      </c>
      <c r="I19" s="112">
        <f>[14]Março!$B$12</f>
        <v>25.037499999999998</v>
      </c>
      <c r="J19" s="112">
        <f>[14]Março!$B$13</f>
        <v>25.200000000000003</v>
      </c>
      <c r="K19" s="112">
        <f>[14]Março!$B$14</f>
        <v>24.762499999999999</v>
      </c>
      <c r="L19" s="112">
        <f>[14]Março!$B$15</f>
        <v>24.941666666666666</v>
      </c>
      <c r="M19" s="112">
        <f>[14]Março!$B$16</f>
        <v>26.61666666666666</v>
      </c>
      <c r="N19" s="112">
        <f>[14]Março!$B$17</f>
        <v>26.8125</v>
      </c>
      <c r="O19" s="112">
        <f>[14]Março!$B$18</f>
        <v>25.537499999999994</v>
      </c>
      <c r="P19" s="112">
        <f>[14]Março!$B$19</f>
        <v>24.591666666666672</v>
      </c>
      <c r="Q19" s="112">
        <f>[14]Março!$B$20</f>
        <v>25.620833333333337</v>
      </c>
      <c r="R19" s="112">
        <f>[14]Março!$B$21</f>
        <v>25.508333333333329</v>
      </c>
      <c r="S19" s="112">
        <f>[14]Março!$B$22</f>
        <v>26.299999999999997</v>
      </c>
      <c r="T19" s="112">
        <f>[14]Março!$B$23</f>
        <v>25.154166666666665</v>
      </c>
      <c r="U19" s="112">
        <f>[14]Março!$B$24</f>
        <v>25.845833333333335</v>
      </c>
      <c r="V19" s="112">
        <f>[14]Março!$B$25</f>
        <v>24.679166666666671</v>
      </c>
      <c r="W19" s="112">
        <f>[14]Março!$B$26</f>
        <v>23.733333333333334</v>
      </c>
      <c r="X19" s="110">
        <f>[14]Março!$B$27</f>
        <v>23.066666666666663</v>
      </c>
      <c r="Y19" s="110">
        <f>[14]Março!$B$28</f>
        <v>23.683333333333334</v>
      </c>
      <c r="Z19" s="110">
        <f>[14]Março!$B$29</f>
        <v>23.05</v>
      </c>
      <c r="AA19" s="110">
        <f>[14]Março!$B$30</f>
        <v>22.125</v>
      </c>
      <c r="AB19" s="110">
        <f>[14]Março!$B$31</f>
        <v>21.745833333333337</v>
      </c>
      <c r="AC19" s="110">
        <f>[14]Março!$B$32</f>
        <v>21.766666666666666</v>
      </c>
      <c r="AD19" s="110">
        <f>[14]Março!$B$33</f>
        <v>23.241666666666671</v>
      </c>
      <c r="AE19" s="110">
        <f>[14]Março!$B$34</f>
        <v>23.916666666666668</v>
      </c>
      <c r="AF19" s="110">
        <f>[14]Março!$B$35</f>
        <v>24.466666666666669</v>
      </c>
      <c r="AG19" s="111">
        <f t="shared" si="1"/>
        <v>24.565188172043008</v>
      </c>
      <c r="AI19" s="12" t="s">
        <v>35</v>
      </c>
      <c r="AJ19" t="s">
        <v>35</v>
      </c>
      <c r="AK19" t="s">
        <v>35</v>
      </c>
    </row>
    <row r="20" spans="1:38" x14ac:dyDescent="0.2">
      <c r="A20" s="48" t="s">
        <v>6</v>
      </c>
      <c r="B20" s="112">
        <f>[15]Março!$B$5</f>
        <v>29.87619047619047</v>
      </c>
      <c r="C20" s="112">
        <f>[15]Março!$B$6</f>
        <v>28.686956521739134</v>
      </c>
      <c r="D20" s="112">
        <f>[15]Março!$B$7</f>
        <v>27.731818181818188</v>
      </c>
      <c r="E20" s="112">
        <f>[15]Março!$B$8</f>
        <v>27.275000000000002</v>
      </c>
      <c r="F20" s="112">
        <f>[15]Março!$B$9</f>
        <v>26.681818181818183</v>
      </c>
      <c r="G20" s="112">
        <f>[15]Março!$B$10</f>
        <v>26.471428571428564</v>
      </c>
      <c r="H20" s="112">
        <f>[15]Março!$B$11</f>
        <v>26.538095238095242</v>
      </c>
      <c r="I20" s="112">
        <f>[15]Março!$B$12</f>
        <v>28.390909090909087</v>
      </c>
      <c r="J20" s="112">
        <f>[15]Março!$B$13</f>
        <v>27.866666666666664</v>
      </c>
      <c r="K20" s="112">
        <f>[15]Março!$B$14</f>
        <v>28.134782608695648</v>
      </c>
      <c r="L20" s="112">
        <f>[15]Março!$B$15</f>
        <v>28.599999999999998</v>
      </c>
      <c r="M20" s="112">
        <f>[15]Março!$B$16</f>
        <v>29.481818181818184</v>
      </c>
      <c r="N20" s="112">
        <f>[15]Março!$B$17</f>
        <v>29.339130434782611</v>
      </c>
      <c r="O20" s="112">
        <f>[15]Março!$B$18</f>
        <v>29.022727272727273</v>
      </c>
      <c r="P20" s="112">
        <f>[15]Março!$B$19</f>
        <v>28.582608695652169</v>
      </c>
      <c r="Q20" s="112">
        <f>[15]Março!$B$20</f>
        <v>28.159090909090914</v>
      </c>
      <c r="R20" s="112">
        <f>[15]Março!$B$21</f>
        <v>28.077272727272728</v>
      </c>
      <c r="S20" s="112">
        <f>[15]Março!$B$22</f>
        <v>28.813636363636366</v>
      </c>
      <c r="T20" s="112">
        <f>[15]Março!$B$23</f>
        <v>28.720833333333331</v>
      </c>
      <c r="U20" s="112">
        <f>[15]Março!$B$24</f>
        <v>28.066666666666663</v>
      </c>
      <c r="V20" s="112">
        <f>[15]Março!$B$25</f>
        <v>27.860869565217396</v>
      </c>
      <c r="W20" s="112">
        <f>[15]Março!$B$26</f>
        <v>25.279166666666669</v>
      </c>
      <c r="X20" s="110">
        <f>[15]Março!$B$27</f>
        <v>26.527272727272727</v>
      </c>
      <c r="Y20" s="110">
        <f>[15]Março!$B$28</f>
        <v>25.829166666666662</v>
      </c>
      <c r="Z20" s="110">
        <f>[15]Março!$B$29</f>
        <v>25.662499999999998</v>
      </c>
      <c r="AA20" s="110">
        <f>[15]Março!$B$30</f>
        <v>25.356521739130425</v>
      </c>
      <c r="AB20" s="110">
        <f>[15]Março!$B$31</f>
        <v>23.966666666666665</v>
      </c>
      <c r="AC20" s="110">
        <f>[15]Março!$B$32</f>
        <v>24.912500000000005</v>
      </c>
      <c r="AD20" s="110">
        <f>[15]Março!$B$33</f>
        <v>26.09090909090909</v>
      </c>
      <c r="AE20" s="110">
        <f>[15]Março!$B$34</f>
        <v>26.768181818181816</v>
      </c>
      <c r="AF20" s="110">
        <f>[15]Março!$B$35</f>
        <v>27.520833333333329</v>
      </c>
      <c r="AG20" s="111">
        <f t="shared" si="1"/>
        <v>27.428775432141496</v>
      </c>
      <c r="AH20" t="s">
        <v>35</v>
      </c>
      <c r="AK20" t="s">
        <v>35</v>
      </c>
    </row>
    <row r="21" spans="1:38" x14ac:dyDescent="0.2">
      <c r="A21" s="48" t="s">
        <v>7</v>
      </c>
      <c r="B21" s="112">
        <f>[16]Março!$B$5</f>
        <v>27.329166666666666</v>
      </c>
      <c r="C21" s="112">
        <f>[16]Março!$B$6</f>
        <v>29.020833333333332</v>
      </c>
      <c r="D21" s="112">
        <f>[16]Março!$B$7</f>
        <v>28.704166666666662</v>
      </c>
      <c r="E21" s="112">
        <f>[16]Março!$B$8</f>
        <v>24.829166666666666</v>
      </c>
      <c r="F21" s="112">
        <f>[16]Março!$B$9</f>
        <v>25.212500000000002</v>
      </c>
      <c r="G21" s="112">
        <f>[16]Março!$B$10</f>
        <v>25.716666666666672</v>
      </c>
      <c r="H21" s="112">
        <f>[16]Março!$B$11</f>
        <v>26.712500000000002</v>
      </c>
      <c r="I21" s="112">
        <f>[16]Março!$B$12</f>
        <v>26.637500000000003</v>
      </c>
      <c r="J21" s="112">
        <f>[16]Março!$B$13</f>
        <v>27.191666666666663</v>
      </c>
      <c r="K21" s="112">
        <f>[16]Março!$B$14</f>
        <v>28.970833333333335</v>
      </c>
      <c r="L21" s="112">
        <f>[16]Março!$B$15</f>
        <v>29.095833333333331</v>
      </c>
      <c r="M21" s="112">
        <f>[16]Março!$B$16</f>
        <v>29.550000000000008</v>
      </c>
      <c r="N21" s="112">
        <f>[16]Março!$B$17</f>
        <v>29.870833333333326</v>
      </c>
      <c r="O21" s="112">
        <f>[16]Março!$B$18</f>
        <v>30.475000000000005</v>
      </c>
      <c r="P21" s="112">
        <f>[16]Março!$B$19</f>
        <v>30.154166666666665</v>
      </c>
      <c r="Q21" s="112">
        <f>[16]Março!$B$20</f>
        <v>29.57083333333334</v>
      </c>
      <c r="R21" s="112">
        <f>[16]Março!$B$21</f>
        <v>29.558333333333334</v>
      </c>
      <c r="S21" s="112">
        <f>[16]Março!$B$22</f>
        <v>27.395833333333329</v>
      </c>
      <c r="T21" s="112">
        <f>[16]Março!$B$23</f>
        <v>30.041666666666668</v>
      </c>
      <c r="U21" s="112">
        <f>[16]Março!$B$24</f>
        <v>30.370833333333337</v>
      </c>
      <c r="V21" s="112">
        <f>[16]Março!$B$25</f>
        <v>27.258333333333329</v>
      </c>
      <c r="W21" s="112">
        <f>[16]Março!$B$26</f>
        <v>24.020833333333325</v>
      </c>
      <c r="X21" s="110">
        <f>[16]Março!$B$27</f>
        <v>24.308333333333334</v>
      </c>
      <c r="Y21" s="110">
        <f>[16]Março!$B$28</f>
        <v>23.295833333333331</v>
      </c>
      <c r="Z21" s="110">
        <f>[16]Março!$B$29</f>
        <v>23.849999999999998</v>
      </c>
      <c r="AA21" s="110">
        <f>[16]Março!$B$30</f>
        <v>25.708333333333332</v>
      </c>
      <c r="AB21" s="110">
        <f>[16]Março!$B$31</f>
        <v>25.095833333333331</v>
      </c>
      <c r="AC21" s="110">
        <f>[16]Março!$B$32</f>
        <v>23.858333333333331</v>
      </c>
      <c r="AD21" s="110">
        <f>[16]Março!$B$33</f>
        <v>25.175000000000001</v>
      </c>
      <c r="AE21" s="110">
        <f>[16]Março!$B$34</f>
        <v>26.787499999999998</v>
      </c>
      <c r="AF21" s="110">
        <f>[16]Março!$B$35</f>
        <v>25.470833333333331</v>
      </c>
      <c r="AG21" s="111">
        <f t="shared" si="1"/>
        <v>27.136693548387097</v>
      </c>
      <c r="AI21" t="s">
        <v>35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[17]Março!$B$5</f>
        <v>27.947826086956528</v>
      </c>
      <c r="C22" s="112">
        <f>[17]Março!$B$6</f>
        <v>29.504166666666659</v>
      </c>
      <c r="D22" s="112">
        <f>[17]Março!$B$7</f>
        <v>29.324999999999992</v>
      </c>
      <c r="E22" s="112">
        <f>[17]Março!$B$8</f>
        <v>27.612500000000001</v>
      </c>
      <c r="F22" s="112">
        <f>[17]Março!$B$9</f>
        <v>26.420833333333334</v>
      </c>
      <c r="G22" s="112">
        <f>[17]Março!$B$10</f>
        <v>26.175000000000001</v>
      </c>
      <c r="H22" s="112">
        <f>[17]Março!$B$11</f>
        <v>27.737500000000001</v>
      </c>
      <c r="I22" s="112">
        <f>[17]Março!$B$12</f>
        <v>27.4375</v>
      </c>
      <c r="J22" s="112">
        <f>[17]Março!$B$13</f>
        <v>28.04347826086957</v>
      </c>
      <c r="K22" s="112">
        <f>[17]Março!$B$14</f>
        <v>28.987499999999997</v>
      </c>
      <c r="L22" s="112">
        <f>[17]Março!$B$15</f>
        <v>29.175000000000001</v>
      </c>
      <c r="M22" s="112">
        <f>[17]Março!$B$16</f>
        <v>30.137500000000006</v>
      </c>
      <c r="N22" s="112">
        <f>[17]Março!$B$17</f>
        <v>30.695833333333336</v>
      </c>
      <c r="O22" s="112">
        <f>[17]Março!$B$18</f>
        <v>30.325000000000006</v>
      </c>
      <c r="P22" s="112">
        <f>[17]Março!$B$19</f>
        <v>29.743478260869566</v>
      </c>
      <c r="Q22" s="112">
        <f>[17]Março!$B$20</f>
        <v>29.870833333333334</v>
      </c>
      <c r="R22" s="112">
        <f>[17]Março!$B$21</f>
        <v>30.212500000000002</v>
      </c>
      <c r="S22" s="112">
        <f>[17]Março!$B$22</f>
        <v>28.379166666666674</v>
      </c>
      <c r="T22" s="112">
        <f>[17]Março!$B$23</f>
        <v>30.308333333333326</v>
      </c>
      <c r="U22" s="112">
        <f>[17]Março!$B$24</f>
        <v>30.120833333333337</v>
      </c>
      <c r="V22" s="112">
        <f>[17]Março!$B$25</f>
        <v>28.029166666666665</v>
      </c>
      <c r="W22" s="112">
        <f>[17]Março!$B$26</f>
        <v>25.879166666666666</v>
      </c>
      <c r="X22" s="110">
        <f>[17]Março!$B$27</f>
        <v>25.350000000000005</v>
      </c>
      <c r="Y22" s="110">
        <f>[17]Março!$B$28</f>
        <v>24.483333333333338</v>
      </c>
      <c r="Z22" s="110">
        <f>[17]Março!$B$29</f>
        <v>25.129166666666674</v>
      </c>
      <c r="AA22" s="110">
        <f>[17]Março!$B$30</f>
        <v>26.587500000000002</v>
      </c>
      <c r="AB22" s="110">
        <f>[17]Março!$B$31</f>
        <v>25.833333333333332</v>
      </c>
      <c r="AC22" s="110">
        <f>[17]Março!$B$32</f>
        <v>24.933333333333334</v>
      </c>
      <c r="AD22" s="110">
        <f>[17]Março!$B$33</f>
        <v>25.574999999999999</v>
      </c>
      <c r="AE22" s="110">
        <f>[17]Março!$B$34</f>
        <v>27.55</v>
      </c>
      <c r="AF22" s="110">
        <f>[17]Março!$B$35</f>
        <v>26.304166666666664</v>
      </c>
      <c r="AG22" s="111">
        <f t="shared" si="1"/>
        <v>27.864966105656855</v>
      </c>
      <c r="AI22" s="12" t="s">
        <v>35</v>
      </c>
      <c r="AJ22" t="s">
        <v>35</v>
      </c>
      <c r="AK22" t="s">
        <v>35</v>
      </c>
    </row>
    <row r="23" spans="1:38" x14ac:dyDescent="0.2">
      <c r="A23" s="48" t="s">
        <v>149</v>
      </c>
      <c r="B23" s="112" t="str">
        <f>[18]Março!$B$5</f>
        <v>*</v>
      </c>
      <c r="C23" s="112" t="str">
        <f>[18]Março!$B$6</f>
        <v>*</v>
      </c>
      <c r="D23" s="112" t="str">
        <f>[18]Março!$B$7</f>
        <v>*</v>
      </c>
      <c r="E23" s="112" t="str">
        <f>[18]Março!$B$8</f>
        <v>*</v>
      </c>
      <c r="F23" s="112" t="str">
        <f>[18]Março!$B$9</f>
        <v>*</v>
      </c>
      <c r="G23" s="112">
        <f>[18]Março!$B$10</f>
        <v>27.104166666666668</v>
      </c>
      <c r="H23" s="112">
        <f>[18]Março!$B$11</f>
        <v>26.712499999999995</v>
      </c>
      <c r="I23" s="112">
        <f>[18]Março!$B$12</f>
        <v>27.104166666666671</v>
      </c>
      <c r="J23" s="112">
        <f>[18]Março!$B$13</f>
        <v>28.533333333333335</v>
      </c>
      <c r="K23" s="112">
        <f>[18]Março!$B$14</f>
        <v>29.425000000000001</v>
      </c>
      <c r="L23" s="112">
        <f>[18]Março!$B$15</f>
        <v>28.079166666666666</v>
      </c>
      <c r="M23" s="112">
        <f>[18]Março!$B$16</f>
        <v>28.829166666666669</v>
      </c>
      <c r="N23" s="112">
        <f>[18]Março!$B$17</f>
        <v>29.683333333333326</v>
      </c>
      <c r="O23" s="112">
        <f>[18]Março!$B$18</f>
        <v>30.229166666666657</v>
      </c>
      <c r="P23" s="112">
        <f>[18]Março!$B$19</f>
        <v>31.120833333333334</v>
      </c>
      <c r="Q23" s="112">
        <f>[18]Março!$B$20</f>
        <v>30.600000000000005</v>
      </c>
      <c r="R23" s="112">
        <f>[18]Março!$B$21</f>
        <v>27.820833333333336</v>
      </c>
      <c r="S23" s="112">
        <f>[18]Março!$B$22</f>
        <v>27.662499999999998</v>
      </c>
      <c r="T23" s="112">
        <f>[18]Março!$B$23</f>
        <v>29.991666666666671</v>
      </c>
      <c r="U23" s="112">
        <f>[18]Março!$B$24</f>
        <v>30.558333333333334</v>
      </c>
      <c r="V23" s="112">
        <f>[18]Março!$B$25</f>
        <v>26.087500000000002</v>
      </c>
      <c r="W23" s="112">
        <f>[18]Março!$B$26</f>
        <v>24.829166666666669</v>
      </c>
      <c r="X23" s="110">
        <f>[18]Março!$B$27</f>
        <v>25.533333333333331</v>
      </c>
      <c r="Y23" s="110">
        <f>[18]Março!$B$28</f>
        <v>24.016666666666669</v>
      </c>
      <c r="Z23" s="110">
        <f>[18]Março!$B$29</f>
        <v>25.016666666666662</v>
      </c>
      <c r="AA23" s="110">
        <f>[18]Março!$B$30</f>
        <v>25.704166666666669</v>
      </c>
      <c r="AB23" s="110">
        <f>[18]Março!$B$31</f>
        <v>25.583333333333339</v>
      </c>
      <c r="AC23" s="110">
        <f>[18]Março!$B$32</f>
        <v>25.458333333333329</v>
      </c>
      <c r="AD23" s="110">
        <f>[18]Março!$B$33</f>
        <v>25.208333333333329</v>
      </c>
      <c r="AE23" s="110">
        <f>[18]Março!$B$34</f>
        <v>26.537500000000005</v>
      </c>
      <c r="AF23" s="110">
        <f>[18]Março!$B$35</f>
        <v>25.016666666666666</v>
      </c>
      <c r="AG23" s="111">
        <f t="shared" si="1"/>
        <v>27.401762820512825</v>
      </c>
      <c r="AH23" s="12" t="s">
        <v>35</v>
      </c>
      <c r="AI23" s="12" t="s">
        <v>35</v>
      </c>
      <c r="AJ23" t="s">
        <v>35</v>
      </c>
    </row>
    <row r="24" spans="1:38" x14ac:dyDescent="0.2">
      <c r="A24" s="48" t="s">
        <v>150</v>
      </c>
      <c r="B24" s="112">
        <f>[19]Março!$B$5</f>
        <v>28.395833333333332</v>
      </c>
      <c r="C24" s="112">
        <f>[19]Março!$B$6</f>
        <v>29.779166666666669</v>
      </c>
      <c r="D24" s="112">
        <f>[19]Março!$B$7</f>
        <v>29.262499999999999</v>
      </c>
      <c r="E24" s="112">
        <f>[19]Março!$B$8</f>
        <v>25.141666666666669</v>
      </c>
      <c r="F24" s="112">
        <f>[19]Março!$B$9</f>
        <v>26.208333333333332</v>
      </c>
      <c r="G24" s="112">
        <f>[19]Março!$B$10</f>
        <v>26.55416666666666</v>
      </c>
      <c r="H24" s="112">
        <f>[19]Março!$B$11</f>
        <v>26.987499999999997</v>
      </c>
      <c r="I24" s="112">
        <f>[19]Março!$B$12</f>
        <v>27.204166666666669</v>
      </c>
      <c r="J24" s="112">
        <f>[19]Março!$B$13</f>
        <v>27.3125</v>
      </c>
      <c r="K24" s="112">
        <f>[19]Março!$B$14</f>
        <v>29.429166666666664</v>
      </c>
      <c r="L24" s="112">
        <f>[19]Março!$B$15</f>
        <v>29.512499999999999</v>
      </c>
      <c r="M24" s="112">
        <f>[19]Março!$B$16</f>
        <v>29.537499999999998</v>
      </c>
      <c r="N24" s="112">
        <f>[19]Março!$B$17</f>
        <v>29.420833333333324</v>
      </c>
      <c r="O24" s="112">
        <f>[19]Março!$B$18</f>
        <v>30.516666666666662</v>
      </c>
      <c r="P24" s="112">
        <f>[19]Março!$B$19</f>
        <v>30.070833333333329</v>
      </c>
      <c r="Q24" s="112">
        <f>[19]Março!$B$20</f>
        <v>29.349999999999994</v>
      </c>
      <c r="R24" s="112">
        <f>[19]Março!$B$21</f>
        <v>30.287499999999998</v>
      </c>
      <c r="S24" s="112">
        <f>[19]Março!$B$22</f>
        <v>28.208333333333332</v>
      </c>
      <c r="T24" s="112">
        <f>[19]Março!$B$23</f>
        <v>30.154166666666669</v>
      </c>
      <c r="U24" s="112">
        <f>[19]Março!$B$24</f>
        <v>30.624999999999996</v>
      </c>
      <c r="V24" s="112">
        <f>[19]Março!$B$25</f>
        <v>27.737500000000001</v>
      </c>
      <c r="W24" s="112">
        <f>[19]Março!$B$26</f>
        <v>25.462500000000002</v>
      </c>
      <c r="X24" s="110">
        <f>[19]Março!$B$27</f>
        <v>25.25</v>
      </c>
      <c r="Y24" s="110">
        <f>[19]Março!$B$28</f>
        <v>24.129166666666666</v>
      </c>
      <c r="Z24" s="110">
        <f>[19]Março!$B$29</f>
        <v>24.891666666666669</v>
      </c>
      <c r="AA24" s="110">
        <f>[19]Março!$B$30</f>
        <v>27.187500000000004</v>
      </c>
      <c r="AB24" s="110">
        <f>[19]Março!$B$31</f>
        <v>25.733333333333334</v>
      </c>
      <c r="AC24" s="110">
        <f>[19]Março!$B$32</f>
        <v>24.287499999999998</v>
      </c>
      <c r="AD24" s="110">
        <f>[19]Março!$B$33</f>
        <v>25.237499999999994</v>
      </c>
      <c r="AE24" s="110">
        <f>[19]Março!$B$34</f>
        <v>27.141666666666669</v>
      </c>
      <c r="AF24" s="110">
        <f>[19]Março!$B$35</f>
        <v>25.620833333333337</v>
      </c>
      <c r="AG24" s="111">
        <f t="shared" si="1"/>
        <v>27.633467741935487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8</v>
      </c>
      <c r="B25" s="112">
        <f>[20]Março!$B$5</f>
        <v>25.829166666666666</v>
      </c>
      <c r="C25" s="112">
        <f>[20]Março!$B$6</f>
        <v>28.079166666666669</v>
      </c>
      <c r="D25" s="112">
        <f>[20]Março!$B$7</f>
        <v>29.095833333333331</v>
      </c>
      <c r="E25" s="112">
        <f>[20]Março!$B$8</f>
        <v>26.695833333333329</v>
      </c>
      <c r="F25" s="112">
        <f>[20]Março!$B$9</f>
        <v>25.345833333333331</v>
      </c>
      <c r="G25" s="112">
        <f>[20]Março!$B$10</f>
        <v>26.112500000000001</v>
      </c>
      <c r="H25" s="112">
        <f>[20]Março!$B$11</f>
        <v>26.437499999999996</v>
      </c>
      <c r="I25" s="112">
        <f>[20]Março!$B$12</f>
        <v>27.041666666666661</v>
      </c>
      <c r="J25" s="112">
        <f>[20]Março!$B$13</f>
        <v>27.787500000000005</v>
      </c>
      <c r="K25" s="112">
        <f>[20]Março!$B$14</f>
        <v>28.379166666666663</v>
      </c>
      <c r="L25" s="112">
        <f>[20]Março!$B$15</f>
        <v>28.308333333333334</v>
      </c>
      <c r="M25" s="112">
        <f>[20]Março!$B$16</f>
        <v>28.287499999999991</v>
      </c>
      <c r="N25" s="112">
        <f>[20]Março!$B$17</f>
        <v>28.729166666666668</v>
      </c>
      <c r="O25" s="112">
        <f>[20]Março!$B$18</f>
        <v>29.679166666666674</v>
      </c>
      <c r="P25" s="112">
        <f>[20]Março!$B$19</f>
        <v>30.049999999999994</v>
      </c>
      <c r="Q25" s="112">
        <f>[20]Março!$B$20</f>
        <v>29.754166666666663</v>
      </c>
      <c r="R25" s="112">
        <f>[20]Março!$B$21</f>
        <v>27.825000000000003</v>
      </c>
      <c r="S25" s="112">
        <f>[20]Março!$B$22</f>
        <v>27.137499999999999</v>
      </c>
      <c r="T25" s="112">
        <f>[20]Março!$B$23</f>
        <v>29.354166666666668</v>
      </c>
      <c r="U25" s="112">
        <f>[20]Março!$B$24</f>
        <v>28.883333333333326</v>
      </c>
      <c r="V25" s="112">
        <f>[20]Março!$B$25</f>
        <v>26.308333333333334</v>
      </c>
      <c r="W25" s="112">
        <f>[20]Março!$B$26</f>
        <v>25.1875</v>
      </c>
      <c r="X25" s="110">
        <f>[20]Março!$B$27</f>
        <v>24.791666666666671</v>
      </c>
      <c r="Y25" s="110">
        <f>[20]Março!$B$28</f>
        <v>23.595833333333335</v>
      </c>
      <c r="Z25" s="110">
        <f>[20]Março!$B$29</f>
        <v>24.641666666666662</v>
      </c>
      <c r="AA25" s="110">
        <f>[20]Março!$B$30</f>
        <v>25.933333333333334</v>
      </c>
      <c r="AB25" s="110">
        <f>[20]Março!$B$31</f>
        <v>25.599999999999998</v>
      </c>
      <c r="AC25" s="110">
        <f>[20]Março!$B$32</f>
        <v>24.920833333333331</v>
      </c>
      <c r="AD25" s="110">
        <f>[20]Março!$B$33</f>
        <v>25.466666666666658</v>
      </c>
      <c r="AE25" s="110">
        <f>[20]Março!$B$34</f>
        <v>26.649999999999991</v>
      </c>
      <c r="AF25" s="110">
        <f>[20]Março!$B$35</f>
        <v>26.083333333333329</v>
      </c>
      <c r="AG25" s="111">
        <f t="shared" si="1"/>
        <v>27.031989247311824</v>
      </c>
      <c r="AJ25" t="s">
        <v>35</v>
      </c>
      <c r="AK25" t="s">
        <v>35</v>
      </c>
    </row>
    <row r="26" spans="1:38" x14ac:dyDescent="0.2">
      <c r="A26" s="48" t="s">
        <v>9</v>
      </c>
      <c r="B26" s="112">
        <f>[21]Março!$B$5</f>
        <v>28.595833333333328</v>
      </c>
      <c r="C26" s="112">
        <f>[21]Março!$B$6</f>
        <v>29.583333333333343</v>
      </c>
      <c r="D26" s="112">
        <f>[21]Março!$B$7</f>
        <v>30</v>
      </c>
      <c r="E26" s="112">
        <f>[21]Março!$B$8</f>
        <v>29.037500000000005</v>
      </c>
      <c r="F26" s="112">
        <f>[21]Março!$B$9</f>
        <v>27.1875</v>
      </c>
      <c r="G26" s="112">
        <f>[21]Março!$B$10</f>
        <v>26.725000000000005</v>
      </c>
      <c r="H26" s="112">
        <f>[21]Março!$B$11</f>
        <v>27.75</v>
      </c>
      <c r="I26" s="112">
        <f>[21]Março!$B$12</f>
        <v>27.473913043478259</v>
      </c>
      <c r="J26" s="112">
        <f>[21]Março!$B$13</f>
        <v>27.599999999999998</v>
      </c>
      <c r="K26" s="112">
        <f>[21]Março!$B$14</f>
        <v>28.079166666666676</v>
      </c>
      <c r="L26" s="112">
        <f>[21]Março!$B$15</f>
        <v>28.937499999999989</v>
      </c>
      <c r="M26" s="112">
        <f>[21]Março!$B$16</f>
        <v>29.316666666666663</v>
      </c>
      <c r="N26" s="112">
        <f>[21]Março!$B$17</f>
        <v>30.204166666666669</v>
      </c>
      <c r="O26" s="112">
        <f>[21]Março!$B$18</f>
        <v>30.966666666666669</v>
      </c>
      <c r="P26" s="112">
        <f>[21]Março!$B$19</f>
        <v>30.6875</v>
      </c>
      <c r="Q26" s="112">
        <f>[21]Março!$B$20</f>
        <v>30.275000000000002</v>
      </c>
      <c r="R26" s="112">
        <f>[21]Março!$B$21</f>
        <v>30.125000000000004</v>
      </c>
      <c r="S26" s="112">
        <f>[21]Março!$B$22</f>
        <v>27.879166666666674</v>
      </c>
      <c r="T26" s="112">
        <f>[21]Março!$B$23</f>
        <v>29.995833333333334</v>
      </c>
      <c r="U26" s="112">
        <f>[21]Março!$B$24</f>
        <v>28.158333333333335</v>
      </c>
      <c r="V26" s="112">
        <f>[21]Março!$B$25</f>
        <v>27.370833333333337</v>
      </c>
      <c r="W26" s="112">
        <f>[21]Março!$B$26</f>
        <v>25.479166666666671</v>
      </c>
      <c r="X26" s="110">
        <f>[21]Março!$B$27</f>
        <v>24.816666666666666</v>
      </c>
      <c r="Y26" s="110">
        <f>[21]Março!$B$28</f>
        <v>23.362499999999997</v>
      </c>
      <c r="Z26" s="110">
        <f>[21]Março!$B$29</f>
        <v>25.150000000000006</v>
      </c>
      <c r="AA26" s="110">
        <f>[21]Março!$B$30</f>
        <v>26.708333333333332</v>
      </c>
      <c r="AB26" s="110">
        <f>[21]Março!$B$31</f>
        <v>25.229166666666668</v>
      </c>
      <c r="AC26" s="110">
        <f>[21]Março!$B$32</f>
        <v>24.720833333333331</v>
      </c>
      <c r="AD26" s="110">
        <f>[21]Março!$B$33</f>
        <v>25.687499999999996</v>
      </c>
      <c r="AE26" s="110">
        <f>[21]Março!$B$34</f>
        <v>27.129166666666666</v>
      </c>
      <c r="AF26" s="110">
        <f>[21]Março!$B$35</f>
        <v>26.729166666666675</v>
      </c>
      <c r="AG26" s="111">
        <f t="shared" si="1"/>
        <v>27.772948807854132</v>
      </c>
      <c r="AH26" t="s">
        <v>35</v>
      </c>
      <c r="AJ26" t="s">
        <v>35</v>
      </c>
      <c r="AK26" t="s">
        <v>35</v>
      </c>
    </row>
    <row r="27" spans="1:38" x14ac:dyDescent="0.2">
      <c r="A27" s="48" t="s">
        <v>32</v>
      </c>
      <c r="B27" s="112">
        <f>[22]Março!$B$5</f>
        <v>29.758333333333329</v>
      </c>
      <c r="C27" s="112">
        <f>[22]Março!$B$6</f>
        <v>30.229166666666671</v>
      </c>
      <c r="D27" s="112">
        <f>[22]Março!$B$7</f>
        <v>30.570833333333336</v>
      </c>
      <c r="E27" s="112">
        <f>[22]Março!$B$8</f>
        <v>26.845833333333335</v>
      </c>
      <c r="F27" s="112">
        <f>[22]Março!$B$9</f>
        <v>26.783333333333331</v>
      </c>
      <c r="G27" s="112">
        <f>[22]Março!$B$10</f>
        <v>27.437499999999996</v>
      </c>
      <c r="H27" s="112">
        <f>[22]Março!$B$11</f>
        <v>28.275000000000002</v>
      </c>
      <c r="I27" s="112">
        <f>[22]Março!$B$12</f>
        <v>29.191666666666666</v>
      </c>
      <c r="J27" s="112">
        <f>[22]Março!$B$13</f>
        <v>30.737500000000008</v>
      </c>
      <c r="K27" s="112">
        <f>[22]Março!$B$14</f>
        <v>30.845833333333335</v>
      </c>
      <c r="L27" s="112">
        <f>[22]Março!$B$15</f>
        <v>30.808333333333326</v>
      </c>
      <c r="M27" s="112">
        <f>[22]Março!$B$16</f>
        <v>31.683333333333334</v>
      </c>
      <c r="N27" s="112">
        <f>[22]Março!$B$17</f>
        <v>31.566666666666666</v>
      </c>
      <c r="O27" s="112">
        <f>[22]Março!$B$18</f>
        <v>32.4375</v>
      </c>
      <c r="P27" s="112">
        <f>[22]Março!$B$19</f>
        <v>32.258333333333333</v>
      </c>
      <c r="Q27" s="112">
        <f>[22]Março!$B$20</f>
        <v>31.279166666666665</v>
      </c>
      <c r="R27" s="112">
        <f>[22]Março!$B$21</f>
        <v>31.429166666666664</v>
      </c>
      <c r="S27" s="112">
        <f>[22]Março!$B$22</f>
        <v>30.837499999999995</v>
      </c>
      <c r="T27" s="112">
        <f>[22]Março!$B$23</f>
        <v>32.037500000000001</v>
      </c>
      <c r="U27" s="112">
        <f>[22]Março!$B$24</f>
        <v>32.129166666666663</v>
      </c>
      <c r="V27" s="112">
        <f>[22]Março!$B$25</f>
        <v>30.75</v>
      </c>
      <c r="W27" s="112">
        <f>[22]Março!$B$26</f>
        <v>25.312500000000011</v>
      </c>
      <c r="X27" s="110">
        <f>[22]Março!$B$27</f>
        <v>26.545833333333331</v>
      </c>
      <c r="Y27" s="110">
        <f>[22]Março!$B$28</f>
        <v>26.67916666666666</v>
      </c>
      <c r="Z27" s="110">
        <f>[22]Março!$B$29</f>
        <v>27.591666666666669</v>
      </c>
      <c r="AA27" s="110">
        <f>[22]Março!$B$30</f>
        <v>28.170833333333338</v>
      </c>
      <c r="AB27" s="110">
        <f>[22]Março!$B$31</f>
        <v>28.116666666666664</v>
      </c>
      <c r="AC27" s="110">
        <f>[22]Março!$B$32</f>
        <v>27.608333333333334</v>
      </c>
      <c r="AD27" s="110">
        <f>[22]Março!$B$33</f>
        <v>27.849999999999998</v>
      </c>
      <c r="AE27" s="110">
        <f>[22]Março!$B$34</f>
        <v>28.104166666666668</v>
      </c>
      <c r="AF27" s="110">
        <f>[22]Março!$B$35</f>
        <v>26.816666666666666</v>
      </c>
      <c r="AG27" s="111">
        <f t="shared" si="1"/>
        <v>29.377016129032263</v>
      </c>
      <c r="AI27" s="12" t="s">
        <v>35</v>
      </c>
    </row>
    <row r="28" spans="1:38" x14ac:dyDescent="0.2">
      <c r="A28" s="48" t="s">
        <v>10</v>
      </c>
      <c r="B28" s="112">
        <f>[23]Março!$B$5</f>
        <v>26.258333333333329</v>
      </c>
      <c r="C28" s="112">
        <f>[23]Março!$B$6</f>
        <v>28.204166666666662</v>
      </c>
      <c r="D28" s="112">
        <f>[23]Março!$B$7</f>
        <v>29.591666666666679</v>
      </c>
      <c r="E28" s="112">
        <f>[23]Março!$B$8</f>
        <v>27.241666666666664</v>
      </c>
      <c r="F28" s="112">
        <f>[23]Março!$B$9</f>
        <v>25.287499999999998</v>
      </c>
      <c r="G28" s="112">
        <f>[23]Março!$B$10</f>
        <v>26.583333333333339</v>
      </c>
      <c r="H28" s="112">
        <f>[23]Março!$B$11</f>
        <v>27.945833333333336</v>
      </c>
      <c r="I28" s="112">
        <f>[23]Março!$B$12</f>
        <v>27.395833333333343</v>
      </c>
      <c r="J28" s="112">
        <f>[23]Março!$B$13</f>
        <v>27.958333333333339</v>
      </c>
      <c r="K28" s="112">
        <f>[23]Março!$B$14</f>
        <v>29.262500000000003</v>
      </c>
      <c r="L28" s="112">
        <f>[23]Março!$B$15</f>
        <v>29.158333333333335</v>
      </c>
      <c r="M28" s="112">
        <f>[23]Março!$B$16</f>
        <v>29.783333333333342</v>
      </c>
      <c r="N28" s="112">
        <f>[23]Março!$B$17</f>
        <v>30.208333333333329</v>
      </c>
      <c r="O28" s="112">
        <f>[23]Março!$B$18</f>
        <v>30.466666666666658</v>
      </c>
      <c r="P28" s="112">
        <f>[23]Março!$B$19</f>
        <v>30.637500000000003</v>
      </c>
      <c r="Q28" s="112">
        <f>[23]Março!$B$20</f>
        <v>30.208333333333332</v>
      </c>
      <c r="R28" s="112">
        <f>[23]Março!$B$21</f>
        <v>29.425000000000001</v>
      </c>
      <c r="S28" s="112">
        <f>[23]Março!$B$22</f>
        <v>27.366666666666671</v>
      </c>
      <c r="T28" s="112">
        <f>[23]Março!$B$23</f>
        <v>30.104166666666661</v>
      </c>
      <c r="U28" s="112">
        <f>[23]Março!$B$24</f>
        <v>30.495833333333337</v>
      </c>
      <c r="V28" s="112">
        <f>[23]Março!$B$25</f>
        <v>27.416666666666668</v>
      </c>
      <c r="W28" s="112">
        <f>[23]Março!$B$26</f>
        <v>25.241666666666671</v>
      </c>
      <c r="X28" s="110">
        <f>[23]Março!$B$27</f>
        <v>25.162499999999998</v>
      </c>
      <c r="Y28" s="110">
        <f>[23]Março!$B$28</f>
        <v>24.095833333333331</v>
      </c>
      <c r="Z28" s="110">
        <f>[23]Março!$B$29</f>
        <v>24.320833333333329</v>
      </c>
      <c r="AA28" s="110">
        <f>[23]Março!$B$30</f>
        <v>26.074999999999999</v>
      </c>
      <c r="AB28" s="110">
        <f>[23]Março!$B$31</f>
        <v>26.004166666666666</v>
      </c>
      <c r="AC28" s="110">
        <f>[23]Março!$B$32</f>
        <v>24.729166666666668</v>
      </c>
      <c r="AD28" s="110">
        <f>[23]Março!$B$33</f>
        <v>25.595833333333328</v>
      </c>
      <c r="AE28" s="110">
        <f>[23]Março!$B$34</f>
        <v>27.17916666666666</v>
      </c>
      <c r="AF28" s="110">
        <f>[23]Março!$B$35</f>
        <v>26.208333333333332</v>
      </c>
      <c r="AG28" s="111">
        <f t="shared" si="1"/>
        <v>27.600403225806449</v>
      </c>
      <c r="AK28" t="s">
        <v>35</v>
      </c>
      <c r="AL28" t="s">
        <v>35</v>
      </c>
    </row>
    <row r="29" spans="1:38" x14ac:dyDescent="0.2">
      <c r="A29" s="48" t="s">
        <v>151</v>
      </c>
      <c r="B29" s="112">
        <f>[24]Março!$B$5</f>
        <v>26.337499999999995</v>
      </c>
      <c r="C29" s="112">
        <f>[24]Março!$B$6</f>
        <v>28.899999999999995</v>
      </c>
      <c r="D29" s="112">
        <f>[24]Março!$B$7</f>
        <v>28.008333333333329</v>
      </c>
      <c r="E29" s="112">
        <f>[24]Março!$B$8</f>
        <v>25.129166666666663</v>
      </c>
      <c r="F29" s="112">
        <f>[24]Março!$B$9</f>
        <v>25.508333333333329</v>
      </c>
      <c r="G29" s="112">
        <f>[24]Março!$B$10</f>
        <v>26.383333333333336</v>
      </c>
      <c r="H29" s="112">
        <f>[24]Março!$B$11</f>
        <v>26.554166666666671</v>
      </c>
      <c r="I29" s="112">
        <f>[24]Março!$B$12</f>
        <v>26.604166666666661</v>
      </c>
      <c r="J29" s="112">
        <f>[24]Março!$B$13</f>
        <v>27.908333333333335</v>
      </c>
      <c r="K29" s="112">
        <f>[24]Março!$B$14</f>
        <v>28.308333333333326</v>
      </c>
      <c r="L29" s="112">
        <f>[24]Março!$B$15</f>
        <v>28.308333333333334</v>
      </c>
      <c r="M29" s="112">
        <f>[24]Março!$B$16</f>
        <v>28.712499999999995</v>
      </c>
      <c r="N29" s="112">
        <f>[24]Março!$B$17</f>
        <v>28.970833333333331</v>
      </c>
      <c r="O29" s="112">
        <f>[24]Março!$B$18</f>
        <v>30.150000000000009</v>
      </c>
      <c r="P29" s="112">
        <f>[24]Março!$B$19</f>
        <v>29.883333333333329</v>
      </c>
      <c r="Q29" s="112">
        <f>[24]Março!$B$20</f>
        <v>29.341666666666669</v>
      </c>
      <c r="R29" s="112">
        <f>[24]Março!$B$21</f>
        <v>28.858333333333334</v>
      </c>
      <c r="S29" s="112">
        <f>[24]Março!$B$22</f>
        <v>26.275000000000002</v>
      </c>
      <c r="T29" s="112">
        <f>[24]Março!$B$23</f>
        <v>28.725000000000005</v>
      </c>
      <c r="U29" s="112">
        <f>[24]Março!$B$24</f>
        <v>29.466666666666658</v>
      </c>
      <c r="V29" s="112">
        <f>[24]Março!$B$25</f>
        <v>26.179166666666671</v>
      </c>
      <c r="W29" s="112">
        <f>[24]Março!$B$26</f>
        <v>24.270833333333332</v>
      </c>
      <c r="X29" s="110">
        <f>[24]Março!$B$27</f>
        <v>24.262499999999999</v>
      </c>
      <c r="Y29" s="110">
        <f>[24]Março!$B$28</f>
        <v>23.137500000000003</v>
      </c>
      <c r="Z29" s="110">
        <f>[24]Março!$B$29</f>
        <v>23.520833333333332</v>
      </c>
      <c r="AA29" s="110">
        <f>[24]Março!$B$30</f>
        <v>25.112499999999997</v>
      </c>
      <c r="AB29" s="110">
        <f>[24]Março!$B$31</f>
        <v>24.629166666666663</v>
      </c>
      <c r="AC29" s="110">
        <f>[24]Março!$B$32</f>
        <v>23.387499999999999</v>
      </c>
      <c r="AD29" s="110">
        <f>[24]Março!$B$33</f>
        <v>24.370833333333337</v>
      </c>
      <c r="AE29" s="110">
        <f>[24]Março!$B$34</f>
        <v>25.662500000000005</v>
      </c>
      <c r="AF29" s="110">
        <f>[24]Março!$B$35</f>
        <v>24.55</v>
      </c>
      <c r="AG29" s="111">
        <f t="shared" si="1"/>
        <v>26.690860215053771</v>
      </c>
      <c r="AH29" s="12" t="s">
        <v>35</v>
      </c>
    </row>
    <row r="30" spans="1:38" x14ac:dyDescent="0.2">
      <c r="A30" s="48" t="s">
        <v>11</v>
      </c>
      <c r="B30" s="112">
        <f>[25]Março!$B$5</f>
        <v>28.825000000000003</v>
      </c>
      <c r="C30" s="112">
        <f>[25]Março!$B$6</f>
        <v>28.450000000000003</v>
      </c>
      <c r="D30" s="112">
        <f>[25]Março!$B$7</f>
        <v>27.099999999999998</v>
      </c>
      <c r="E30" s="112">
        <f>[25]Março!$B$8</f>
        <v>23.787499999999998</v>
      </c>
      <c r="F30" s="112">
        <f>[25]Março!$B$9</f>
        <v>25.291666666666668</v>
      </c>
      <c r="G30" s="112">
        <f>[25]Março!$B$10</f>
        <v>25.812499999999989</v>
      </c>
      <c r="H30" s="112">
        <f>[25]Março!$B$11</f>
        <v>26.666666666666668</v>
      </c>
      <c r="I30" s="112">
        <f>[25]Março!$B$12</f>
        <v>27.495833333333337</v>
      </c>
      <c r="J30" s="112">
        <f>[25]Março!$B$13</f>
        <v>28.295833333333338</v>
      </c>
      <c r="K30" s="112">
        <f>[25]Março!$B$14</f>
        <v>28.683333333333337</v>
      </c>
      <c r="L30" s="112">
        <f>[25]Março!$B$15</f>
        <v>28.791666666666661</v>
      </c>
      <c r="M30" s="112">
        <f>[25]Março!$B$16</f>
        <v>29.245833333333337</v>
      </c>
      <c r="N30" s="112">
        <f>[25]Março!$B$17</f>
        <v>29.254166666666666</v>
      </c>
      <c r="O30" s="112">
        <f>[25]Março!$B$18</f>
        <v>29.750000000000004</v>
      </c>
      <c r="P30" s="112">
        <f>[25]Março!$B$19</f>
        <v>29.454166666666662</v>
      </c>
      <c r="Q30" s="112">
        <f>[25]Março!$B$20</f>
        <v>29.212499999999995</v>
      </c>
      <c r="R30" s="112">
        <f>[25]Março!$B$21</f>
        <v>30.112500000000008</v>
      </c>
      <c r="S30" s="112">
        <f>[25]Março!$B$22</f>
        <v>28.149999999999995</v>
      </c>
      <c r="T30" s="112">
        <f>[25]Março!$B$23</f>
        <v>29.525000000000002</v>
      </c>
      <c r="U30" s="112">
        <f>[25]Março!$B$24</f>
        <v>30.175000000000001</v>
      </c>
      <c r="V30" s="112">
        <f>[25]Março!$B$25</f>
        <v>27.749999999999996</v>
      </c>
      <c r="W30" s="112">
        <f>[25]Março!$B$26</f>
        <v>24.791666666666671</v>
      </c>
      <c r="X30" s="110">
        <f>[25]Março!$B$27</f>
        <v>24.608333333333334</v>
      </c>
      <c r="Y30" s="110">
        <f>[25]Março!$B$28</f>
        <v>23.695833333333329</v>
      </c>
      <c r="Z30" s="110">
        <f>[25]Março!$B$29</f>
        <v>25.058333333333326</v>
      </c>
      <c r="AA30" s="110">
        <f>[25]Março!$B$30</f>
        <v>26.508333333333336</v>
      </c>
      <c r="AB30" s="110">
        <f>[25]Março!$B$31</f>
        <v>25.416666666666671</v>
      </c>
      <c r="AC30" s="110">
        <f>[25]Março!$B$32</f>
        <v>24.420833333333334</v>
      </c>
      <c r="AD30" s="110">
        <f>[25]Março!$B$33</f>
        <v>24.195833333333336</v>
      </c>
      <c r="AE30" s="110">
        <f>[25]Março!$B$34</f>
        <v>26.012500000000003</v>
      </c>
      <c r="AF30" s="110">
        <f>[25]Março!$B$35</f>
        <v>25.387499999999999</v>
      </c>
      <c r="AG30" s="111">
        <f t="shared" si="1"/>
        <v>27.15887096774193</v>
      </c>
      <c r="AI30" s="12" t="s">
        <v>35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[26]Março!$B$5</f>
        <v>30.534782608695654</v>
      </c>
      <c r="C31" s="112">
        <f>[26]Março!$B$6</f>
        <v>30.645454545454541</v>
      </c>
      <c r="D31" s="112">
        <f>[26]Março!$B$7</f>
        <v>29.831818181818178</v>
      </c>
      <c r="E31" s="112">
        <f>[26]Março!$B$8</f>
        <v>26.521739130434788</v>
      </c>
      <c r="F31" s="112">
        <f>[26]Março!$B$9</f>
        <v>27.469565217391303</v>
      </c>
      <c r="G31" s="112">
        <f>[26]Março!$B$10</f>
        <v>27.81904761904762</v>
      </c>
      <c r="H31" s="112">
        <f>[26]Março!$B$11</f>
        <v>28.899999999999995</v>
      </c>
      <c r="I31" s="112">
        <f>[26]Março!$B$12</f>
        <v>28.322727272727267</v>
      </c>
      <c r="J31" s="112">
        <f>[26]Março!$B$13</f>
        <v>29.683333333333326</v>
      </c>
      <c r="K31" s="112">
        <f>[26]Março!$B$14</f>
        <v>29.5</v>
      </c>
      <c r="L31" s="112">
        <f>[26]Março!$B$15</f>
        <v>29.873913043478268</v>
      </c>
      <c r="M31" s="112">
        <f>[26]Março!$B$16</f>
        <v>31.266666666666669</v>
      </c>
      <c r="N31" s="112">
        <f>[26]Março!$B$17</f>
        <v>30.878260869565228</v>
      </c>
      <c r="O31" s="112">
        <f>[26]Março!$B$18</f>
        <v>31.11363636363636</v>
      </c>
      <c r="P31" s="112">
        <f>[26]Março!$B$19</f>
        <v>30.956521739130434</v>
      </c>
      <c r="Q31" s="112">
        <f>[26]Março!$B$20</f>
        <v>30.552173913043475</v>
      </c>
      <c r="R31" s="112">
        <f>[26]Março!$B$21</f>
        <v>30.457142857142859</v>
      </c>
      <c r="S31" s="112">
        <f>[26]Março!$B$22</f>
        <v>30.369565217391301</v>
      </c>
      <c r="T31" s="112">
        <f>[26]Março!$B$23</f>
        <v>31.054166666666671</v>
      </c>
      <c r="U31" s="112">
        <f>[26]Março!$B$24</f>
        <v>30.778260869565216</v>
      </c>
      <c r="V31" s="112">
        <f>[26]Março!$B$25</f>
        <v>30.995454545454539</v>
      </c>
      <c r="W31" s="112">
        <f>[26]Março!$B$26</f>
        <v>24.833333333333332</v>
      </c>
      <c r="X31" s="110">
        <f>[26]Março!$B$27</f>
        <v>26.622727272727271</v>
      </c>
      <c r="Y31" s="110">
        <f>[26]Março!$B$28</f>
        <v>26.704166666666666</v>
      </c>
      <c r="Z31" s="110">
        <f>[26]Março!$B$29</f>
        <v>27.433333333333334</v>
      </c>
      <c r="AA31" s="110">
        <f>[26]Março!$B$30</f>
        <v>27.739130434782613</v>
      </c>
      <c r="AB31" s="110">
        <f>[26]Março!$B$31</f>
        <v>27.383333333333329</v>
      </c>
      <c r="AC31" s="110">
        <f>[26]Março!$B$32</f>
        <v>27.325000000000003</v>
      </c>
      <c r="AD31" s="110">
        <f>[26]Março!$B$33</f>
        <v>27.509090909090911</v>
      </c>
      <c r="AE31" s="110">
        <f>[26]Março!$B$34</f>
        <v>27.099999999999998</v>
      </c>
      <c r="AF31" s="110">
        <f>[26]Março!$B$35</f>
        <v>25.929166666666671</v>
      </c>
      <c r="AG31" s="111">
        <f t="shared" si="1"/>
        <v>28.906564922921866</v>
      </c>
      <c r="AJ31" s="5" t="s">
        <v>35</v>
      </c>
      <c r="AK31" s="5" t="s">
        <v>35</v>
      </c>
    </row>
    <row r="32" spans="1:38" x14ac:dyDescent="0.2">
      <c r="A32" s="48" t="s">
        <v>13</v>
      </c>
      <c r="B32" s="112">
        <f>[27]Março!$B$5</f>
        <v>29.670833333333334</v>
      </c>
      <c r="C32" s="112">
        <f>[27]Março!$B$6</f>
        <v>28.283333333333335</v>
      </c>
      <c r="D32" s="112">
        <f>[27]Março!$B$7</f>
        <v>28.020833333333329</v>
      </c>
      <c r="E32" s="112">
        <f>[27]Março!$B$8</f>
        <v>27.450000000000003</v>
      </c>
      <c r="F32" s="112">
        <f>[27]Março!$B$9</f>
        <v>27.120833333333337</v>
      </c>
      <c r="G32" s="112">
        <f>[27]Março!$B$10</f>
        <v>26.991666666666671</v>
      </c>
      <c r="H32" s="112">
        <f>[27]Março!$B$11</f>
        <v>28.570833333333336</v>
      </c>
      <c r="I32" s="112">
        <f>[27]Março!$B$12</f>
        <v>28.433333333333337</v>
      </c>
      <c r="J32" s="112">
        <f>[27]Março!$B$13</f>
        <v>29.649999999999995</v>
      </c>
      <c r="K32" s="112">
        <f>[27]Março!$B$14</f>
        <v>29.787499999999998</v>
      </c>
      <c r="L32" s="112">
        <f>[27]Março!$B$15</f>
        <v>29.849999999999994</v>
      </c>
      <c r="M32" s="112">
        <f>[27]Março!$B$16</f>
        <v>29.562499999999996</v>
      </c>
      <c r="N32" s="112">
        <f>[27]Março!$B$17</f>
        <v>30.679166666666664</v>
      </c>
      <c r="O32" s="112">
        <f>[27]Março!$B$18</f>
        <v>31.091666666666665</v>
      </c>
      <c r="P32" s="112">
        <f>[27]Março!$B$19</f>
        <v>29.762499999999999</v>
      </c>
      <c r="Q32" s="112">
        <f>[27]Março!$B$20</f>
        <v>30.120833333333337</v>
      </c>
      <c r="R32" s="112">
        <f>[27]Março!$B$21</f>
        <v>30.387500000000006</v>
      </c>
      <c r="S32" s="112">
        <f>[27]Março!$B$22</f>
        <v>30.066666666666666</v>
      </c>
      <c r="T32" s="112">
        <f>[27]Março!$B$23</f>
        <v>30.537499999999998</v>
      </c>
      <c r="U32" s="112">
        <f>[27]Março!$B$24</f>
        <v>30.933333333333334</v>
      </c>
      <c r="V32" s="112">
        <f>[27]Março!$B$25</f>
        <v>31.162499999999994</v>
      </c>
      <c r="W32" s="112">
        <f>[27]Março!$B$26</f>
        <v>24.75</v>
      </c>
      <c r="X32" s="110">
        <f>[27]Março!$B$27</f>
        <v>24.908333333333335</v>
      </c>
      <c r="Y32" s="110">
        <f>[27]Março!$B$28</f>
        <v>26.770833333333332</v>
      </c>
      <c r="Z32" s="110">
        <f>[27]Março!$B$29</f>
        <v>26.533333333333335</v>
      </c>
      <c r="AA32" s="110">
        <f>[27]Março!$B$30</f>
        <v>26.804166666666664</v>
      </c>
      <c r="AB32" s="110">
        <f>[27]Março!$B$31</f>
        <v>26.233333333333334</v>
      </c>
      <c r="AC32" s="110">
        <f>[27]Março!$B$32</f>
        <v>26.645833333333329</v>
      </c>
      <c r="AD32" s="110">
        <f>[27]Março!$B$33</f>
        <v>26.154166666666669</v>
      </c>
      <c r="AE32" s="110">
        <f>[27]Março!$B$34</f>
        <v>27.037500000000005</v>
      </c>
      <c r="AF32" s="110">
        <f>[27]Março!$B$35</f>
        <v>28.200000000000006</v>
      </c>
      <c r="AG32" s="111">
        <f t="shared" si="1"/>
        <v>28.457123655913982</v>
      </c>
      <c r="AJ32" t="s">
        <v>35</v>
      </c>
      <c r="AL32" t="s">
        <v>35</v>
      </c>
    </row>
    <row r="33" spans="1:37" x14ac:dyDescent="0.2">
      <c r="A33" s="48" t="s">
        <v>152</v>
      </c>
      <c r="B33" s="112">
        <f>[28]Março!$B$5</f>
        <v>28.466666666666672</v>
      </c>
      <c r="C33" s="112">
        <f>[28]Março!$B$6</f>
        <v>28.124999999999996</v>
      </c>
      <c r="D33" s="112">
        <f>[28]Março!$B$7</f>
        <v>27.358333333333331</v>
      </c>
      <c r="E33" s="112">
        <f>[28]Março!$B$8</f>
        <v>26.333333333333332</v>
      </c>
      <c r="F33" s="112">
        <f>[28]Março!$B$9</f>
        <v>26.07083333333334</v>
      </c>
      <c r="G33" s="112">
        <f>[28]Março!$B$10</f>
        <v>26.125000000000004</v>
      </c>
      <c r="H33" s="112">
        <f>[28]Março!$B$11</f>
        <v>26.641666666666669</v>
      </c>
      <c r="I33" s="112">
        <f>[28]Março!$B$12</f>
        <v>25.716666666666669</v>
      </c>
      <c r="J33" s="112">
        <f>[28]Março!$B$13</f>
        <v>27.512499999999999</v>
      </c>
      <c r="K33" s="112">
        <f>[28]Março!$B$14</f>
        <v>29.091666666666669</v>
      </c>
      <c r="L33" s="112">
        <f>[28]Março!$B$15</f>
        <v>28.379166666666666</v>
      </c>
      <c r="M33" s="112">
        <f>[28]Março!$B$16</f>
        <v>28.862499999999994</v>
      </c>
      <c r="N33" s="112">
        <f>[28]Março!$B$17</f>
        <v>29.575000000000003</v>
      </c>
      <c r="O33" s="112">
        <f>[28]Março!$B$18</f>
        <v>29.5625</v>
      </c>
      <c r="P33" s="112">
        <f>[28]Março!$B$19</f>
        <v>28.662499999999994</v>
      </c>
      <c r="Q33" s="112">
        <f>[28]Março!$B$20</f>
        <v>29.208333333333332</v>
      </c>
      <c r="R33" s="112">
        <f>[28]Março!$B$21</f>
        <v>30.308333333333337</v>
      </c>
      <c r="S33" s="112">
        <f>[28]Março!$B$22</f>
        <v>28.80416666666666</v>
      </c>
      <c r="T33" s="112">
        <f>[28]Março!$B$23</f>
        <v>30.279166666666672</v>
      </c>
      <c r="U33" s="112">
        <f>[28]Março!$B$24</f>
        <v>29.616666666666671</v>
      </c>
      <c r="V33" s="112">
        <f>[28]Março!$B$25</f>
        <v>28.516666666666676</v>
      </c>
      <c r="W33" s="112">
        <f>[28]Março!$B$26</f>
        <v>24.941666666666674</v>
      </c>
      <c r="X33" s="110">
        <f>[28]Março!$B$27</f>
        <v>23.904166666666665</v>
      </c>
      <c r="Y33" s="110">
        <f>[28]Março!$B$28</f>
        <v>23.512499999999999</v>
      </c>
      <c r="Z33" s="110">
        <f>[28]Março!$B$29</f>
        <v>25.275000000000002</v>
      </c>
      <c r="AA33" s="110">
        <f>[28]Março!$B$30</f>
        <v>25.866666666666671</v>
      </c>
      <c r="AB33" s="110">
        <f>[28]Março!$B$31</f>
        <v>24.741666666666664</v>
      </c>
      <c r="AC33" s="110">
        <f>[28]Março!$B$32</f>
        <v>24.612499999999997</v>
      </c>
      <c r="AD33" s="110">
        <f>[28]Março!$B$33</f>
        <v>24.574999999999999</v>
      </c>
      <c r="AE33" s="110">
        <f>[28]Março!$B$34</f>
        <v>26.445833333333336</v>
      </c>
      <c r="AF33" s="110">
        <f>[28]Março!$B$35</f>
        <v>25.891666666666669</v>
      </c>
      <c r="AG33" s="111">
        <f t="shared" si="1"/>
        <v>27.193010752688178</v>
      </c>
      <c r="AK33" t="s">
        <v>35</v>
      </c>
    </row>
    <row r="34" spans="1:37" x14ac:dyDescent="0.2">
      <c r="A34" s="48" t="s">
        <v>123</v>
      </c>
      <c r="B34" s="112">
        <f>[29]Março!$B$5</f>
        <v>28.641666666666666</v>
      </c>
      <c r="C34" s="112">
        <f>[29]Março!$B$6</f>
        <v>28.8</v>
      </c>
      <c r="D34" s="112">
        <f>[29]Março!$B$7</f>
        <v>29.783333333333331</v>
      </c>
      <c r="E34" s="112">
        <f>[29]Março!$B$8</f>
        <v>28.329166666666662</v>
      </c>
      <c r="F34" s="112">
        <f>[29]Março!$B$9</f>
        <v>25.791666666666661</v>
      </c>
      <c r="G34" s="112">
        <f>[29]Março!$B$10</f>
        <v>26.291666666666668</v>
      </c>
      <c r="H34" s="112">
        <f>[29]Março!$B$11</f>
        <v>27.791666666666675</v>
      </c>
      <c r="I34" s="112">
        <f>[29]Março!$B$12</f>
        <v>25.504166666666674</v>
      </c>
      <c r="J34" s="112">
        <f>[29]Março!$B$13</f>
        <v>26.479166666666668</v>
      </c>
      <c r="K34" s="112">
        <f>[29]Março!$B$14</f>
        <v>27.179166666666671</v>
      </c>
      <c r="L34" s="112">
        <f>[29]Março!$B$15</f>
        <v>28.062499999999996</v>
      </c>
      <c r="M34" s="112">
        <f>[29]Março!$B$16</f>
        <v>28.758333333333326</v>
      </c>
      <c r="N34" s="112">
        <f>[29]Março!$B$17</f>
        <v>29.754166666666663</v>
      </c>
      <c r="O34" s="112">
        <f>[29]Março!$B$18</f>
        <v>30.175000000000001</v>
      </c>
      <c r="P34" s="112">
        <f>[29]Março!$B$19</f>
        <v>28.854166666666668</v>
      </c>
      <c r="Q34" s="112">
        <f>[29]Março!$B$20</f>
        <v>28.858333333333338</v>
      </c>
      <c r="R34" s="112">
        <f>[29]Março!$B$21</f>
        <v>29.620833333333334</v>
      </c>
      <c r="S34" s="112">
        <f>[29]Março!$B$22</f>
        <v>27.049999999999997</v>
      </c>
      <c r="T34" s="112">
        <f>[29]Março!$B$23</f>
        <v>28.6875</v>
      </c>
      <c r="U34" s="112">
        <f>[29]Março!$B$24</f>
        <v>28.312499999999989</v>
      </c>
      <c r="V34" s="112">
        <f>[29]Março!$B$25</f>
        <v>27.674999999999997</v>
      </c>
      <c r="W34" s="112">
        <f>[29]Março!$B$26</f>
        <v>24.762500000000003</v>
      </c>
      <c r="X34" s="110">
        <f>[29]Março!$B$27</f>
        <v>23.754166666666666</v>
      </c>
      <c r="Y34" s="110">
        <f>[29]Março!$B$28</f>
        <v>23.100000000000005</v>
      </c>
      <c r="Z34" s="110">
        <f>[29]Março!$B$29</f>
        <v>25.137500000000003</v>
      </c>
      <c r="AA34" s="110">
        <f>[29]Março!$B$30</f>
        <v>25.133333333333326</v>
      </c>
      <c r="AB34" s="110">
        <f>[29]Março!$B$31</f>
        <v>25.095833333333331</v>
      </c>
      <c r="AC34" s="110">
        <f>[29]Março!$B$32</f>
        <v>24.591666666666665</v>
      </c>
      <c r="AD34" s="110">
        <f>[29]Março!$B$33</f>
        <v>25.041666666666661</v>
      </c>
      <c r="AE34" s="110">
        <f>[29]Março!$B$34</f>
        <v>26.862500000000001</v>
      </c>
      <c r="AF34" s="110">
        <f>[29]Março!$B$35</f>
        <v>25.645833333333339</v>
      </c>
      <c r="AG34" s="111">
        <f t="shared" si="1"/>
        <v>27.08145161290323</v>
      </c>
      <c r="AK34" t="s">
        <v>35</v>
      </c>
    </row>
    <row r="35" spans="1:37" x14ac:dyDescent="0.2">
      <c r="A35" s="48" t="s">
        <v>14</v>
      </c>
      <c r="B35" s="112">
        <f>[30]Março!$B$5</f>
        <v>29.9</v>
      </c>
      <c r="C35" s="112">
        <f>[30]Março!$B$6</f>
        <v>29.125</v>
      </c>
      <c r="D35" s="112">
        <f>[30]Março!$B$7</f>
        <v>29.012499999999999</v>
      </c>
      <c r="E35" s="112">
        <f>[30]Março!$B$8</f>
        <v>28.573913043478257</v>
      </c>
      <c r="F35" s="112">
        <f>[30]Março!$B$9</f>
        <v>27.875</v>
      </c>
      <c r="G35" s="112">
        <f>[30]Março!$B$10</f>
        <v>28.066666666666666</v>
      </c>
      <c r="H35" s="112">
        <f>[30]Março!$B$11</f>
        <v>27.429166666666664</v>
      </c>
      <c r="I35" s="112">
        <f>[30]Março!$B$12</f>
        <v>27.808333333333337</v>
      </c>
      <c r="J35" s="112">
        <f>[30]Março!$B$13</f>
        <v>28.291666666666668</v>
      </c>
      <c r="K35" s="112">
        <f>[30]Março!$B$14</f>
        <v>26.829166666666662</v>
      </c>
      <c r="L35" s="112">
        <f>[30]Março!$B$15</f>
        <v>27.817391304347829</v>
      </c>
      <c r="M35" s="112">
        <f>[30]Março!$B$16</f>
        <v>29.391666666666666</v>
      </c>
      <c r="N35" s="112">
        <f>[30]Março!$B$17</f>
        <v>28.645833333333332</v>
      </c>
      <c r="O35" s="112">
        <f>[30]Março!$B$18</f>
        <v>27.908333333333331</v>
      </c>
      <c r="P35" s="112">
        <f>[30]Março!$B$19</f>
        <v>29.95</v>
      </c>
      <c r="Q35" s="112">
        <f>[30]Março!$B$20</f>
        <v>28.477272727272734</v>
      </c>
      <c r="R35" s="112">
        <f>[30]Março!$B$21</f>
        <v>27.887500000000003</v>
      </c>
      <c r="S35" s="112">
        <f>[30]Março!$B$22</f>
        <v>27.483333333333338</v>
      </c>
      <c r="T35" s="112">
        <f>[30]Março!$B$23</f>
        <v>27.995833333333334</v>
      </c>
      <c r="U35" s="112">
        <f>[30]Março!$B$24</f>
        <v>27.987499999999994</v>
      </c>
      <c r="V35" s="112">
        <f>[30]Março!$B$25</f>
        <v>27.720833333333335</v>
      </c>
      <c r="W35" s="112">
        <f>[30]Março!$B$26</f>
        <v>26.095833333333328</v>
      </c>
      <c r="X35" s="110">
        <f>[30]Março!$B$27</f>
        <v>23.925000000000001</v>
      </c>
      <c r="Y35" s="110">
        <f>[30]Março!$B$28</f>
        <v>24.404166666666665</v>
      </c>
      <c r="Z35" s="110">
        <f>[30]Março!$B$29</f>
        <v>24.599999999999998</v>
      </c>
      <c r="AA35" s="110">
        <f>[30]Março!$B$30</f>
        <v>22.882608695652173</v>
      </c>
      <c r="AB35" s="110">
        <f>[30]Março!$B$31</f>
        <v>22.316666666666666</v>
      </c>
      <c r="AC35" s="110">
        <f>[30]Março!$B$32</f>
        <v>24.086956521739136</v>
      </c>
      <c r="AD35" s="110">
        <f>[30]Março!$B$33</f>
        <v>25.325000000000003</v>
      </c>
      <c r="AE35" s="110">
        <f>[30]Março!$B$34</f>
        <v>24.769565217391307</v>
      </c>
      <c r="AF35" s="110">
        <f>[30]Março!$B$35</f>
        <v>25.375</v>
      </c>
      <c r="AG35" s="111">
        <f t="shared" si="1"/>
        <v>27.030893790641336</v>
      </c>
      <c r="AJ35" t="s">
        <v>35</v>
      </c>
      <c r="AK35" t="s">
        <v>35</v>
      </c>
    </row>
    <row r="36" spans="1:37" x14ac:dyDescent="0.2">
      <c r="A36" s="48" t="s">
        <v>153</v>
      </c>
      <c r="B36" s="112">
        <f>[31]Março!$B$5</f>
        <v>29.858333333333331</v>
      </c>
      <c r="C36" s="112">
        <f>[31]Março!$B$6</f>
        <v>28.395833333333332</v>
      </c>
      <c r="D36" s="112">
        <f>[31]Março!$B$7</f>
        <v>27.829166666666669</v>
      </c>
      <c r="E36" s="112">
        <f>[31]Março!$B$8</f>
        <v>27.820833333333329</v>
      </c>
      <c r="F36" s="112">
        <f>[31]Março!$B$9</f>
        <v>26.654166666666669</v>
      </c>
      <c r="G36" s="112">
        <f>[31]Março!$B$10</f>
        <v>26.691666666666666</v>
      </c>
      <c r="H36" s="112">
        <f>[31]Março!$B$11</f>
        <v>25.991666666666671</v>
      </c>
      <c r="I36" s="112">
        <f>[31]Março!$B$12</f>
        <v>26.837499999999995</v>
      </c>
      <c r="J36" s="112">
        <f>[31]Março!$B$13</f>
        <v>27.933333333333326</v>
      </c>
      <c r="K36" s="112">
        <f>[31]Março!$B$14</f>
        <v>27.962499999999995</v>
      </c>
      <c r="L36" s="112">
        <f>[31]Março!$B$15</f>
        <v>28.375000000000004</v>
      </c>
      <c r="M36" s="112">
        <f>[31]Março!$B$16</f>
        <v>29.400000000000002</v>
      </c>
      <c r="N36" s="112">
        <f>[31]Março!$B$17</f>
        <v>29.691304347826087</v>
      </c>
      <c r="O36" s="112">
        <f>[31]Março!$B$18</f>
        <v>27.295833333333338</v>
      </c>
      <c r="P36" s="112">
        <f>[31]Março!$B$19</f>
        <v>28.279166666666665</v>
      </c>
      <c r="Q36" s="112">
        <f>[31]Março!$B$20</f>
        <v>27.795833333333334</v>
      </c>
      <c r="R36" s="112">
        <f>[31]Março!$B$21</f>
        <v>27.341666666666669</v>
      </c>
      <c r="S36" s="112">
        <f>[31]Março!$B$22</f>
        <v>28.479166666666668</v>
      </c>
      <c r="T36" s="112">
        <f>[31]Março!$B$23</f>
        <v>28.595833333333335</v>
      </c>
      <c r="U36" s="112">
        <f>[31]Março!$B$24</f>
        <v>27.758333333333336</v>
      </c>
      <c r="V36" s="112">
        <f>[31]Março!$B$25</f>
        <v>26.5625</v>
      </c>
      <c r="W36" s="112">
        <f>[31]Março!$B$26</f>
        <v>25.637500000000003</v>
      </c>
      <c r="X36" s="110">
        <f>[31]Março!$B$27</f>
        <v>26.554166666666671</v>
      </c>
      <c r="Y36" s="110">
        <f>[31]Março!$B$28</f>
        <v>26.629166666666666</v>
      </c>
      <c r="Z36" s="110">
        <f>[31]Março!$B$29</f>
        <v>25.712499999999995</v>
      </c>
      <c r="AA36" s="110">
        <f>[31]Março!$B$30</f>
        <v>25.254166666666666</v>
      </c>
      <c r="AB36" s="110">
        <f>[31]Março!$B$31</f>
        <v>24.745833333333334</v>
      </c>
      <c r="AC36" s="110">
        <f>[31]Março!$B$32</f>
        <v>25.083333333333332</v>
      </c>
      <c r="AD36" s="110">
        <f>[31]Março!$B$33</f>
        <v>26.262500000000003</v>
      </c>
      <c r="AE36" s="110">
        <f>[31]Março!$B$34</f>
        <v>26.345833333333331</v>
      </c>
      <c r="AF36" s="110">
        <f>[31]Março!$B$35</f>
        <v>27.375</v>
      </c>
      <c r="AG36" s="111">
        <f t="shared" si="1"/>
        <v>27.262891538101922</v>
      </c>
      <c r="AI36" s="89" t="s">
        <v>35</v>
      </c>
      <c r="AJ36" s="89" t="s">
        <v>35</v>
      </c>
    </row>
    <row r="37" spans="1:37" x14ac:dyDescent="0.2">
      <c r="A37" s="48" t="s">
        <v>15</v>
      </c>
      <c r="B37" s="112">
        <f>[32]Março!$B$5</f>
        <v>26.329166666666662</v>
      </c>
      <c r="C37" s="112">
        <f>[32]Março!$B$6</f>
        <v>28.512499999999992</v>
      </c>
      <c r="D37" s="112">
        <f>[32]Março!$B$7</f>
        <v>27.829166666666666</v>
      </c>
      <c r="E37" s="112">
        <f>[32]Março!$B$8</f>
        <v>24.470833333333331</v>
      </c>
      <c r="F37" s="112">
        <f>[32]Março!$B$9</f>
        <v>24.616666666666664</v>
      </c>
      <c r="G37" s="112">
        <f>[32]Março!$B$10</f>
        <v>24.925000000000001</v>
      </c>
      <c r="H37" s="112">
        <f>[32]Março!$B$11</f>
        <v>25.429166666666664</v>
      </c>
      <c r="I37" s="112">
        <f>[32]Março!$B$12</f>
        <v>26.324999999999999</v>
      </c>
      <c r="J37" s="112">
        <f>[32]Março!$B$13</f>
        <v>28.266666666666666</v>
      </c>
      <c r="K37" s="112">
        <f>[32]Março!$B$14</f>
        <v>28.737499999999994</v>
      </c>
      <c r="L37" s="112">
        <f>[32]Março!$B$15</f>
        <v>28.354166666666661</v>
      </c>
      <c r="M37" s="112">
        <f>[32]Março!$B$16</f>
        <v>28.179166666666664</v>
      </c>
      <c r="N37" s="112">
        <f>[32]Março!$B$17</f>
        <v>28.124999999999996</v>
      </c>
      <c r="O37" s="112">
        <f>[32]Março!$B$18</f>
        <v>29.841666666666665</v>
      </c>
      <c r="P37" s="112">
        <f>[32]Março!$B$19</f>
        <v>30.237499999999994</v>
      </c>
      <c r="Q37" s="112">
        <f>[32]Março!$B$20</f>
        <v>30.074999999999992</v>
      </c>
      <c r="R37" s="112">
        <f>[32]Março!$B$21</f>
        <v>29.458333333333329</v>
      </c>
      <c r="S37" s="112">
        <f>[32]Março!$B$22</f>
        <v>27.045833333333338</v>
      </c>
      <c r="T37" s="112">
        <f>[32]Março!$B$23</f>
        <v>29.062500000000011</v>
      </c>
      <c r="U37" s="112">
        <f>[32]Março!$B$24</f>
        <v>30.362500000000008</v>
      </c>
      <c r="V37" s="112">
        <f>[32]Março!$B$25</f>
        <v>27.154166666666669</v>
      </c>
      <c r="W37" s="112">
        <f>[32]Março!$B$26</f>
        <v>22.575000000000003</v>
      </c>
      <c r="X37" s="110">
        <f>[32]Março!$B$27</f>
        <v>23.299999999999997</v>
      </c>
      <c r="Y37" s="110">
        <f>[32]Março!$B$28</f>
        <v>22.112499999999997</v>
      </c>
      <c r="Z37" s="110">
        <f>[32]Março!$B$29</f>
        <v>22.570833333333336</v>
      </c>
      <c r="AA37" s="110">
        <f>[32]Março!$B$30</f>
        <v>25.358333333333334</v>
      </c>
      <c r="AB37" s="110">
        <f>[32]Março!$B$31</f>
        <v>24.729166666666668</v>
      </c>
      <c r="AC37" s="110">
        <f>[32]Março!$B$32</f>
        <v>23.529166666666669</v>
      </c>
      <c r="AD37" s="110">
        <f>[32]Março!$B$33</f>
        <v>24.204166666666666</v>
      </c>
      <c r="AE37" s="110">
        <f>[32]Março!$B$34</f>
        <v>25.366666666666671</v>
      </c>
      <c r="AF37" s="110">
        <f>[32]Março!$B$35</f>
        <v>24.624999999999996</v>
      </c>
      <c r="AG37" s="111">
        <f t="shared" si="1"/>
        <v>26.506720430107524</v>
      </c>
      <c r="AH37" s="12" t="s">
        <v>35</v>
      </c>
      <c r="AI37" s="12" t="s">
        <v>35</v>
      </c>
      <c r="AJ37" s="127"/>
      <c r="AK37" t="s">
        <v>35</v>
      </c>
    </row>
    <row r="38" spans="1:37" hidden="1" x14ac:dyDescent="0.2">
      <c r="A38" s="48" t="s">
        <v>16</v>
      </c>
      <c r="B38" s="112">
        <f>[33]Março!$B$5</f>
        <v>28.637499999999992</v>
      </c>
      <c r="C38" s="112">
        <f>[33]Março!$B$6</f>
        <v>23.724999999999998</v>
      </c>
      <c r="D38" s="112">
        <f>[33]Março!$B$7</f>
        <v>25.120833333333323</v>
      </c>
      <c r="E38" s="112">
        <f>[33]Março!$B$8</f>
        <v>28.212500000000002</v>
      </c>
      <c r="F38" s="112">
        <f>[33]Março!$B$9</f>
        <v>29.512499999999999</v>
      </c>
      <c r="G38" s="112">
        <f>[33]Março!$B$10</f>
        <v>29.416666666666661</v>
      </c>
      <c r="H38" s="112">
        <f>[33]Março!$B$11</f>
        <v>29.291666666666671</v>
      </c>
      <c r="I38" s="112">
        <f>[33]Março!$B$12</f>
        <v>27.037499999999998</v>
      </c>
      <c r="J38" s="112">
        <f>[33]Março!$B$13</f>
        <v>26.416666666666661</v>
      </c>
      <c r="K38" s="112">
        <f>[33]Março!$B$14</f>
        <v>26.416666666666661</v>
      </c>
      <c r="L38" s="112">
        <f>[33]Março!$B$15</f>
        <v>26.754166666666666</v>
      </c>
      <c r="M38" s="112">
        <f>[33]Março!$B$16</f>
        <v>26.462499999999995</v>
      </c>
      <c r="N38" s="112">
        <f>[33]Março!$B$17</f>
        <v>26.812499999999996</v>
      </c>
      <c r="O38" s="112">
        <f>[33]Março!$B$18</f>
        <v>24.866666666666664</v>
      </c>
      <c r="P38" s="112">
        <f>[33]Março!$B$19</f>
        <v>24.254166666666663</v>
      </c>
      <c r="Q38" s="112">
        <f>[33]Março!$B$20</f>
        <v>26.462500000000002</v>
      </c>
      <c r="R38" s="112">
        <f>[33]Março!$B$21</f>
        <v>26.345833333333335</v>
      </c>
      <c r="S38" s="112">
        <f>[33]Março!$B$22</f>
        <v>23.933333333333334</v>
      </c>
      <c r="T38" s="112">
        <f>[33]Março!$B$23</f>
        <v>24.854166666666668</v>
      </c>
      <c r="U38" s="112">
        <f>[33]Março!$B$24</f>
        <v>26.116666666666664</v>
      </c>
      <c r="V38" s="112">
        <f>[33]Março!$B$25</f>
        <v>27.745833333333334</v>
      </c>
      <c r="W38" s="112">
        <f>[33]Março!$B$26</f>
        <v>27.887499999999999</v>
      </c>
      <c r="X38" s="112">
        <f>[33]Março!$B$26</f>
        <v>27.887499999999999</v>
      </c>
      <c r="Y38" s="112">
        <f>[33]Março!$B$26</f>
        <v>27.887499999999999</v>
      </c>
      <c r="Z38" s="112">
        <f>[33]Março!$B$26</f>
        <v>27.887499999999999</v>
      </c>
      <c r="AA38" s="112">
        <f>[33]Março!$B$26</f>
        <v>27.887499999999999</v>
      </c>
      <c r="AB38" s="112">
        <f>[33]Março!$B$26</f>
        <v>27.887499999999999</v>
      </c>
      <c r="AC38" s="112">
        <f>[33]Março!$B$26</f>
        <v>27.887499999999999</v>
      </c>
      <c r="AD38" s="112">
        <f>[33]Março!$B$26</f>
        <v>27.887499999999999</v>
      </c>
      <c r="AE38" s="112">
        <f>[33]Março!$B$26</f>
        <v>27.887499999999999</v>
      </c>
      <c r="AF38" s="112">
        <f>[33]Março!$B$26</f>
        <v>27.887499999999999</v>
      </c>
      <c r="AG38" s="111">
        <f t="shared" si="1"/>
        <v>27.008736559139798</v>
      </c>
      <c r="AI38" s="12" t="s">
        <v>35</v>
      </c>
      <c r="AK38" t="s">
        <v>35</v>
      </c>
    </row>
    <row r="39" spans="1:37" x14ac:dyDescent="0.2">
      <c r="A39" s="48" t="s">
        <v>154</v>
      </c>
      <c r="B39" s="112">
        <f>[34]Março!$B$5</f>
        <v>29.854166666666668</v>
      </c>
      <c r="C39" s="112">
        <f>[34]Março!$B$6</f>
        <v>29.649999999999995</v>
      </c>
      <c r="D39" s="112">
        <f>[34]Março!$B$7</f>
        <v>28.804166666666664</v>
      </c>
      <c r="E39" s="112">
        <f>[34]Março!$B$8</f>
        <v>28.241666666666674</v>
      </c>
      <c r="F39" s="112">
        <f>[34]Março!$B$9</f>
        <v>27.716666666666665</v>
      </c>
      <c r="G39" s="112">
        <f>[34]Março!$B$10</f>
        <v>26.45</v>
      </c>
      <c r="H39" s="112">
        <f>[34]Março!$B$11</f>
        <v>26.508333333333336</v>
      </c>
      <c r="I39" s="112">
        <f>[34]Março!$B$12</f>
        <v>25.962500000000002</v>
      </c>
      <c r="J39" s="112">
        <f>[34]Março!$B$13</f>
        <v>27.099999999999994</v>
      </c>
      <c r="K39" s="112">
        <f>[34]Março!$B$14</f>
        <v>28.833333333333339</v>
      </c>
      <c r="L39" s="112">
        <f>[34]Março!$B$15</f>
        <v>28.904166666666665</v>
      </c>
      <c r="M39" s="112">
        <f>[34]Março!$B$16</f>
        <v>29.387499999999999</v>
      </c>
      <c r="N39" s="112">
        <f>[34]Março!$B$17</f>
        <v>29.120833333333334</v>
      </c>
      <c r="O39" s="112">
        <f>[34]Março!$B$18</f>
        <v>27.658333333333331</v>
      </c>
      <c r="P39" s="112">
        <f>[34]Março!$B$19</f>
        <v>27.733333333333338</v>
      </c>
      <c r="Q39" s="112">
        <f>[34]Março!$B$20</f>
        <v>28.558333333333326</v>
      </c>
      <c r="R39" s="112">
        <f>[34]Março!$B$21</f>
        <v>27.754166666666663</v>
      </c>
      <c r="S39" s="112">
        <f>[34]Março!$B$22</f>
        <v>27.887500000000003</v>
      </c>
      <c r="T39" s="112">
        <f>[34]Março!$B$23</f>
        <v>27.458333333333332</v>
      </c>
      <c r="U39" s="112">
        <f>[34]Março!$B$24</f>
        <v>29.016666666666666</v>
      </c>
      <c r="V39" s="112">
        <f>[34]Março!$B$25</f>
        <v>27.141666666666666</v>
      </c>
      <c r="W39" s="112">
        <f>[34]Março!$B$26</f>
        <v>24.920833333333334</v>
      </c>
      <c r="X39" s="110">
        <f>[34]Março!$B$27</f>
        <v>23.258333333333336</v>
      </c>
      <c r="Y39" s="110">
        <f>[34]Março!$B$28</f>
        <v>22.654166666666669</v>
      </c>
      <c r="Z39" s="110">
        <f>[34]Março!$B$29</f>
        <v>24.183333333333334</v>
      </c>
      <c r="AA39" s="110">
        <f>[34]Março!$B$30</f>
        <v>23.333333333333339</v>
      </c>
      <c r="AB39" s="110">
        <f>[34]Março!$B$31</f>
        <v>23.570833333333336</v>
      </c>
      <c r="AC39" s="110">
        <f>[34]Março!$B$32</f>
        <v>24.366666666666664</v>
      </c>
      <c r="AD39" s="110">
        <f>[34]Março!$B$33</f>
        <v>25.608333333333334</v>
      </c>
      <c r="AE39" s="110">
        <f>[34]Março!$B$34</f>
        <v>25.220833333333331</v>
      </c>
      <c r="AF39" s="110">
        <f>[34]Março!$B$35</f>
        <v>25.275000000000006</v>
      </c>
      <c r="AG39" s="111">
        <f t="shared" si="1"/>
        <v>26.843010752688169</v>
      </c>
      <c r="AI39" s="12" t="s">
        <v>35</v>
      </c>
      <c r="AK39" t="s">
        <v>35</v>
      </c>
    </row>
    <row r="40" spans="1:37" x14ac:dyDescent="0.2">
      <c r="A40" s="48" t="s">
        <v>17</v>
      </c>
      <c r="B40" s="112">
        <f>[35]Março!$B$5</f>
        <v>28.354166666666668</v>
      </c>
      <c r="C40" s="112">
        <f>[35]Março!$B$6</f>
        <v>28.625000000000004</v>
      </c>
      <c r="D40" s="112">
        <f>[35]Março!$B$7</f>
        <v>28.9375</v>
      </c>
      <c r="E40" s="112">
        <f>[35]Março!$B$8</f>
        <v>26.1875</v>
      </c>
      <c r="F40" s="112">
        <f>[35]Março!$B$9</f>
        <v>26.108333333333334</v>
      </c>
      <c r="G40" s="112">
        <f>[35]Março!$B$10</f>
        <v>26.112500000000001</v>
      </c>
      <c r="H40" s="112">
        <f>[35]Março!$B$11</f>
        <v>26.575000000000003</v>
      </c>
      <c r="I40" s="112">
        <f>[35]Março!$B$12</f>
        <v>26.912499999999998</v>
      </c>
      <c r="J40" s="112">
        <f>[35]Março!$B$13</f>
        <v>27.520833333333329</v>
      </c>
      <c r="K40" s="112">
        <f>[35]Março!$B$14</f>
        <v>29.429166666666664</v>
      </c>
      <c r="L40" s="112">
        <f>[35]Março!$B$15</f>
        <v>28.950000000000006</v>
      </c>
      <c r="M40" s="112">
        <f>[35]Março!$B$16</f>
        <v>29.337499999999995</v>
      </c>
      <c r="N40" s="112">
        <f>[35]Março!$B$17</f>
        <v>29.858333333333324</v>
      </c>
      <c r="O40" s="112">
        <f>[35]Março!$B$18</f>
        <v>30.387500000000003</v>
      </c>
      <c r="P40" s="112">
        <f>[35]Março!$B$19</f>
        <v>29.233333333333334</v>
      </c>
      <c r="Q40" s="112">
        <f>[35]Março!$B$20</f>
        <v>29.445833333333329</v>
      </c>
      <c r="R40" s="112">
        <f>[35]Março!$B$21</f>
        <v>30.495833333333326</v>
      </c>
      <c r="S40" s="112">
        <f>[35]Março!$B$22</f>
        <v>28.220833333333342</v>
      </c>
      <c r="T40" s="112">
        <f>[35]Março!$B$23</f>
        <v>29.833333333333329</v>
      </c>
      <c r="U40" s="112">
        <f>[35]Março!$B$24</f>
        <v>30.204166666666669</v>
      </c>
      <c r="V40" s="112">
        <f>[35]Março!$B$25</f>
        <v>27.749999999999996</v>
      </c>
      <c r="W40" s="112">
        <f>[35]Março!$B$26</f>
        <v>24.866666666666664</v>
      </c>
      <c r="X40" s="110">
        <f>[35]Março!$B$27</f>
        <v>24.716666666666672</v>
      </c>
      <c r="Y40" s="110">
        <f>[35]Março!$B$28</f>
        <v>23.891666666666662</v>
      </c>
      <c r="Z40" s="110">
        <f>[35]Março!$B$29</f>
        <v>25.195833333333329</v>
      </c>
      <c r="AA40" s="110">
        <f>[35]Março!$B$30</f>
        <v>25.687500000000004</v>
      </c>
      <c r="AB40" s="110">
        <f>[35]Março!$B$31</f>
        <v>25.283333333333328</v>
      </c>
      <c r="AC40" s="110">
        <f>[35]Março!$B$32</f>
        <v>24.383333333333336</v>
      </c>
      <c r="AD40" s="110">
        <f>[35]Março!$B$33</f>
        <v>24.679166666666671</v>
      </c>
      <c r="AE40" s="110">
        <f>[35]Março!$B$34</f>
        <v>26.662499999999998</v>
      </c>
      <c r="AF40" s="110">
        <f>[35]Março!$B$35</f>
        <v>25.612499999999994</v>
      </c>
      <c r="AG40" s="111">
        <f t="shared" si="1"/>
        <v>27.401881720430108</v>
      </c>
      <c r="AI40" s="12" t="s">
        <v>35</v>
      </c>
      <c r="AK40" t="s">
        <v>35</v>
      </c>
    </row>
    <row r="41" spans="1:37" x14ac:dyDescent="0.2">
      <c r="A41" s="48" t="s">
        <v>136</v>
      </c>
      <c r="B41" s="112" t="str">
        <f>[36]Março!$B$5</f>
        <v>*</v>
      </c>
      <c r="C41" s="112" t="str">
        <f>[36]Março!$B$6</f>
        <v>*</v>
      </c>
      <c r="D41" s="112" t="str">
        <f>[36]Março!$B$7</f>
        <v>*</v>
      </c>
      <c r="E41" s="112" t="str">
        <f>[36]Março!$B$8</f>
        <v>*</v>
      </c>
      <c r="F41" s="112">
        <f>[36]Março!$B$9</f>
        <v>27.341666666666672</v>
      </c>
      <c r="G41" s="112">
        <f>[36]Março!$B$10</f>
        <v>25.508333333333329</v>
      </c>
      <c r="H41" s="112">
        <f>[36]Março!$B$11</f>
        <v>26.412499999999998</v>
      </c>
      <c r="I41" s="112">
        <f>[36]Março!$B$12</f>
        <v>26.037499999999991</v>
      </c>
      <c r="J41" s="112">
        <f>[36]Março!$B$13</f>
        <v>27.220833333333331</v>
      </c>
      <c r="K41" s="112">
        <f>[36]Março!$B$14</f>
        <v>27.779166666666665</v>
      </c>
      <c r="L41" s="112">
        <f>[36]Março!$B$15</f>
        <v>27.637500000000003</v>
      </c>
      <c r="M41" s="112">
        <f>[36]Março!$B$16</f>
        <v>28.058333333333334</v>
      </c>
      <c r="N41" s="112">
        <f>[36]Março!$B$17</f>
        <v>28.787499999999998</v>
      </c>
      <c r="O41" s="112">
        <f>[36]Março!$B$18</f>
        <v>29.862499999999997</v>
      </c>
      <c r="P41" s="112">
        <f>[36]Março!$B$19</f>
        <v>28.858333333333334</v>
      </c>
      <c r="Q41" s="112">
        <f>[36]Março!$B$20</f>
        <v>28.762500000000006</v>
      </c>
      <c r="R41" s="112">
        <f>[36]Março!$B$21</f>
        <v>29.299999999999997</v>
      </c>
      <c r="S41" s="112">
        <f>[36]Março!$B$22</f>
        <v>27.112499999999997</v>
      </c>
      <c r="T41" s="112">
        <f>[36]Março!$B$23</f>
        <v>27.729166666666661</v>
      </c>
      <c r="U41" s="112">
        <f>[36]Março!$B$24</f>
        <v>28.495833333333334</v>
      </c>
      <c r="V41" s="112">
        <f>[36]Março!$B$25</f>
        <v>26.754166666666663</v>
      </c>
      <c r="W41" s="112">
        <f>[36]Março!$B$26</f>
        <v>25.520833333333329</v>
      </c>
      <c r="X41" s="110">
        <f>[36]Março!$B$27</f>
        <v>23.491666666666671</v>
      </c>
      <c r="Y41" s="110">
        <f>[36]Março!$B$28</f>
        <v>22.975000000000005</v>
      </c>
      <c r="Z41" s="110">
        <f>[36]Março!$B$29</f>
        <v>24.904166666666669</v>
      </c>
      <c r="AA41" s="110">
        <f>[36]Março!$B$30</f>
        <v>24.687499999999996</v>
      </c>
      <c r="AB41" s="110">
        <f>[36]Março!$B$31</f>
        <v>24.016666666666666</v>
      </c>
      <c r="AC41" s="110">
        <f>[36]Março!$B$32</f>
        <v>23.721527777777776</v>
      </c>
      <c r="AD41" s="110">
        <f>[36]Março!$B$33</f>
        <v>23.849999999999998</v>
      </c>
      <c r="AE41" s="110">
        <f>[36]Março!$B$34</f>
        <v>26.570833333333329</v>
      </c>
      <c r="AF41" s="110">
        <f>[36]Março!$B$35</f>
        <v>26.029166666666665</v>
      </c>
      <c r="AG41" s="111">
        <f t="shared" si="1"/>
        <v>26.571322016460908</v>
      </c>
      <c r="AI41" s="12" t="s">
        <v>35</v>
      </c>
      <c r="AJ41" t="s">
        <v>35</v>
      </c>
    </row>
    <row r="42" spans="1:37" x14ac:dyDescent="0.2">
      <c r="A42" s="48" t="s">
        <v>18</v>
      </c>
      <c r="B42" s="112">
        <f>[37]Março!$B$5</f>
        <v>27.220833333333331</v>
      </c>
      <c r="C42" s="112">
        <f>[37]Março!$B$6</f>
        <v>27.170833333333334</v>
      </c>
      <c r="D42" s="112">
        <f>[37]Março!$B$7</f>
        <v>24.970833333333328</v>
      </c>
      <c r="E42" s="112">
        <f>[37]Março!$B$8</f>
        <v>25.3</v>
      </c>
      <c r="F42" s="112">
        <f>[37]Março!$B$9</f>
        <v>24.249999999999989</v>
      </c>
      <c r="G42" s="112">
        <f>[37]Março!$B$10</f>
        <v>24.079166666666669</v>
      </c>
      <c r="H42" s="112">
        <f>[37]Março!$B$11</f>
        <v>25.375</v>
      </c>
      <c r="I42" s="112">
        <f>[37]Março!$B$12</f>
        <v>26.137499999999999</v>
      </c>
      <c r="J42" s="112">
        <f>[37]Março!$B$13</f>
        <v>25.433333333333326</v>
      </c>
      <c r="K42" s="112">
        <f>[37]Março!$B$14</f>
        <v>25.370833333333337</v>
      </c>
      <c r="L42" s="112">
        <f>[37]Março!$B$15</f>
        <v>26.399999999999995</v>
      </c>
      <c r="M42" s="112">
        <f>[37]Março!$B$16</f>
        <v>27.700000000000003</v>
      </c>
      <c r="N42" s="112">
        <f>[37]Março!$B$17</f>
        <v>27.379166666666663</v>
      </c>
      <c r="O42" s="112">
        <f>[37]Março!$B$18</f>
        <v>27.141666666666662</v>
      </c>
      <c r="P42" s="112">
        <f>[37]Março!$B$19</f>
        <v>25.037499999999998</v>
      </c>
      <c r="Q42" s="112">
        <f>[37]Março!$B$20</f>
        <v>25.5625</v>
      </c>
      <c r="R42" s="112">
        <f>[37]Março!$B$21</f>
        <v>26.445833333333336</v>
      </c>
      <c r="S42" s="112">
        <f>[37]Março!$B$22</f>
        <v>27.125000000000004</v>
      </c>
      <c r="T42" s="112">
        <f>[37]Março!$B$23</f>
        <v>26.620833333333326</v>
      </c>
      <c r="U42" s="112">
        <f>[37]Março!$B$24</f>
        <v>27.233333333333324</v>
      </c>
      <c r="V42" s="112">
        <f>[37]Março!$B$25</f>
        <v>27.258333333333336</v>
      </c>
      <c r="W42" s="112">
        <f>[37]Março!$B$26</f>
        <v>22.854166666666668</v>
      </c>
      <c r="X42" s="110">
        <f>[37]Março!$B$27</f>
        <v>23.495833333333337</v>
      </c>
      <c r="Y42" s="110">
        <f>[37]Março!$B$28</f>
        <v>22.487499999999997</v>
      </c>
      <c r="Z42" s="110">
        <f>[37]Março!$B$29</f>
        <v>23.1875</v>
      </c>
      <c r="AA42" s="110">
        <f>[37]Março!$B$30</f>
        <v>22.608333333333338</v>
      </c>
      <c r="AB42" s="110">
        <f>[37]Março!$B$31</f>
        <v>21.849999999999998</v>
      </c>
      <c r="AC42" s="110">
        <f>[37]Março!$B$32</f>
        <v>23.141666666666666</v>
      </c>
      <c r="AD42" s="110">
        <f>[37]Março!$B$33</f>
        <v>23.533333333333342</v>
      </c>
      <c r="AE42" s="110">
        <f>[37]Março!$B$34</f>
        <v>24.854166666666661</v>
      </c>
      <c r="AF42" s="110">
        <f>[37]Março!$B$35</f>
        <v>23.829166666666669</v>
      </c>
      <c r="AG42" s="111">
        <f t="shared" si="1"/>
        <v>25.195295698924728</v>
      </c>
      <c r="AK42" t="s">
        <v>35</v>
      </c>
    </row>
    <row r="43" spans="1:37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0"/>
      <c r="Y43" s="110"/>
      <c r="Z43" s="110"/>
      <c r="AA43" s="110"/>
      <c r="AB43" s="110"/>
      <c r="AC43" s="110"/>
      <c r="AD43" s="110"/>
      <c r="AE43" s="110"/>
      <c r="AF43" s="110"/>
      <c r="AG43" s="111" t="s">
        <v>197</v>
      </c>
    </row>
    <row r="44" spans="1:37" x14ac:dyDescent="0.2">
      <c r="A44" s="48" t="s">
        <v>19</v>
      </c>
      <c r="B44" s="112">
        <f>[38]Março!$B$5</f>
        <v>26.145833333333329</v>
      </c>
      <c r="C44" s="112">
        <f>[38]Março!$B$6</f>
        <v>27.458333333333343</v>
      </c>
      <c r="D44" s="112">
        <f>[38]Março!$B$7</f>
        <v>27.591666666666669</v>
      </c>
      <c r="E44" s="112">
        <f>[38]Março!$B$8</f>
        <v>24.991666666666671</v>
      </c>
      <c r="F44" s="112">
        <f>[38]Março!$B$9</f>
        <v>23.983333333333334</v>
      </c>
      <c r="G44" s="112">
        <f>[38]Março!$B$10</f>
        <v>26.120833333333334</v>
      </c>
      <c r="H44" s="112">
        <f>[38]Março!$B$11</f>
        <v>25.704166666666662</v>
      </c>
      <c r="I44" s="112">
        <f>[38]Março!$B$12</f>
        <v>25.308333333333334</v>
      </c>
      <c r="J44" s="112">
        <f>[38]Março!$B$13</f>
        <v>27.433333333333337</v>
      </c>
      <c r="K44" s="112">
        <f>[38]Março!$B$14</f>
        <v>29.191666666666663</v>
      </c>
      <c r="L44" s="112">
        <f>[38]Março!$B$15</f>
        <v>28.283333333333328</v>
      </c>
      <c r="M44" s="112">
        <f>[38]Março!$B$16</f>
        <v>28.341666666666669</v>
      </c>
      <c r="N44" s="112">
        <f>[38]Março!$B$17</f>
        <v>28.487500000000001</v>
      </c>
      <c r="O44" s="112">
        <f>[38]Março!$B$18</f>
        <v>29.724999999999998</v>
      </c>
      <c r="P44" s="112">
        <f>[38]Março!$B$19</f>
        <v>29.387499999999999</v>
      </c>
      <c r="Q44" s="112">
        <f>[38]Março!$B$20</f>
        <v>29.404166666666669</v>
      </c>
      <c r="R44" s="112">
        <f>[38]Março!$B$21</f>
        <v>26.38333333333334</v>
      </c>
      <c r="S44" s="112">
        <f>[38]Março!$B$22</f>
        <v>25.920833333333331</v>
      </c>
      <c r="T44" s="112">
        <f>[38]Março!$B$23</f>
        <v>28.950000000000003</v>
      </c>
      <c r="U44" s="112">
        <f>[38]Março!$B$24</f>
        <v>29.066666666666663</v>
      </c>
      <c r="V44" s="112">
        <f>[38]Março!$B$25</f>
        <v>24.808333333333337</v>
      </c>
      <c r="W44" s="112">
        <f>[38]Março!$B$26</f>
        <v>23.045833333333334</v>
      </c>
      <c r="X44" s="110">
        <f>[38]Março!$B$27</f>
        <v>24.491666666666664</v>
      </c>
      <c r="Y44" s="110">
        <f>[38]Março!$B$28</f>
        <v>24.045833333333334</v>
      </c>
      <c r="Z44" s="110">
        <f>[38]Março!$B$29</f>
        <v>24.804166666666664</v>
      </c>
      <c r="AA44" s="110">
        <f>[38]Março!$B$30</f>
        <v>25.675000000000001</v>
      </c>
      <c r="AB44" s="110">
        <f>[38]Março!$B$31</f>
        <v>25.741666666666671</v>
      </c>
      <c r="AC44" s="110">
        <f>[38]Março!$B$32</f>
        <v>25.370833333333334</v>
      </c>
      <c r="AD44" s="110">
        <f>[38]Março!$B$33</f>
        <v>25.595833333333331</v>
      </c>
      <c r="AE44" s="110">
        <f>[38]Março!$B$34</f>
        <v>26.44583333333334</v>
      </c>
      <c r="AF44" s="110">
        <f>[38]Março!$B$35</f>
        <v>25.495833333333337</v>
      </c>
      <c r="AG44" s="111">
        <f t="shared" si="1"/>
        <v>26.56129032258065</v>
      </c>
      <c r="AH44" s="12" t="s">
        <v>35</v>
      </c>
      <c r="AI44" s="12" t="s">
        <v>35</v>
      </c>
      <c r="AK44" t="s">
        <v>35</v>
      </c>
    </row>
    <row r="45" spans="1:37" x14ac:dyDescent="0.2">
      <c r="A45" s="48" t="s">
        <v>23</v>
      </c>
      <c r="B45" s="112">
        <f>[39]Março!$B$5</f>
        <v>29.308333333333341</v>
      </c>
      <c r="C45" s="112">
        <f>[39]Março!$B$6</f>
        <v>29</v>
      </c>
      <c r="D45" s="112">
        <f>[39]Março!$B$7</f>
        <v>28.416666666666671</v>
      </c>
      <c r="E45" s="112">
        <f>[39]Março!$B$8</f>
        <v>26.379166666666666</v>
      </c>
      <c r="F45" s="112">
        <f>[39]Março!$B$9</f>
        <v>26.704166666666666</v>
      </c>
      <c r="G45" s="112">
        <f>[39]Março!$B$10</f>
        <v>26.062500000000004</v>
      </c>
      <c r="H45" s="112">
        <f>[39]Março!$B$11</f>
        <v>27.708333333333339</v>
      </c>
      <c r="I45" s="112">
        <f>[39]Março!$B$12</f>
        <v>26.5</v>
      </c>
      <c r="J45" s="112">
        <f>[39]Março!$B$13</f>
        <v>27.808333333333334</v>
      </c>
      <c r="K45" s="112">
        <f>[39]Março!$B$14</f>
        <v>28.074999999999999</v>
      </c>
      <c r="L45" s="112">
        <f>[39]Março!$B$15</f>
        <v>28.012500000000003</v>
      </c>
      <c r="M45" s="112">
        <f>[39]Março!$B$16</f>
        <v>28.958333333333332</v>
      </c>
      <c r="N45" s="112">
        <f>[39]Março!$B$17</f>
        <v>30.137499999999999</v>
      </c>
      <c r="O45" s="112">
        <f>[39]Março!$B$18</f>
        <v>29.524999999999995</v>
      </c>
      <c r="P45" s="112">
        <f>[39]Março!$B$19</f>
        <v>28.962500000000006</v>
      </c>
      <c r="Q45" s="112">
        <f>[39]Março!$B$20</f>
        <v>29.066666666666659</v>
      </c>
      <c r="R45" s="112">
        <f>[39]Março!$B$21</f>
        <v>29.037499999999998</v>
      </c>
      <c r="S45" s="112">
        <f>[39]Março!$B$22</f>
        <v>27.620833333333334</v>
      </c>
      <c r="T45" s="112">
        <f>[39]Março!$B$23</f>
        <v>29.887500000000003</v>
      </c>
      <c r="U45" s="112">
        <f>[39]Março!$B$24</f>
        <v>29.637500000000003</v>
      </c>
      <c r="V45" s="112">
        <f>[39]Março!$B$25</f>
        <v>28.654166666666669</v>
      </c>
      <c r="W45" s="112">
        <f>[39]Março!$B$26</f>
        <v>24.887500000000003</v>
      </c>
      <c r="X45" s="110">
        <f>[39]Março!$B$27</f>
        <v>24.262500000000003</v>
      </c>
      <c r="Y45" s="110">
        <f>[39]Março!$B$28</f>
        <v>23.404166666666665</v>
      </c>
      <c r="Z45" s="110">
        <f>[39]Março!$B$29</f>
        <v>25.2</v>
      </c>
      <c r="AA45" s="110">
        <f>[39]Março!$B$30</f>
        <v>24.862499999999997</v>
      </c>
      <c r="AB45" s="110">
        <f>[39]Março!$B$31</f>
        <v>24.533333333333331</v>
      </c>
      <c r="AC45" s="110">
        <f>[39]Março!$B$32</f>
        <v>24.683333333333337</v>
      </c>
      <c r="AD45" s="110">
        <f>[39]Março!$B$33</f>
        <v>24.504166666666663</v>
      </c>
      <c r="AE45" s="110">
        <f>[39]Março!$B$34</f>
        <v>25.079166666666666</v>
      </c>
      <c r="AF45" s="110">
        <f>[39]Março!$B$35</f>
        <v>25.200000000000003</v>
      </c>
      <c r="AG45" s="111">
        <f t="shared" si="1"/>
        <v>27.163844086021513</v>
      </c>
      <c r="AK45" t="s">
        <v>35</v>
      </c>
    </row>
    <row r="46" spans="1:37" x14ac:dyDescent="0.2">
      <c r="A46" s="48" t="s">
        <v>34</v>
      </c>
      <c r="B46" s="112">
        <f>[40]Março!$B$5</f>
        <v>28.529166666666665</v>
      </c>
      <c r="C46" s="112">
        <f>[40]Março!$B$6</f>
        <v>27.129166666666674</v>
      </c>
      <c r="D46" s="112">
        <f>[40]Março!$B$7</f>
        <v>26.620833333333334</v>
      </c>
      <c r="E46" s="112">
        <f>[40]Março!$B$8</f>
        <v>25.233333333333334</v>
      </c>
      <c r="F46" s="112">
        <f>[40]Março!$B$9</f>
        <v>25.033333333333331</v>
      </c>
      <c r="G46" s="112">
        <f>[40]Março!$B$10</f>
        <v>23.991666666666671</v>
      </c>
      <c r="H46" s="112">
        <f>[40]Março!$B$11</f>
        <v>25.074999999999992</v>
      </c>
      <c r="I46" s="112">
        <f>[40]Março!$B$12</f>
        <v>26.074999999999999</v>
      </c>
      <c r="J46" s="112">
        <f>[40]Março!$B$13</f>
        <v>26.179166666666664</v>
      </c>
      <c r="K46" s="112">
        <f>[40]Março!$B$14</f>
        <v>26.258333333333329</v>
      </c>
      <c r="L46" s="112">
        <f>[40]Março!$B$15</f>
        <v>26.545833333333334</v>
      </c>
      <c r="M46" s="112">
        <f>[40]Março!$B$16</f>
        <v>27.812499999999989</v>
      </c>
      <c r="N46" s="112">
        <f>[40]Março!$B$17</f>
        <v>28.087500000000002</v>
      </c>
      <c r="O46" s="112">
        <f>[40]Março!$B$18</f>
        <v>26.491666666666664</v>
      </c>
      <c r="P46" s="112">
        <f>[40]Março!$B$19</f>
        <v>26.920833333333334</v>
      </c>
      <c r="Q46" s="112">
        <f>[40]Março!$B$20</f>
        <v>26.583333333333339</v>
      </c>
      <c r="R46" s="112">
        <f>[40]Março!$B$21</f>
        <v>25.929166666666671</v>
      </c>
      <c r="S46" s="112">
        <f>[40]Março!$B$22</f>
        <v>27.604166666666668</v>
      </c>
      <c r="T46" s="112">
        <f>[40]Março!$B$23</f>
        <v>26.920833333333334</v>
      </c>
      <c r="U46" s="112">
        <f>[40]Março!$B$24</f>
        <v>26.845833333333331</v>
      </c>
      <c r="V46" s="112">
        <f>[40]Março!$B$25</f>
        <v>26.141666666666666</v>
      </c>
      <c r="W46" s="112">
        <f>[40]Março!$B$26</f>
        <v>24.387499999999999</v>
      </c>
      <c r="X46" s="110">
        <f>[40]Março!$B$27</f>
        <v>24.341666666666665</v>
      </c>
      <c r="Y46" s="110">
        <f>[40]Março!$B$28</f>
        <v>24.699999999999989</v>
      </c>
      <c r="Z46" s="110">
        <f>[40]Março!$B$29</f>
        <v>24.058333333333334</v>
      </c>
      <c r="AA46" s="110">
        <f>[40]Março!$B$30</f>
        <v>23.766666666666666</v>
      </c>
      <c r="AB46" s="110">
        <f>[40]Março!$B$31</f>
        <v>23.587500000000002</v>
      </c>
      <c r="AC46" s="110">
        <f>[40]Março!$B$32</f>
        <v>24.070833333333329</v>
      </c>
      <c r="AD46" s="110">
        <f>[40]Março!$B$33</f>
        <v>24.287499999999994</v>
      </c>
      <c r="AE46" s="110">
        <f>[40]Março!$B$34</f>
        <v>25.150000000000002</v>
      </c>
      <c r="AF46" s="110">
        <f>[40]Março!$B$35</f>
        <v>25.891666666666669</v>
      </c>
      <c r="AG46" s="111">
        <f t="shared" si="1"/>
        <v>25.814516129032253</v>
      </c>
      <c r="AH46" s="12" t="s">
        <v>35</v>
      </c>
      <c r="AI46" s="12" t="s">
        <v>35</v>
      </c>
      <c r="AK46" s="12" t="s">
        <v>35</v>
      </c>
    </row>
    <row r="47" spans="1:37" x14ac:dyDescent="0.2">
      <c r="A47" s="48" t="s">
        <v>20</v>
      </c>
      <c r="B47" s="112">
        <f>[41]Março!$B$5</f>
        <v>30.108333333333331</v>
      </c>
      <c r="C47" s="112">
        <f>[41]Março!$B$6</f>
        <v>30.308333333333337</v>
      </c>
      <c r="D47" s="112">
        <f>[41]Março!$B$7</f>
        <v>30.987500000000001</v>
      </c>
      <c r="E47" s="112">
        <f>[41]Março!$B$8</f>
        <v>31.195833333333336</v>
      </c>
      <c r="F47" s="112">
        <f>[41]Março!$B$9</f>
        <v>29.704166666666662</v>
      </c>
      <c r="G47" s="112">
        <f>[41]Março!$B$10</f>
        <v>27.766666666666666</v>
      </c>
      <c r="H47" s="112">
        <f>[41]Março!$B$11</f>
        <v>28.212500000000002</v>
      </c>
      <c r="I47" s="112">
        <f>[41]Março!$B$12</f>
        <v>28.708333333333329</v>
      </c>
      <c r="J47" s="112">
        <f>[41]Março!$B$13</f>
        <v>28.895833333333329</v>
      </c>
      <c r="K47" s="112">
        <f>[41]Março!$B$14</f>
        <v>28.933333333333334</v>
      </c>
      <c r="L47" s="112">
        <f>[41]Março!$B$15</f>
        <v>29.316666666666666</v>
      </c>
      <c r="M47" s="112">
        <f>[41]Março!$B$16</f>
        <v>30.045833333333331</v>
      </c>
      <c r="N47" s="112">
        <f>[41]Março!$B$17</f>
        <v>30.937500000000004</v>
      </c>
      <c r="O47" s="112">
        <f>[41]Março!$B$18</f>
        <v>31.162500000000009</v>
      </c>
      <c r="P47" s="112">
        <f>[41]Março!$B$19</f>
        <v>31.079166666666666</v>
      </c>
      <c r="Q47" s="112">
        <f>[41]Março!$B$20</f>
        <v>30.283333333333342</v>
      </c>
      <c r="R47" s="112">
        <f>[41]Março!$B$21</f>
        <v>29.637500000000003</v>
      </c>
      <c r="S47" s="112">
        <f>[41]Março!$B$22</f>
        <v>27.691666666666666</v>
      </c>
      <c r="T47" s="112">
        <f>[41]Março!$B$23</f>
        <v>28.566666666666666</v>
      </c>
      <c r="U47" s="112">
        <f>[41]Março!$B$24</f>
        <v>29.045833333333331</v>
      </c>
      <c r="V47" s="112">
        <f>[41]Março!$B$25</f>
        <v>28.616666666666671</v>
      </c>
      <c r="W47" s="112">
        <f>[41]Março!$B$26</f>
        <v>25.758333333333329</v>
      </c>
      <c r="X47" s="110">
        <f>[41]Março!$B$27</f>
        <v>24.274999999999995</v>
      </c>
      <c r="Y47" s="110">
        <f>[41]Março!$B$28</f>
        <v>23.5625</v>
      </c>
      <c r="Z47" s="110">
        <f>[41]Março!$B$29</f>
        <v>25.320833333333329</v>
      </c>
      <c r="AA47" s="110">
        <f>[41]Março!$B$30</f>
        <v>24.929166666666671</v>
      </c>
      <c r="AB47" s="110">
        <f>[41]Março!$B$31</f>
        <v>23.362500000000001</v>
      </c>
      <c r="AC47" s="110">
        <f>[41]Março!$B$32</f>
        <v>24.641666666666669</v>
      </c>
      <c r="AD47" s="110">
        <f>[41]Março!$B$33</f>
        <v>26.220833333333328</v>
      </c>
      <c r="AE47" s="110">
        <f>[41]Março!$B$34</f>
        <v>26.658333333333331</v>
      </c>
      <c r="AF47" s="110">
        <f>[41]Março!$B$35</f>
        <v>26.637500000000003</v>
      </c>
      <c r="AG47" s="111">
        <f t="shared" si="1"/>
        <v>28.147446236559141</v>
      </c>
      <c r="AI47" s="12" t="s">
        <v>35</v>
      </c>
    </row>
    <row r="48" spans="1:37" s="5" customFormat="1" ht="17.100000000000001" customHeight="1" x14ac:dyDescent="0.2">
      <c r="A48" s="81" t="s">
        <v>198</v>
      </c>
      <c r="B48" s="113">
        <f t="shared" ref="B48:AE48" si="2">AVERAGE(B5:B47)</f>
        <v>28.369593626482214</v>
      </c>
      <c r="C48" s="113">
        <f t="shared" si="2"/>
        <v>28.765964135502173</v>
      </c>
      <c r="D48" s="113">
        <f t="shared" si="2"/>
        <v>28.350679759552044</v>
      </c>
      <c r="E48" s="113">
        <f t="shared" si="2"/>
        <v>26.721725543478261</v>
      </c>
      <c r="F48" s="113">
        <f t="shared" si="2"/>
        <v>26.221065908287546</v>
      </c>
      <c r="G48" s="113">
        <f t="shared" si="2"/>
        <v>26.271067316913591</v>
      </c>
      <c r="H48" s="113">
        <f t="shared" si="2"/>
        <v>26.966660224695936</v>
      </c>
      <c r="I48" s="113">
        <f t="shared" si="2"/>
        <v>26.927219807416822</v>
      </c>
      <c r="J48" s="113">
        <f t="shared" si="2"/>
        <v>27.719690303657693</v>
      </c>
      <c r="K48" s="113">
        <f t="shared" si="2"/>
        <v>28.237760367651678</v>
      </c>
      <c r="L48" s="113">
        <f t="shared" si="2"/>
        <v>28.374892167011733</v>
      </c>
      <c r="M48" s="113">
        <f t="shared" si="2"/>
        <v>29.010256289604119</v>
      </c>
      <c r="N48" s="113">
        <f t="shared" si="2"/>
        <v>29.31113267770877</v>
      </c>
      <c r="O48" s="113">
        <f t="shared" si="2"/>
        <v>29.493459831231569</v>
      </c>
      <c r="P48" s="113">
        <f t="shared" si="2"/>
        <v>29.009585372357112</v>
      </c>
      <c r="Q48" s="113">
        <f t="shared" si="2"/>
        <v>29.031217061923588</v>
      </c>
      <c r="R48" s="113">
        <f t="shared" si="2"/>
        <v>28.758083048766281</v>
      </c>
      <c r="S48" s="113">
        <f t="shared" si="2"/>
        <v>27.834127376246947</v>
      </c>
      <c r="T48" s="113">
        <f t="shared" si="2"/>
        <v>28.96220238095238</v>
      </c>
      <c r="U48" s="113">
        <f t="shared" si="2"/>
        <v>29.124978433402344</v>
      </c>
      <c r="V48" s="113">
        <f t="shared" si="2"/>
        <v>27.50783690946734</v>
      </c>
      <c r="W48" s="113">
        <f t="shared" si="2"/>
        <v>24.702126466528647</v>
      </c>
      <c r="X48" s="113">
        <f t="shared" si="2"/>
        <v>24.520526695526698</v>
      </c>
      <c r="Y48" s="113">
        <f t="shared" si="2"/>
        <v>24.118948412698419</v>
      </c>
      <c r="Z48" s="113">
        <f t="shared" si="2"/>
        <v>24.874390243902436</v>
      </c>
      <c r="AA48" s="113">
        <f t="shared" si="2"/>
        <v>25.204514123204472</v>
      </c>
      <c r="AB48" s="113">
        <f t="shared" si="2"/>
        <v>24.740142276422763</v>
      </c>
      <c r="AC48" s="113">
        <f t="shared" si="2"/>
        <v>24.67186211264287</v>
      </c>
      <c r="AD48" s="113">
        <f t="shared" si="2"/>
        <v>25.254455133060652</v>
      </c>
      <c r="AE48" s="113">
        <f t="shared" si="2"/>
        <v>26.189118785950708</v>
      </c>
      <c r="AF48" s="113">
        <f t="shared" ref="AF48" si="3">AVERAGE(AF5:AF47)</f>
        <v>25.793465181771641</v>
      </c>
      <c r="AG48" s="114">
        <f>AVERAGE(AG5:AG47)</f>
        <v>27.145506650510384</v>
      </c>
      <c r="AI48" s="5" t="s">
        <v>35</v>
      </c>
      <c r="AJ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72"/>
      <c r="AK49" t="s">
        <v>35</v>
      </c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72"/>
      <c r="AI50" s="12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I54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</row>
    <row r="57" spans="1:37" x14ac:dyDescent="0.2">
      <c r="AI57" s="12" t="s">
        <v>35</v>
      </c>
    </row>
    <row r="58" spans="1:37" x14ac:dyDescent="0.2">
      <c r="N58" s="2" t="s">
        <v>35</v>
      </c>
      <c r="AD58" s="2" t="s">
        <v>35</v>
      </c>
    </row>
    <row r="59" spans="1:37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2" t="s">
        <v>35</v>
      </c>
    </row>
    <row r="60" spans="1:37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2" t="s">
        <v>35</v>
      </c>
      <c r="W60" s="2" t="s">
        <v>35</v>
      </c>
    </row>
    <row r="61" spans="1:37" x14ac:dyDescent="0.2">
      <c r="Z61" s="2" t="s">
        <v>35</v>
      </c>
    </row>
    <row r="62" spans="1:37" x14ac:dyDescent="0.2">
      <c r="AB62" s="2" t="s">
        <v>35</v>
      </c>
    </row>
    <row r="63" spans="1:37" x14ac:dyDescent="0.2">
      <c r="AG63" s="7" t="s">
        <v>35</v>
      </c>
    </row>
    <row r="64" spans="1:37" x14ac:dyDescent="0.2">
      <c r="AK64" s="12" t="s">
        <v>35</v>
      </c>
    </row>
    <row r="65" spans="9:36" x14ac:dyDescent="0.2">
      <c r="I65" s="2" t="s">
        <v>35</v>
      </c>
      <c r="AJ65" t="s">
        <v>35</v>
      </c>
    </row>
    <row r="68" spans="9:36" x14ac:dyDescent="0.2">
      <c r="AE68" s="2" t="s">
        <v>35</v>
      </c>
    </row>
  </sheetData>
  <mergeCells count="36"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R3:R4"/>
    <mergeCell ref="B2:AG2"/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A52:G52"/>
    <mergeCell ref="S3:S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0"/>
  <sheetViews>
    <sheetView tabSelected="1" topLeftCell="A10" zoomScale="90" zoomScaleNormal="90" workbookViewId="0">
      <selection activeCell="AK58" sqref="AK58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6" width="6" style="2" customWidth="1"/>
    <col min="17" max="17" width="6.140625" style="2" customWidth="1"/>
    <col min="18" max="18" width="6.7109375" style="2" customWidth="1"/>
    <col min="19" max="19" width="6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2" t="s">
        <v>201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4"/>
    </row>
    <row r="2" spans="1:37" s="4" customFormat="1" ht="20.100000000000001" customHeight="1" x14ac:dyDescent="0.2">
      <c r="A2" s="172" t="s">
        <v>21</v>
      </c>
      <c r="B2" s="167" t="s">
        <v>254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9"/>
    </row>
    <row r="3" spans="1:37" s="5" customFormat="1" ht="20.100000000000001" customHeight="1" x14ac:dyDescent="0.2">
      <c r="A3" s="172"/>
      <c r="B3" s="165">
        <v>1</v>
      </c>
      <c r="C3" s="165">
        <f>SUM(B3+1)</f>
        <v>2</v>
      </c>
      <c r="D3" s="165">
        <f t="shared" ref="D3:AD3" si="0">SUM(C3+1)</f>
        <v>3</v>
      </c>
      <c r="E3" s="165">
        <f t="shared" si="0"/>
        <v>4</v>
      </c>
      <c r="F3" s="165">
        <f t="shared" si="0"/>
        <v>5</v>
      </c>
      <c r="G3" s="165">
        <f t="shared" si="0"/>
        <v>6</v>
      </c>
      <c r="H3" s="165">
        <f t="shared" si="0"/>
        <v>7</v>
      </c>
      <c r="I3" s="165">
        <f t="shared" si="0"/>
        <v>8</v>
      </c>
      <c r="J3" s="165">
        <f t="shared" si="0"/>
        <v>9</v>
      </c>
      <c r="K3" s="165">
        <f t="shared" si="0"/>
        <v>10</v>
      </c>
      <c r="L3" s="165">
        <f t="shared" si="0"/>
        <v>11</v>
      </c>
      <c r="M3" s="165">
        <f t="shared" si="0"/>
        <v>12</v>
      </c>
      <c r="N3" s="165">
        <f t="shared" si="0"/>
        <v>13</v>
      </c>
      <c r="O3" s="165">
        <f t="shared" si="0"/>
        <v>14</v>
      </c>
      <c r="P3" s="165">
        <f t="shared" si="0"/>
        <v>15</v>
      </c>
      <c r="Q3" s="165">
        <f t="shared" si="0"/>
        <v>16</v>
      </c>
      <c r="R3" s="165">
        <f t="shared" si="0"/>
        <v>17</v>
      </c>
      <c r="S3" s="165">
        <f t="shared" si="0"/>
        <v>18</v>
      </c>
      <c r="T3" s="165">
        <f t="shared" si="0"/>
        <v>19</v>
      </c>
      <c r="U3" s="165">
        <f t="shared" si="0"/>
        <v>20</v>
      </c>
      <c r="V3" s="165">
        <f t="shared" si="0"/>
        <v>21</v>
      </c>
      <c r="W3" s="165">
        <f t="shared" si="0"/>
        <v>22</v>
      </c>
      <c r="X3" s="165">
        <f t="shared" si="0"/>
        <v>23</v>
      </c>
      <c r="Y3" s="165">
        <f t="shared" si="0"/>
        <v>24</v>
      </c>
      <c r="Z3" s="165">
        <f t="shared" si="0"/>
        <v>25</v>
      </c>
      <c r="AA3" s="165">
        <f t="shared" si="0"/>
        <v>26</v>
      </c>
      <c r="AB3" s="165">
        <f t="shared" si="0"/>
        <v>27</v>
      </c>
      <c r="AC3" s="165">
        <f t="shared" si="0"/>
        <v>28</v>
      </c>
      <c r="AD3" s="165">
        <f t="shared" si="0"/>
        <v>29</v>
      </c>
      <c r="AE3" s="166">
        <v>30</v>
      </c>
      <c r="AF3" s="166">
        <v>31</v>
      </c>
      <c r="AG3" s="101" t="s">
        <v>29</v>
      </c>
      <c r="AH3" s="103" t="s">
        <v>27</v>
      </c>
      <c r="AI3" s="170" t="s">
        <v>196</v>
      </c>
    </row>
    <row r="4" spans="1:37" s="5" customFormat="1" ht="20.100000000000001" customHeight="1" x14ac:dyDescent="0.2">
      <c r="A4" s="172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01" t="s">
        <v>25</v>
      </c>
      <c r="AH4" s="103" t="s">
        <v>25</v>
      </c>
      <c r="AI4" s="171" t="s">
        <v>25</v>
      </c>
    </row>
    <row r="5" spans="1:37" s="5" customFormat="1" x14ac:dyDescent="0.2">
      <c r="A5" s="48" t="s">
        <v>30</v>
      </c>
      <c r="B5" s="110">
        <f>[1]Março!$K$5</f>
        <v>0</v>
      </c>
      <c r="C5" s="110">
        <f>[1]Março!$K$6</f>
        <v>0</v>
      </c>
      <c r="D5" s="110">
        <f>[1]Março!$K$7</f>
        <v>0</v>
      </c>
      <c r="E5" s="110">
        <f>[1]Março!$K$8</f>
        <v>4.2</v>
      </c>
      <c r="F5" s="110">
        <f>[1]Março!$K$9</f>
        <v>17.2</v>
      </c>
      <c r="G5" s="110">
        <f>[1]Março!$K$10</f>
        <v>0</v>
      </c>
      <c r="H5" s="110">
        <f>[1]Março!$K$11</f>
        <v>0.8</v>
      </c>
      <c r="I5" s="110">
        <f>[1]Março!$K$12</f>
        <v>8.4</v>
      </c>
      <c r="J5" s="110">
        <f>[1]Março!$K$13</f>
        <v>1.5999999999999999</v>
      </c>
      <c r="K5" s="110">
        <f>[1]Março!$K$14</f>
        <v>13.4</v>
      </c>
      <c r="L5" s="110">
        <f>[1]Março!$K$15</f>
        <v>0.2</v>
      </c>
      <c r="M5" s="110">
        <f>[1]Março!$K$16</f>
        <v>0</v>
      </c>
      <c r="N5" s="110">
        <f>[1]Março!$K$17</f>
        <v>0</v>
      </c>
      <c r="O5" s="110">
        <f>[1]Março!$K$18</f>
        <v>1</v>
      </c>
      <c r="P5" s="110">
        <f>[1]Março!$K$19</f>
        <v>0</v>
      </c>
      <c r="Q5" s="110">
        <f>[1]Março!$K$20</f>
        <v>0</v>
      </c>
      <c r="R5" s="110">
        <f>[1]Março!$K$21</f>
        <v>0</v>
      </c>
      <c r="S5" s="110">
        <f>[1]Março!$K$22</f>
        <v>0.2</v>
      </c>
      <c r="T5" s="110">
        <f>[1]Março!$K$23</f>
        <v>0</v>
      </c>
      <c r="U5" s="110">
        <f>[1]Março!$K$24</f>
        <v>2.6</v>
      </c>
      <c r="V5" s="110">
        <f>[1]Março!$K$25</f>
        <v>10</v>
      </c>
      <c r="W5" s="110">
        <f>[1]Março!$K$26</f>
        <v>6.4</v>
      </c>
      <c r="X5" s="110">
        <f>[1]Março!$K$27</f>
        <v>0</v>
      </c>
      <c r="Y5" s="110">
        <f>[1]Março!$K$28</f>
        <v>0.8</v>
      </c>
      <c r="Z5" s="110">
        <f>[1]Março!$K$29</f>
        <v>0.2</v>
      </c>
      <c r="AA5" s="110">
        <f>[1]Março!$K$30</f>
        <v>16.600000000000001</v>
      </c>
      <c r="AB5" s="110">
        <f>[1]Março!$K$31</f>
        <v>0.2</v>
      </c>
      <c r="AC5" s="110">
        <f>[1]Março!$K$32</f>
        <v>0</v>
      </c>
      <c r="AD5" s="110">
        <f>[1]Março!$K$33</f>
        <v>0.8</v>
      </c>
      <c r="AE5" s="110">
        <f>[1]Março!$K$34</f>
        <v>2.6</v>
      </c>
      <c r="AF5" s="110">
        <f>[1]Março!$K$35</f>
        <v>24</v>
      </c>
      <c r="AG5" s="117">
        <f t="shared" ref="AG5" si="1">SUM(B5:AF5)</f>
        <v>111.20000000000002</v>
      </c>
      <c r="AH5" s="119">
        <f t="shared" ref="AH5" si="2">MAX(B5:AF5)</f>
        <v>24</v>
      </c>
      <c r="AI5" s="56">
        <f t="shared" ref="AI5" si="3">COUNTIF(B5:AF5,"=0,0")</f>
        <v>12</v>
      </c>
    </row>
    <row r="6" spans="1:37" x14ac:dyDescent="0.2">
      <c r="A6" s="48" t="s">
        <v>0</v>
      </c>
      <c r="B6" s="112">
        <f>[2]Março!$K$5</f>
        <v>1.8</v>
      </c>
      <c r="C6" s="112">
        <f>[2]Março!$K$6</f>
        <v>0.2</v>
      </c>
      <c r="D6" s="112">
        <f>[2]Março!$K$7</f>
        <v>8.8000000000000007</v>
      </c>
      <c r="E6" s="112">
        <f>[2]Março!$K$8</f>
        <v>0.2</v>
      </c>
      <c r="F6" s="112">
        <f>[2]Março!$K$9</f>
        <v>54</v>
      </c>
      <c r="G6" s="112">
        <f>[2]Março!$K$10</f>
        <v>0.2</v>
      </c>
      <c r="H6" s="112">
        <f>[2]Março!$K$11</f>
        <v>0.8</v>
      </c>
      <c r="I6" s="112">
        <f>[2]Março!$K$12</f>
        <v>6.4</v>
      </c>
      <c r="J6" s="112">
        <f>[2]Março!$K$13</f>
        <v>0.2</v>
      </c>
      <c r="K6" s="112">
        <f>[2]Março!$K$14</f>
        <v>0.4</v>
      </c>
      <c r="L6" s="112">
        <f>[2]Março!$K$15</f>
        <v>0.2</v>
      </c>
      <c r="M6" s="112">
        <f>[2]Março!$K$16</f>
        <v>0</v>
      </c>
      <c r="N6" s="112">
        <f>[2]Março!$K$17</f>
        <v>0</v>
      </c>
      <c r="O6" s="112">
        <f>[2]Março!$K$18</f>
        <v>0</v>
      </c>
      <c r="P6" s="112">
        <f>[2]Março!$K$19</f>
        <v>11.399999999999999</v>
      </c>
      <c r="Q6" s="112">
        <f>[2]Março!$K$20</f>
        <v>0</v>
      </c>
      <c r="R6" s="112">
        <f>[2]Março!$K$21</f>
        <v>1.7999999999999998</v>
      </c>
      <c r="S6" s="112">
        <f>[2]Março!$K$22</f>
        <v>1.6</v>
      </c>
      <c r="T6" s="112">
        <f>[2]Março!$K$23</f>
        <v>0.2</v>
      </c>
      <c r="U6" s="112">
        <f>[2]Março!$K$24</f>
        <v>0</v>
      </c>
      <c r="V6" s="112">
        <f>[2]Março!$K$25</f>
        <v>0.4</v>
      </c>
      <c r="W6" s="112">
        <f>[2]Março!$K$26</f>
        <v>0</v>
      </c>
      <c r="X6" s="112">
        <f>[2]Março!$K$27</f>
        <v>0</v>
      </c>
      <c r="Y6" s="112">
        <f>[2]Março!$K$28</f>
        <v>0</v>
      </c>
      <c r="Z6" s="112">
        <f>[2]Março!$K$29</f>
        <v>0</v>
      </c>
      <c r="AA6" s="112">
        <f>[2]Março!$K$30</f>
        <v>0</v>
      </c>
      <c r="AB6" s="112">
        <f>[2]Março!$K$31</f>
        <v>0</v>
      </c>
      <c r="AC6" s="112">
        <f>[2]Março!$K$32</f>
        <v>0</v>
      </c>
      <c r="AD6" s="112">
        <f>[2]Março!$K$33</f>
        <v>0</v>
      </c>
      <c r="AE6" s="112">
        <f>[2]Março!$K$34</f>
        <v>0</v>
      </c>
      <c r="AF6" s="112">
        <f>[2]Março!$K$35</f>
        <v>3.8000000000000003</v>
      </c>
      <c r="AG6" s="117">
        <f t="shared" ref="AG6:AG46" si="4">SUM(B6:AF6)</f>
        <v>92.40000000000002</v>
      </c>
      <c r="AH6" s="119">
        <f t="shared" ref="AH6:AH46" si="5">MAX(B6:AF6)</f>
        <v>54</v>
      </c>
      <c r="AI6" s="56">
        <f t="shared" ref="AI6:AI46" si="6">COUNTIF(B6:AF6,"=0,0")</f>
        <v>14</v>
      </c>
    </row>
    <row r="7" spans="1:37" x14ac:dyDescent="0.2">
      <c r="A7" s="48" t="s">
        <v>85</v>
      </c>
      <c r="B7" s="112">
        <f>[3]Março!$K$5</f>
        <v>0</v>
      </c>
      <c r="C7" s="112">
        <f>[3]Março!$K$6</f>
        <v>0</v>
      </c>
      <c r="D7" s="112">
        <f>[3]Março!$K$7</f>
        <v>0</v>
      </c>
      <c r="E7" s="112">
        <f>[3]Março!$K$8</f>
        <v>0</v>
      </c>
      <c r="F7" s="112">
        <f>[3]Março!$K$9</f>
        <v>27.599999999999998</v>
      </c>
      <c r="G7" s="112">
        <f>[3]Março!$K$10</f>
        <v>0.2</v>
      </c>
      <c r="H7" s="112">
        <f>[3]Março!$K$11</f>
        <v>0.4</v>
      </c>
      <c r="I7" s="112">
        <f>[3]Março!$K$12</f>
        <v>6.8000000000000007</v>
      </c>
      <c r="J7" s="112">
        <f>[3]Março!$K$13</f>
        <v>4</v>
      </c>
      <c r="K7" s="112">
        <f>[3]Março!$K$14</f>
        <v>0</v>
      </c>
      <c r="L7" s="112">
        <f>[3]Março!$K$15</f>
        <v>0</v>
      </c>
      <c r="M7" s="112">
        <f>[3]Março!$K$16</f>
        <v>0</v>
      </c>
      <c r="N7" s="112">
        <f>[3]Março!$K$17</f>
        <v>0</v>
      </c>
      <c r="O7" s="112">
        <f>[3]Março!$K$18</f>
        <v>45.2</v>
      </c>
      <c r="P7" s="112">
        <f>[3]Março!$K$19</f>
        <v>3</v>
      </c>
      <c r="Q7" s="112">
        <f>[3]Março!$K$20</f>
        <v>0</v>
      </c>
      <c r="R7" s="112">
        <f>[3]Março!$K$21</f>
        <v>1.4</v>
      </c>
      <c r="S7" s="112">
        <f>[3]Março!$K$22</f>
        <v>1</v>
      </c>
      <c r="T7" s="112">
        <f>[3]Março!$K$23</f>
        <v>0</v>
      </c>
      <c r="U7" s="112">
        <f>[3]Março!$K$24</f>
        <v>5</v>
      </c>
      <c r="V7" s="112">
        <f>[3]Março!$K$25</f>
        <v>1</v>
      </c>
      <c r="W7" s="112">
        <f>[3]Março!$K$26</f>
        <v>0</v>
      </c>
      <c r="X7" s="112">
        <f>[3]Março!$K$27</f>
        <v>0</v>
      </c>
      <c r="Y7" s="112">
        <f>[3]Março!$K$28</f>
        <v>0</v>
      </c>
      <c r="Z7" s="112">
        <f>[3]Março!$K$29</f>
        <v>0</v>
      </c>
      <c r="AA7" s="112">
        <f>[3]Março!$K$30</f>
        <v>0</v>
      </c>
      <c r="AB7" s="112">
        <f>[3]Março!$K$31</f>
        <v>0</v>
      </c>
      <c r="AC7" s="112">
        <f>[3]Março!$K$32</f>
        <v>0</v>
      </c>
      <c r="AD7" s="112">
        <f>[3]Março!$K$33</f>
        <v>0</v>
      </c>
      <c r="AE7" s="112">
        <f>[3]Março!$K$34</f>
        <v>0</v>
      </c>
      <c r="AF7" s="112">
        <f>[3]Março!$K$35</f>
        <v>34.6</v>
      </c>
      <c r="AG7" s="117">
        <f t="shared" si="4"/>
        <v>130.20000000000002</v>
      </c>
      <c r="AH7" s="119">
        <f t="shared" si="5"/>
        <v>45.2</v>
      </c>
      <c r="AI7" s="56">
        <f t="shared" si="6"/>
        <v>19</v>
      </c>
    </row>
    <row r="8" spans="1:37" x14ac:dyDescent="0.2">
      <c r="A8" s="48" t="s">
        <v>1</v>
      </c>
      <c r="B8" s="112">
        <f>[4]Março!$K$5</f>
        <v>0</v>
      </c>
      <c r="C8" s="112">
        <f>[4]Março!$K$6</f>
        <v>0</v>
      </c>
      <c r="D8" s="112">
        <f>[4]Março!$K$7</f>
        <v>0</v>
      </c>
      <c r="E8" s="112">
        <f>[4]Março!$K$8</f>
        <v>0</v>
      </c>
      <c r="F8" s="112">
        <f>[4]Março!$K$9</f>
        <v>46.2</v>
      </c>
      <c r="G8" s="112">
        <f>[4]Março!$K$10</f>
        <v>15.799999999999999</v>
      </c>
      <c r="H8" s="112">
        <f>[4]Março!$K$11</f>
        <v>0.2</v>
      </c>
      <c r="I8" s="112">
        <f>[4]Março!$K$12</f>
        <v>0</v>
      </c>
      <c r="J8" s="112">
        <f>[4]Março!$K$13</f>
        <v>0</v>
      </c>
      <c r="K8" s="112">
        <f>[4]Março!$K$14</f>
        <v>0</v>
      </c>
      <c r="L8" s="112">
        <f>[4]Março!$K$15</f>
        <v>0.4</v>
      </c>
      <c r="M8" s="112">
        <f>[4]Março!$K$16</f>
        <v>0.2</v>
      </c>
      <c r="N8" s="112">
        <f>[4]Março!$K$17</f>
        <v>0</v>
      </c>
      <c r="O8" s="112">
        <f>[4]Março!$K$18</f>
        <v>0</v>
      </c>
      <c r="P8" s="112">
        <f>[4]Março!$K$19</f>
        <v>0</v>
      </c>
      <c r="Q8" s="112">
        <f>[4]Março!$K$20</f>
        <v>0</v>
      </c>
      <c r="R8" s="112">
        <f>[4]Março!$K$21</f>
        <v>0</v>
      </c>
      <c r="S8" s="112">
        <f>[4]Março!$K$22</f>
        <v>0</v>
      </c>
      <c r="T8" s="112">
        <f>[4]Março!$K$23</f>
        <v>0</v>
      </c>
      <c r="U8" s="112">
        <f>[4]Março!$K$24</f>
        <v>0</v>
      </c>
      <c r="V8" s="112">
        <f>[4]Março!$K$25</f>
        <v>8.8000000000000007</v>
      </c>
      <c r="W8" s="112">
        <f>[4]Março!$K$26</f>
        <v>4.8000000000000007</v>
      </c>
      <c r="X8" s="112">
        <f>[4]Março!$K$27</f>
        <v>0</v>
      </c>
      <c r="Y8" s="112">
        <f>[4]Março!$K$28</f>
        <v>0</v>
      </c>
      <c r="Z8" s="112">
        <f>[4]Março!$K$29</f>
        <v>2.8</v>
      </c>
      <c r="AA8" s="112">
        <f>[4]Março!$K$30</f>
        <v>0.2</v>
      </c>
      <c r="AB8" s="112">
        <f>[4]Março!$K$31</f>
        <v>0.2</v>
      </c>
      <c r="AC8" s="112">
        <f>[4]Março!$K$32</f>
        <v>0</v>
      </c>
      <c r="AD8" s="112">
        <f>[4]Março!$K$33</f>
        <v>0</v>
      </c>
      <c r="AE8" s="112">
        <f>[4]Março!$K$34</f>
        <v>0.4</v>
      </c>
      <c r="AF8" s="112">
        <f>[4]Março!$K$35</f>
        <v>8.4</v>
      </c>
      <c r="AG8" s="117">
        <f t="shared" si="4"/>
        <v>88.40000000000002</v>
      </c>
      <c r="AH8" s="119">
        <f t="shared" si="5"/>
        <v>46.2</v>
      </c>
      <c r="AI8" s="56">
        <f t="shared" si="6"/>
        <v>19</v>
      </c>
    </row>
    <row r="9" spans="1:37" x14ac:dyDescent="0.2">
      <c r="A9" s="48" t="s">
        <v>146</v>
      </c>
      <c r="B9" s="112">
        <f>[5]Março!$K$5</f>
        <v>0.8</v>
      </c>
      <c r="C9" s="112">
        <f>[5]Março!$K$6</f>
        <v>0</v>
      </c>
      <c r="D9" s="112">
        <f>[5]Março!$K$7</f>
        <v>4.4000000000000004</v>
      </c>
      <c r="E9" s="112">
        <f>[5]Março!$K$8</f>
        <v>7.8000000000000007</v>
      </c>
      <c r="F9" s="112">
        <f>[5]Março!$K$9</f>
        <v>0.2</v>
      </c>
      <c r="G9" s="112">
        <f>[5]Março!$K$10</f>
        <v>0.8</v>
      </c>
      <c r="H9" s="112">
        <f>[5]Março!$K$11</f>
        <v>0</v>
      </c>
      <c r="I9" s="112">
        <f>[5]Março!$K$12</f>
        <v>0</v>
      </c>
      <c r="J9" s="112">
        <f>[5]Março!$K$13</f>
        <v>0</v>
      </c>
      <c r="K9" s="112">
        <f>[5]Março!$K$14</f>
        <v>0</v>
      </c>
      <c r="L9" s="112">
        <f>[5]Março!$K$15</f>
        <v>0</v>
      </c>
      <c r="M9" s="112">
        <f>[5]Março!$K$16</f>
        <v>0</v>
      </c>
      <c r="N9" s="112">
        <f>[5]Março!$K$17</f>
        <v>0</v>
      </c>
      <c r="O9" s="112">
        <f>[5]Março!$K$18</f>
        <v>0</v>
      </c>
      <c r="P9" s="112">
        <f>[5]Março!$K$19</f>
        <v>0</v>
      </c>
      <c r="Q9" s="112">
        <f>[5]Março!$K$20</f>
        <v>0</v>
      </c>
      <c r="R9" s="112">
        <f>[5]Março!$K$21</f>
        <v>5.6000000000000005</v>
      </c>
      <c r="S9" s="112">
        <f>[5]Março!$K$22</f>
        <v>2.4000000000000004</v>
      </c>
      <c r="T9" s="112">
        <f>[5]Março!$K$23</f>
        <v>0.2</v>
      </c>
      <c r="U9" s="112">
        <f>[5]Março!$K$24</f>
        <v>0</v>
      </c>
      <c r="V9" s="112">
        <f>[5]Março!$K$25</f>
        <v>4.4000000000000004</v>
      </c>
      <c r="W9" s="112">
        <f>[5]Março!$K$26</f>
        <v>0.2</v>
      </c>
      <c r="X9" s="112">
        <f>[5]Março!$K$27</f>
        <v>0</v>
      </c>
      <c r="Y9" s="112">
        <f>[5]Março!$K$28</f>
        <v>0</v>
      </c>
      <c r="Z9" s="112">
        <f>[5]Março!$K$29</f>
        <v>0</v>
      </c>
      <c r="AA9" s="112">
        <f>[5]Março!$K$30</f>
        <v>0</v>
      </c>
      <c r="AB9" s="112">
        <f>[5]Março!$K$31</f>
        <v>0</v>
      </c>
      <c r="AC9" s="112">
        <f>[5]Março!$K$32</f>
        <v>0</v>
      </c>
      <c r="AD9" s="112">
        <f>[5]Março!$K$33</f>
        <v>0</v>
      </c>
      <c r="AE9" s="112">
        <f>[5]Março!$K$34</f>
        <v>0</v>
      </c>
      <c r="AF9" s="112">
        <f>[5]Março!$K$35</f>
        <v>27.999999999999996</v>
      </c>
      <c r="AG9" s="117">
        <f t="shared" si="4"/>
        <v>54.8</v>
      </c>
      <c r="AH9" s="119">
        <f t="shared" si="5"/>
        <v>27.999999999999996</v>
      </c>
      <c r="AI9" s="56">
        <f t="shared" si="6"/>
        <v>20</v>
      </c>
    </row>
    <row r="10" spans="1:37" x14ac:dyDescent="0.2">
      <c r="A10" s="48" t="s">
        <v>91</v>
      </c>
      <c r="B10" s="112">
        <f>[6]Março!$K$5</f>
        <v>0</v>
      </c>
      <c r="C10" s="112">
        <f>[6]Março!$K$6</f>
        <v>0</v>
      </c>
      <c r="D10" s="112">
        <f>[6]Março!$K$7</f>
        <v>11.6</v>
      </c>
      <c r="E10" s="112">
        <f>[6]Março!$K$8</f>
        <v>0.2</v>
      </c>
      <c r="F10" s="112">
        <f>[6]Março!$K$9</f>
        <v>0</v>
      </c>
      <c r="G10" s="112">
        <f>[6]Março!$K$10</f>
        <v>0</v>
      </c>
      <c r="H10" s="112">
        <f>[6]Março!$K$11</f>
        <v>0</v>
      </c>
      <c r="I10" s="112">
        <f>[6]Março!$K$12</f>
        <v>16.600000000000001</v>
      </c>
      <c r="J10" s="112">
        <f>[6]Março!$K$13</f>
        <v>3</v>
      </c>
      <c r="K10" s="112">
        <f>[6]Março!$K$14</f>
        <v>0</v>
      </c>
      <c r="L10" s="112">
        <f>[6]Março!$K$15</f>
        <v>3.2</v>
      </c>
      <c r="M10" s="112">
        <f>[6]Março!$K$16</f>
        <v>0.4</v>
      </c>
      <c r="N10" s="112">
        <f>[6]Março!$K$17</f>
        <v>0</v>
      </c>
      <c r="O10" s="112">
        <f>[6]Março!$K$18</f>
        <v>0</v>
      </c>
      <c r="P10" s="112">
        <f>[6]Março!$K$19</f>
        <v>7.8</v>
      </c>
      <c r="Q10" s="112">
        <f>[6]Março!$K$20</f>
        <v>0</v>
      </c>
      <c r="R10" s="112">
        <f>[6]Março!$K$21</f>
        <v>0.2</v>
      </c>
      <c r="S10" s="112">
        <f>[6]Março!$K$22</f>
        <v>0.2</v>
      </c>
      <c r="T10" s="112">
        <f>[6]Março!$K$23</f>
        <v>0</v>
      </c>
      <c r="U10" s="112">
        <f>[6]Março!$K$24</f>
        <v>0</v>
      </c>
      <c r="V10" s="112">
        <f>[6]Março!$K$25</f>
        <v>24</v>
      </c>
      <c r="W10" s="112">
        <f>[6]Março!$K$26</f>
        <v>15.599999999999998</v>
      </c>
      <c r="X10" s="112">
        <f>[6]Março!$K$27</f>
        <v>7.3999999999999995</v>
      </c>
      <c r="Y10" s="112">
        <f>[6]Março!$K$28</f>
        <v>0.2</v>
      </c>
      <c r="Z10" s="112">
        <f>[6]Março!$K$29</f>
        <v>44</v>
      </c>
      <c r="AA10" s="112">
        <f>[6]Março!$K$30</f>
        <v>2</v>
      </c>
      <c r="AB10" s="112">
        <f>[6]Março!$K$31</f>
        <v>0.2</v>
      </c>
      <c r="AC10" s="112">
        <f>[6]Março!$K$32</f>
        <v>7.6</v>
      </c>
      <c r="AD10" s="112">
        <f>[6]Março!$K$33</f>
        <v>2.8000000000000007</v>
      </c>
      <c r="AE10" s="112">
        <f>[6]Março!$K$34</f>
        <v>0</v>
      </c>
      <c r="AF10" s="112">
        <f>[6]Março!$K$35</f>
        <v>1</v>
      </c>
      <c r="AG10" s="117">
        <f t="shared" si="4"/>
        <v>148</v>
      </c>
      <c r="AH10" s="119">
        <f t="shared" si="5"/>
        <v>44</v>
      </c>
      <c r="AI10" s="56">
        <f t="shared" si="6"/>
        <v>12</v>
      </c>
    </row>
    <row r="11" spans="1:37" x14ac:dyDescent="0.2">
      <c r="A11" s="48" t="s">
        <v>49</v>
      </c>
      <c r="B11" s="112">
        <f>[7]Março!$K$5</f>
        <v>16</v>
      </c>
      <c r="C11" s="112">
        <f>[7]Março!$K$6</f>
        <v>0</v>
      </c>
      <c r="D11" s="112">
        <f>[7]Março!$K$7</f>
        <v>0</v>
      </c>
      <c r="E11" s="112">
        <f>[7]Março!$K$8</f>
        <v>0</v>
      </c>
      <c r="F11" s="112">
        <f>[7]Março!$K$9</f>
        <v>0.2</v>
      </c>
      <c r="G11" s="112">
        <f>[7]Março!$K$10</f>
        <v>11.4</v>
      </c>
      <c r="H11" s="112">
        <f>[7]Março!$K$11</f>
        <v>0.8</v>
      </c>
      <c r="I11" s="112">
        <f>[7]Março!$K$12</f>
        <v>57.000000000000007</v>
      </c>
      <c r="J11" s="112">
        <f>[7]Março!$K$13</f>
        <v>0.2</v>
      </c>
      <c r="K11" s="112">
        <f>[7]Março!$K$14</f>
        <v>0.4</v>
      </c>
      <c r="L11" s="112">
        <f>[7]Março!$K$15</f>
        <v>0</v>
      </c>
      <c r="M11" s="112">
        <f>[7]Março!$K$16</f>
        <v>0</v>
      </c>
      <c r="N11" s="112">
        <f>[7]Março!$K$17</f>
        <v>0</v>
      </c>
      <c r="O11" s="112">
        <f>[7]Março!$K$18</f>
        <v>0</v>
      </c>
      <c r="P11" s="112">
        <f>[7]Março!$K$19</f>
        <v>0</v>
      </c>
      <c r="Q11" s="112">
        <f>[7]Março!$K$20</f>
        <v>0</v>
      </c>
      <c r="R11" s="112">
        <f>[7]Março!$K$21</f>
        <v>8.1999999999999993</v>
      </c>
      <c r="S11" s="112">
        <f>[7]Março!$K$22</f>
        <v>7.2</v>
      </c>
      <c r="T11" s="112">
        <f>[7]Março!$K$23</f>
        <v>0</v>
      </c>
      <c r="U11" s="112">
        <f>[7]Março!$K$24</f>
        <v>0.6</v>
      </c>
      <c r="V11" s="112">
        <f>[7]Março!$K$25</f>
        <v>17.999999999999996</v>
      </c>
      <c r="W11" s="112">
        <f>[7]Março!$K$26</f>
        <v>1.8</v>
      </c>
      <c r="X11" s="112">
        <f>[7]Março!$K$27</f>
        <v>0.6</v>
      </c>
      <c r="Y11" s="112">
        <f>[7]Março!$K$28</f>
        <v>0.8</v>
      </c>
      <c r="Z11" s="112">
        <f>[7]Março!$K$29</f>
        <v>0</v>
      </c>
      <c r="AA11" s="112">
        <f>[7]Março!$K$30</f>
        <v>0</v>
      </c>
      <c r="AB11" s="112">
        <f>[7]Março!$K$31</f>
        <v>0</v>
      </c>
      <c r="AC11" s="112">
        <f>[7]Março!$K$32</f>
        <v>0</v>
      </c>
      <c r="AD11" s="112">
        <f>[7]Março!$K$33</f>
        <v>0</v>
      </c>
      <c r="AE11" s="112">
        <f>[7]Março!$K$34</f>
        <v>0</v>
      </c>
      <c r="AF11" s="112">
        <f>[7]Março!$K$35</f>
        <v>0</v>
      </c>
      <c r="AG11" s="117">
        <f t="shared" si="4"/>
        <v>123.2</v>
      </c>
      <c r="AH11" s="119">
        <f t="shared" si="5"/>
        <v>57.000000000000007</v>
      </c>
      <c r="AI11" s="56">
        <f t="shared" si="6"/>
        <v>17</v>
      </c>
    </row>
    <row r="12" spans="1:37" x14ac:dyDescent="0.2">
      <c r="A12" s="48" t="s">
        <v>94</v>
      </c>
      <c r="B12" s="112">
        <f>[8]Março!$K$5</f>
        <v>0</v>
      </c>
      <c r="C12" s="112">
        <f>[8]Março!$K$6</f>
        <v>0</v>
      </c>
      <c r="D12" s="112">
        <f>[8]Março!$K$7</f>
        <v>0</v>
      </c>
      <c r="E12" s="112">
        <f>[8]Março!$K$8</f>
        <v>0</v>
      </c>
      <c r="F12" s="112">
        <f>[8]Março!$K$9</f>
        <v>12.2</v>
      </c>
      <c r="G12" s="112">
        <f>[8]Março!$K$10</f>
        <v>0</v>
      </c>
      <c r="H12" s="112">
        <f>[8]Março!$K$11</f>
        <v>0</v>
      </c>
      <c r="I12" s="112">
        <f>[8]Março!$K$12</f>
        <v>0</v>
      </c>
      <c r="J12" s="112">
        <f>[8]Março!$K$13</f>
        <v>0</v>
      </c>
      <c r="K12" s="112">
        <f>[8]Março!$K$14</f>
        <v>9.8000000000000007</v>
      </c>
      <c r="L12" s="112">
        <f>[8]Março!$K$15</f>
        <v>0.2</v>
      </c>
      <c r="M12" s="112">
        <f>[8]Março!$K$16</f>
        <v>0</v>
      </c>
      <c r="N12" s="112">
        <f>[8]Março!$K$17</f>
        <v>0</v>
      </c>
      <c r="O12" s="112">
        <f>[8]Março!$K$18</f>
        <v>0</v>
      </c>
      <c r="P12" s="112">
        <f>[8]Março!$K$19</f>
        <v>0</v>
      </c>
      <c r="Q12" s="112">
        <f>[8]Março!$K$20</f>
        <v>0</v>
      </c>
      <c r="R12" s="112">
        <f>[8]Março!$K$21</f>
        <v>0</v>
      </c>
      <c r="S12" s="112">
        <f>[8]Março!$K$22</f>
        <v>0.4</v>
      </c>
      <c r="T12" s="112">
        <f>[8]Março!$K$23</f>
        <v>0</v>
      </c>
      <c r="U12" s="112">
        <f>[8]Março!$K$24</f>
        <v>0</v>
      </c>
      <c r="V12" s="112">
        <f>[8]Março!$K$25</f>
        <v>3</v>
      </c>
      <c r="W12" s="112">
        <f>[8]Março!$K$26</f>
        <v>0.8</v>
      </c>
      <c r="X12" s="110">
        <f>[1]Março!$K$27</f>
        <v>0</v>
      </c>
      <c r="Y12" s="110">
        <f>[1]Março!$K$28</f>
        <v>0.8</v>
      </c>
      <c r="Z12" s="110">
        <f>[1]Março!$K$29</f>
        <v>0.2</v>
      </c>
      <c r="AA12" s="110">
        <f>[1]Março!$K$30</f>
        <v>16.600000000000001</v>
      </c>
      <c r="AB12" s="110">
        <f>[1]Março!$K$31</f>
        <v>0.2</v>
      </c>
      <c r="AC12" s="110">
        <f>[1]Março!$K$32</f>
        <v>0</v>
      </c>
      <c r="AD12" s="110">
        <f>[1]Março!$K$33</f>
        <v>0.8</v>
      </c>
      <c r="AE12" s="110">
        <f>[1]Março!$K$34</f>
        <v>2.6</v>
      </c>
      <c r="AF12" s="110">
        <f>[1]Março!$K$35</f>
        <v>24</v>
      </c>
      <c r="AG12" s="117">
        <f t="shared" si="4"/>
        <v>71.599999999999994</v>
      </c>
      <c r="AH12" s="119">
        <f t="shared" si="5"/>
        <v>24</v>
      </c>
      <c r="AI12" s="56">
        <f t="shared" si="6"/>
        <v>18</v>
      </c>
    </row>
    <row r="13" spans="1:37" x14ac:dyDescent="0.2">
      <c r="A13" s="48" t="s">
        <v>101</v>
      </c>
      <c r="B13" s="112">
        <f>[9]Março!$K$5</f>
        <v>0.8</v>
      </c>
      <c r="C13" s="112">
        <f>[9]Março!$K$6</f>
        <v>0</v>
      </c>
      <c r="D13" s="112">
        <f>[9]Março!$K$7</f>
        <v>0</v>
      </c>
      <c r="E13" s="112">
        <f>[9]Março!$K$8</f>
        <v>1.5999999999999999</v>
      </c>
      <c r="F13" s="112">
        <f>[9]Março!$K$9</f>
        <v>1</v>
      </c>
      <c r="G13" s="112">
        <f>[9]Março!$K$10</f>
        <v>0</v>
      </c>
      <c r="H13" s="112">
        <f>[9]Março!$K$11</f>
        <v>23.599999999999998</v>
      </c>
      <c r="I13" s="112">
        <f>[9]Março!$K$12</f>
        <v>17.600000000000001</v>
      </c>
      <c r="J13" s="112">
        <f>[9]Março!$K$13</f>
        <v>5.4</v>
      </c>
      <c r="K13" s="112">
        <f>[9]Março!$K$14</f>
        <v>0</v>
      </c>
      <c r="L13" s="112">
        <f>[9]Março!$K$15</f>
        <v>0</v>
      </c>
      <c r="M13" s="112">
        <f>[9]Março!$K$16</f>
        <v>0</v>
      </c>
      <c r="N13" s="112">
        <f>[9]Março!$K$17</f>
        <v>0</v>
      </c>
      <c r="O13" s="112">
        <f>[9]Março!$K$18</f>
        <v>0</v>
      </c>
      <c r="P13" s="112">
        <f>[9]Março!$K$19</f>
        <v>0</v>
      </c>
      <c r="Q13" s="112">
        <f>[9]Março!$K$20</f>
        <v>0</v>
      </c>
      <c r="R13" s="112">
        <f>[9]Março!$K$21</f>
        <v>4.8000000000000007</v>
      </c>
      <c r="S13" s="112">
        <f>[9]Março!$K$22</f>
        <v>0.4</v>
      </c>
      <c r="T13" s="112">
        <f>[9]Março!$K$23</f>
        <v>0</v>
      </c>
      <c r="U13" s="112">
        <f>[9]Março!$K$24</f>
        <v>0</v>
      </c>
      <c r="V13" s="112">
        <f>[9]Março!$K$25</f>
        <v>4.8000000000000007</v>
      </c>
      <c r="W13" s="112">
        <f>[9]Março!$K$26</f>
        <v>0</v>
      </c>
      <c r="X13" s="112">
        <f>[9]Março!$K$27</f>
        <v>0</v>
      </c>
      <c r="Y13" s="112">
        <f>[9]Março!$K$28</f>
        <v>0</v>
      </c>
      <c r="Z13" s="112">
        <f>[9]Março!$K$29</f>
        <v>0</v>
      </c>
      <c r="AA13" s="112">
        <f>[9]Março!$K$30</f>
        <v>0</v>
      </c>
      <c r="AB13" s="112">
        <f>[9]Março!$K$31</f>
        <v>0</v>
      </c>
      <c r="AC13" s="112">
        <f>[9]Março!$K$32</f>
        <v>0</v>
      </c>
      <c r="AD13" s="112">
        <f>[9]Março!$K$33</f>
        <v>0</v>
      </c>
      <c r="AE13" s="112">
        <f>[9]Março!$K$34</f>
        <v>0</v>
      </c>
      <c r="AF13" s="112">
        <f>[9]Março!$K$35</f>
        <v>1</v>
      </c>
      <c r="AG13" s="117">
        <f t="shared" si="4"/>
        <v>61</v>
      </c>
      <c r="AH13" s="119">
        <f t="shared" si="5"/>
        <v>23.599999999999998</v>
      </c>
      <c r="AI13" s="56">
        <f t="shared" si="6"/>
        <v>21</v>
      </c>
    </row>
    <row r="14" spans="1:37" x14ac:dyDescent="0.2">
      <c r="A14" s="48" t="s">
        <v>147</v>
      </c>
      <c r="B14" s="112">
        <f>[10]Março!$K$5</f>
        <v>0</v>
      </c>
      <c r="C14" s="112">
        <f>[10]Março!$K$6</f>
        <v>0</v>
      </c>
      <c r="D14" s="112">
        <f>[10]Março!$K$7</f>
        <v>28</v>
      </c>
      <c r="E14" s="112">
        <f>[10]Março!$K$8</f>
        <v>0</v>
      </c>
      <c r="F14" s="112">
        <f>[10]Março!$K$9</f>
        <v>0</v>
      </c>
      <c r="G14" s="112">
        <f>[10]Março!$K$10</f>
        <v>0</v>
      </c>
      <c r="H14" s="112">
        <f>[10]Março!$K$11</f>
        <v>0</v>
      </c>
      <c r="I14" s="112">
        <f>[10]Março!$K$12</f>
        <v>2</v>
      </c>
      <c r="J14" s="112">
        <f>[10]Março!$K$13</f>
        <v>0</v>
      </c>
      <c r="K14" s="112">
        <f>[10]Março!$K$14</f>
        <v>1</v>
      </c>
      <c r="L14" s="112">
        <f>[10]Março!$K$15</f>
        <v>12.799999999999999</v>
      </c>
      <c r="M14" s="112">
        <f>[10]Março!$K$16</f>
        <v>0</v>
      </c>
      <c r="N14" s="112">
        <f>[10]Março!$K$17</f>
        <v>2</v>
      </c>
      <c r="O14" s="112">
        <f>[10]Março!$K$18</f>
        <v>0</v>
      </c>
      <c r="P14" s="112">
        <f>[10]Março!$K$19</f>
        <v>27.8</v>
      </c>
      <c r="Q14" s="112">
        <f>[10]Março!$K$20</f>
        <v>0.2</v>
      </c>
      <c r="R14" s="112">
        <f>[10]Março!$K$21</f>
        <v>0.2</v>
      </c>
      <c r="S14" s="112">
        <f>[10]Março!$K$22</f>
        <v>0</v>
      </c>
      <c r="T14" s="112">
        <f>[10]Março!$K$23</f>
        <v>9.8000000000000007</v>
      </c>
      <c r="U14" s="112">
        <f>[10]Março!$K$24</f>
        <v>0.2</v>
      </c>
      <c r="V14" s="112">
        <f>[10]Março!$K$25</f>
        <v>12.399999999999999</v>
      </c>
      <c r="W14" s="112">
        <f>[10]Março!$K$26</f>
        <v>54.400000000000006</v>
      </c>
      <c r="X14" s="112">
        <f>[10]Março!$K$27</f>
        <v>0</v>
      </c>
      <c r="Y14" s="112">
        <f>[10]Março!$K$28</f>
        <v>0.4</v>
      </c>
      <c r="Z14" s="112">
        <f>[10]Março!$K$29</f>
        <v>30</v>
      </c>
      <c r="AA14" s="112">
        <f>[10]Março!$K$30</f>
        <v>1.6</v>
      </c>
      <c r="AB14" s="112">
        <f>[10]Março!$K$31</f>
        <v>2</v>
      </c>
      <c r="AC14" s="112">
        <f>[10]Março!$K$32</f>
        <v>6.8000000000000007</v>
      </c>
      <c r="AD14" s="112">
        <f>[10]Março!$K$33</f>
        <v>0.2</v>
      </c>
      <c r="AE14" s="112">
        <f>[10]Março!$K$34</f>
        <v>0.60000000000000009</v>
      </c>
      <c r="AF14" s="112">
        <f>[10]Março!$K$35</f>
        <v>3.8000000000000003</v>
      </c>
      <c r="AG14" s="117">
        <f t="shared" si="4"/>
        <v>196.20000000000002</v>
      </c>
      <c r="AH14" s="119">
        <f t="shared" si="5"/>
        <v>54.400000000000006</v>
      </c>
      <c r="AI14" s="56">
        <f t="shared" si="6"/>
        <v>11</v>
      </c>
    </row>
    <row r="15" spans="1:37" x14ac:dyDescent="0.2">
      <c r="A15" s="48" t="s">
        <v>2</v>
      </c>
      <c r="B15" s="112">
        <f>[11]Março!$K$5</f>
        <v>0</v>
      </c>
      <c r="C15" s="112">
        <f>[11]Março!$K$6</f>
        <v>0</v>
      </c>
      <c r="D15" s="112">
        <f>[11]Março!$K$7</f>
        <v>0</v>
      </c>
      <c r="E15" s="112">
        <f>[11]Março!$K$8</f>
        <v>0</v>
      </c>
      <c r="F15" s="112">
        <f>[11]Março!$K$9</f>
        <v>0</v>
      </c>
      <c r="G15" s="112">
        <f>[11]Março!$K$10</f>
        <v>2.6</v>
      </c>
      <c r="H15" s="112">
        <f>[11]Março!$K$11</f>
        <v>0.2</v>
      </c>
      <c r="I15" s="112">
        <f>[11]Março!$K$12</f>
        <v>1.2</v>
      </c>
      <c r="J15" s="112">
        <f>[11]Março!$K$13</f>
        <v>0</v>
      </c>
      <c r="K15" s="112">
        <f>[11]Março!$K$14</f>
        <v>0</v>
      </c>
      <c r="L15" s="112">
        <f>[11]Março!$K$15</f>
        <v>0</v>
      </c>
      <c r="M15" s="112">
        <f>[11]Março!$K$16</f>
        <v>0</v>
      </c>
      <c r="N15" s="112">
        <f>[11]Março!$K$17</f>
        <v>0</v>
      </c>
      <c r="O15" s="112">
        <f>[11]Março!$K$18</f>
        <v>0</v>
      </c>
      <c r="P15" s="112">
        <f>[11]Março!$K$19</f>
        <v>2.4000000000000004</v>
      </c>
      <c r="Q15" s="112">
        <f>[11]Março!$K$20</f>
        <v>0</v>
      </c>
      <c r="R15" s="112">
        <f>[11]Março!$K$21</f>
        <v>0</v>
      </c>
      <c r="S15" s="112">
        <f>[11]Março!$K$22</f>
        <v>0</v>
      </c>
      <c r="T15" s="112">
        <f>[11]Março!$K$23</f>
        <v>0</v>
      </c>
      <c r="U15" s="112">
        <f>[11]Março!$K$24</f>
        <v>0</v>
      </c>
      <c r="V15" s="112">
        <f>[11]Março!$K$25</f>
        <v>1.8</v>
      </c>
      <c r="W15" s="112">
        <f>[11]Março!$K$26</f>
        <v>0.6</v>
      </c>
      <c r="X15" s="112">
        <f>[11]Março!$K$27</f>
        <v>0.6</v>
      </c>
      <c r="Y15" s="112">
        <f>[11]Março!$K$28</f>
        <v>0</v>
      </c>
      <c r="Z15" s="112">
        <f>[11]Março!$K$29</f>
        <v>0</v>
      </c>
      <c r="AA15" s="112">
        <f>[11]Março!$K$30</f>
        <v>0.8</v>
      </c>
      <c r="AB15" s="112">
        <f>[11]Março!$K$31</f>
        <v>0</v>
      </c>
      <c r="AC15" s="112">
        <f>[11]Março!$K$32</f>
        <v>0</v>
      </c>
      <c r="AD15" s="112">
        <f>[11]Março!$K$33</f>
        <v>3</v>
      </c>
      <c r="AE15" s="112">
        <f>[11]Março!$K$34</f>
        <v>0</v>
      </c>
      <c r="AF15" s="112">
        <f>[11]Março!$K$35</f>
        <v>5.8</v>
      </c>
      <c r="AG15" s="117">
        <f t="shared" si="4"/>
        <v>19</v>
      </c>
      <c r="AH15" s="119">
        <f t="shared" si="5"/>
        <v>5.8</v>
      </c>
      <c r="AI15" s="56">
        <f t="shared" si="6"/>
        <v>21</v>
      </c>
      <c r="AK15" s="12" t="s">
        <v>35</v>
      </c>
    </row>
    <row r="16" spans="1:37" x14ac:dyDescent="0.2">
      <c r="A16" s="48" t="s">
        <v>3</v>
      </c>
      <c r="B16" s="112">
        <f>[42]Março!$K$5</f>
        <v>0</v>
      </c>
      <c r="C16" s="112">
        <f>[42]Março!$K$6</f>
        <v>0</v>
      </c>
      <c r="D16" s="112">
        <f>[42]Março!$K$7</f>
        <v>43.800000000000004</v>
      </c>
      <c r="E16" s="112">
        <f>[42]Março!$K$8</f>
        <v>0</v>
      </c>
      <c r="F16" s="112">
        <f>[42]Março!$K$9</f>
        <v>0</v>
      </c>
      <c r="G16" s="112">
        <f>[42]Março!$K$10</f>
        <v>0</v>
      </c>
      <c r="H16" s="112">
        <f>[42]Março!$K$11</f>
        <v>0</v>
      </c>
      <c r="I16" s="112">
        <f>[42]Março!$K$12</f>
        <v>4.8</v>
      </c>
      <c r="J16" s="112">
        <f>[42]Março!$K$13</f>
        <v>0.2</v>
      </c>
      <c r="K16" s="112">
        <f>[42]Março!$K$14</f>
        <v>34.199999999999996</v>
      </c>
      <c r="L16" s="112">
        <f>[42]Março!$K$15</f>
        <v>0</v>
      </c>
      <c r="M16" s="112">
        <f>[42]Março!$K$16</f>
        <v>0</v>
      </c>
      <c r="N16" s="112">
        <f>[42]Março!$K$17</f>
        <v>0.4</v>
      </c>
      <c r="O16" s="112">
        <f>[42]Março!$K$18</f>
        <v>0</v>
      </c>
      <c r="P16" s="112">
        <f>[42]Março!$K$19</f>
        <v>0</v>
      </c>
      <c r="Q16" s="112">
        <f>[42]Março!$K$20</f>
        <v>9.6</v>
      </c>
      <c r="R16" s="112">
        <f>[42]Março!$K$21</f>
        <v>0</v>
      </c>
      <c r="S16" s="112">
        <f>[42]Março!$K$22</f>
        <v>0</v>
      </c>
      <c r="T16" s="112">
        <f>[42]Março!$K$23</f>
        <v>0</v>
      </c>
      <c r="U16" s="112">
        <f>[42]Março!$K$24</f>
        <v>0</v>
      </c>
      <c r="V16" s="112">
        <f>[42]Março!$K$25</f>
        <v>0</v>
      </c>
      <c r="W16" s="112">
        <f>[42]Março!$K$26</f>
        <v>9.7999999999999989</v>
      </c>
      <c r="X16" s="110">
        <f>[42]Março!$K$27</f>
        <v>9.6</v>
      </c>
      <c r="Y16" s="110">
        <f>[42]Março!$K$28</f>
        <v>0</v>
      </c>
      <c r="Z16" s="110">
        <f>[42]Março!$K$29</f>
        <v>1.7999999999999998</v>
      </c>
      <c r="AA16" s="110">
        <f>[42]Março!$K$30</f>
        <v>7.6000000000000014</v>
      </c>
      <c r="AB16" s="110">
        <f>[42]Março!$K$31</f>
        <v>42.000000000000007</v>
      </c>
      <c r="AC16" s="110">
        <f>[42]Março!$K$32</f>
        <v>1</v>
      </c>
      <c r="AD16" s="110">
        <f>[42]Março!$K$33</f>
        <v>0.4</v>
      </c>
      <c r="AE16" s="110">
        <f>[42]Março!$K$34</f>
        <v>22.599999999999998</v>
      </c>
      <c r="AF16" s="110">
        <f>[42]Março!$K$35</f>
        <v>5.3999999999999995</v>
      </c>
      <c r="AG16" s="117">
        <f>SUM(B16:AF16)</f>
        <v>193.2</v>
      </c>
      <c r="AH16" s="119">
        <f>MAX(B16:AF16)</f>
        <v>43.800000000000004</v>
      </c>
      <c r="AI16" s="56">
        <f t="shared" si="6"/>
        <v>16</v>
      </c>
      <c r="AK16" s="12"/>
    </row>
    <row r="17" spans="1:44" x14ac:dyDescent="0.2">
      <c r="A17" s="48" t="s">
        <v>4</v>
      </c>
      <c r="B17" s="112">
        <f>[12]Março!$K$5</f>
        <v>4.4000000000000004</v>
      </c>
      <c r="C17" s="112">
        <f>[12]Março!$K$6</f>
        <v>0</v>
      </c>
      <c r="D17" s="112">
        <f>[12]Março!$K$7</f>
        <v>0.6</v>
      </c>
      <c r="E17" s="112">
        <f>[12]Março!$K$8</f>
        <v>0.4</v>
      </c>
      <c r="F17" s="112">
        <f>[12]Março!$K$9</f>
        <v>19.8</v>
      </c>
      <c r="G17" s="112">
        <f>[12]Março!$K$10</f>
        <v>5.8000000000000007</v>
      </c>
      <c r="H17" s="112">
        <f>[12]Março!$K$11</f>
        <v>0</v>
      </c>
      <c r="I17" s="112">
        <f>[12]Março!$K$12</f>
        <v>0.4</v>
      </c>
      <c r="J17" s="112">
        <f>[12]Março!$K$13</f>
        <v>45.199999999999996</v>
      </c>
      <c r="K17" s="112">
        <f>[12]Março!$K$14</f>
        <v>25.200000000000003</v>
      </c>
      <c r="L17" s="112">
        <f>[12]Março!$K$15</f>
        <v>2.4</v>
      </c>
      <c r="M17" s="112">
        <f>[12]Março!$K$16</f>
        <v>0</v>
      </c>
      <c r="N17" s="112">
        <f>[12]Março!$K$17</f>
        <v>19.999999999999996</v>
      </c>
      <c r="O17" s="112">
        <f>[12]Março!$K$18</f>
        <v>0</v>
      </c>
      <c r="P17" s="112">
        <f>[12]Março!$K$19</f>
        <v>0</v>
      </c>
      <c r="Q17" s="112">
        <f>[12]Março!$K$20</f>
        <v>3</v>
      </c>
      <c r="R17" s="112">
        <f>[12]Março!$K$21</f>
        <v>0</v>
      </c>
      <c r="S17" s="112">
        <f>[12]Março!$K$22</f>
        <v>7</v>
      </c>
      <c r="T17" s="112">
        <f>[12]Março!$K$23</f>
        <v>5.6000000000000014</v>
      </c>
      <c r="U17" s="112">
        <f>[12]Março!$K$24</f>
        <v>0</v>
      </c>
      <c r="V17" s="112">
        <f>[12]Março!$K$25</f>
        <v>57.2</v>
      </c>
      <c r="W17" s="112">
        <f>[12]Março!$K$26</f>
        <v>25.8</v>
      </c>
      <c r="X17" s="112">
        <f>[12]Março!$K$27</f>
        <v>3.1999999999999997</v>
      </c>
      <c r="Y17" s="112">
        <f>[12]Março!$K$28</f>
        <v>3</v>
      </c>
      <c r="Z17" s="112">
        <f>[12]Março!$K$29</f>
        <v>14.799999999999997</v>
      </c>
      <c r="AA17" s="112">
        <f>[12]Março!$K$30</f>
        <v>0.4</v>
      </c>
      <c r="AB17" s="112">
        <f>[12]Março!$K$31</f>
        <v>9.2000000000000011</v>
      </c>
      <c r="AC17" s="112">
        <f>[12]Março!$K$32</f>
        <v>1.4</v>
      </c>
      <c r="AD17" s="112">
        <f>[12]Março!$K$33</f>
        <v>0.4</v>
      </c>
      <c r="AE17" s="112">
        <f>[12]Março!$K$34</f>
        <v>41</v>
      </c>
      <c r="AF17" s="112">
        <f>[12]Março!$K$35</f>
        <v>0</v>
      </c>
      <c r="AG17" s="117">
        <f t="shared" si="4"/>
        <v>296.20000000000005</v>
      </c>
      <c r="AH17" s="119">
        <f t="shared" si="5"/>
        <v>57.2</v>
      </c>
      <c r="AI17" s="56">
        <f t="shared" si="6"/>
        <v>8</v>
      </c>
    </row>
    <row r="18" spans="1:44" x14ac:dyDescent="0.2">
      <c r="A18" s="48" t="s">
        <v>5</v>
      </c>
      <c r="B18" s="112">
        <f>[13]Março!$K$5</f>
        <v>0</v>
      </c>
      <c r="C18" s="112">
        <f>[13]Março!$K$6</f>
        <v>0</v>
      </c>
      <c r="D18" s="112">
        <f>[13]Março!$K$7</f>
        <v>0</v>
      </c>
      <c r="E18" s="112">
        <f>[13]Março!$K$8</f>
        <v>3</v>
      </c>
      <c r="F18" s="112">
        <f>[13]Março!$K$9</f>
        <v>0</v>
      </c>
      <c r="G18" s="112">
        <f>[13]Março!$K$10</f>
        <v>0</v>
      </c>
      <c r="H18" s="112">
        <f>[13]Março!$K$11</f>
        <v>4.4000000000000004</v>
      </c>
      <c r="I18" s="112">
        <f>[13]Março!$K$12</f>
        <v>0</v>
      </c>
      <c r="J18" s="112">
        <f>[13]Março!$K$13</f>
        <v>0</v>
      </c>
      <c r="K18" s="112">
        <f>[13]Março!$K$14</f>
        <v>0</v>
      </c>
      <c r="L18" s="112">
        <f>[13]Março!$K$15</f>
        <v>0</v>
      </c>
      <c r="M18" s="112">
        <f>[13]Março!$K$16</f>
        <v>0</v>
      </c>
      <c r="N18" s="112">
        <f>[13]Março!$K$17</f>
        <v>3</v>
      </c>
      <c r="O18" s="112">
        <f>[13]Março!$K$18</f>
        <v>0.4</v>
      </c>
      <c r="P18" s="112">
        <f>[13]Março!$K$19</f>
        <v>6.6</v>
      </c>
      <c r="Q18" s="112">
        <f>[13]Março!$K$20</f>
        <v>0</v>
      </c>
      <c r="R18" s="112">
        <f>[13]Março!$K$21</f>
        <v>0</v>
      </c>
      <c r="S18" s="112">
        <f>[13]Março!$K$22</f>
        <v>0</v>
      </c>
      <c r="T18" s="112">
        <f>[13]Março!$K$23</f>
        <v>0</v>
      </c>
      <c r="U18" s="112">
        <f>[13]Março!$K$24</f>
        <v>0</v>
      </c>
      <c r="V18" s="112">
        <f>[13]Março!$K$25</f>
        <v>24.6</v>
      </c>
      <c r="W18" s="112">
        <f>[13]Março!$K$26</f>
        <v>67.2</v>
      </c>
      <c r="X18" s="112">
        <f>[13]Março!$K$27</f>
        <v>3.6</v>
      </c>
      <c r="Y18" s="112">
        <f>[13]Março!$K$28</f>
        <v>0</v>
      </c>
      <c r="Z18" s="112" t="str">
        <f>[13]Março!$K$29</f>
        <v>*</v>
      </c>
      <c r="AA18" s="112" t="str">
        <f>[13]Março!$K$30</f>
        <v>*</v>
      </c>
      <c r="AB18" s="112" t="str">
        <f>[13]Março!$K$31</f>
        <v>*</v>
      </c>
      <c r="AC18" s="112" t="str">
        <f>[13]Março!$K$32</f>
        <v>*</v>
      </c>
      <c r="AD18" s="112" t="str">
        <f>[13]Março!$K$33</f>
        <v>*</v>
      </c>
      <c r="AE18" s="112" t="str">
        <f>[13]Março!$K$34</f>
        <v>*</v>
      </c>
      <c r="AF18" s="112">
        <f>[13]Março!$K$35</f>
        <v>1.2</v>
      </c>
      <c r="AG18" s="117">
        <f t="shared" si="4"/>
        <v>114</v>
      </c>
      <c r="AH18" s="119">
        <f t="shared" si="5"/>
        <v>67.2</v>
      </c>
      <c r="AI18" s="56">
        <f t="shared" si="6"/>
        <v>16</v>
      </c>
      <c r="AJ18" s="12" t="s">
        <v>35</v>
      </c>
    </row>
    <row r="19" spans="1:44" x14ac:dyDescent="0.2">
      <c r="A19" s="48" t="s">
        <v>33</v>
      </c>
      <c r="B19" s="112">
        <f>[14]Março!$K$5</f>
        <v>0</v>
      </c>
      <c r="C19" s="112">
        <f>[14]Março!$K$6</f>
        <v>0</v>
      </c>
      <c r="D19" s="112">
        <f>[14]Março!$K$7</f>
        <v>0</v>
      </c>
      <c r="E19" s="112">
        <f>[14]Março!$K$8</f>
        <v>0.2</v>
      </c>
      <c r="F19" s="112">
        <f>[14]Março!$K$9</f>
        <v>18.2</v>
      </c>
      <c r="G19" s="112">
        <f>[14]Março!$K$10</f>
        <v>7.6000000000000005</v>
      </c>
      <c r="H19" s="112">
        <f>[14]Março!$K$11</f>
        <v>4.5999999999999996</v>
      </c>
      <c r="I19" s="112">
        <f>[14]Março!$K$12</f>
        <v>40</v>
      </c>
      <c r="J19" s="112">
        <f>[14]Março!$K$13</f>
        <v>15</v>
      </c>
      <c r="K19" s="112">
        <f>[14]Março!$K$14</f>
        <v>6.4</v>
      </c>
      <c r="L19" s="112">
        <f>[14]Março!$K$15</f>
        <v>10.6</v>
      </c>
      <c r="M19" s="112">
        <f>[14]Março!$K$16</f>
        <v>1.2</v>
      </c>
      <c r="N19" s="112">
        <f>[14]Março!$K$17</f>
        <v>0</v>
      </c>
      <c r="O19" s="112">
        <f>[14]Março!$K$18</f>
        <v>0</v>
      </c>
      <c r="P19" s="112">
        <f>[14]Março!$K$19</f>
        <v>15.399999999999999</v>
      </c>
      <c r="Q19" s="112">
        <f>[14]Março!$K$20</f>
        <v>4.3999999999999995</v>
      </c>
      <c r="R19" s="112">
        <f>[14]Março!$K$21</f>
        <v>9.2000000000000011</v>
      </c>
      <c r="S19" s="112">
        <f>[14]Março!$K$22</f>
        <v>0</v>
      </c>
      <c r="T19" s="112">
        <f>[14]Março!$K$23</f>
        <v>14.799999999999999</v>
      </c>
      <c r="U19" s="112">
        <f>[14]Março!$K$24</f>
        <v>0.2</v>
      </c>
      <c r="V19" s="112">
        <f>[14]Março!$K$25</f>
        <v>1.2000000000000002</v>
      </c>
      <c r="W19" s="112">
        <f>[14]Março!$K$26</f>
        <v>0.2</v>
      </c>
      <c r="X19" s="112">
        <f>[14]Março!$K$27</f>
        <v>1</v>
      </c>
      <c r="Y19" s="112">
        <f>[14]Março!$K$28</f>
        <v>2</v>
      </c>
      <c r="Z19" s="112">
        <f>[14]Março!$K$29</f>
        <v>14</v>
      </c>
      <c r="AA19" s="112">
        <f>[14]Março!$K$30</f>
        <v>4.2</v>
      </c>
      <c r="AB19" s="112">
        <f>[14]Março!$K$31</f>
        <v>2.6</v>
      </c>
      <c r="AC19" s="112">
        <f>[14]Março!$K$32</f>
        <v>11.399999999999999</v>
      </c>
      <c r="AD19" s="112">
        <f>[14]Março!$K$33</f>
        <v>7.8000000000000007</v>
      </c>
      <c r="AE19" s="112">
        <f>[14]Março!$K$34</f>
        <v>2.4</v>
      </c>
      <c r="AF19" s="112">
        <f>[14]Março!$K$35</f>
        <v>34</v>
      </c>
      <c r="AG19" s="117">
        <f t="shared" si="4"/>
        <v>228.59999999999997</v>
      </c>
      <c r="AH19" s="119">
        <f t="shared" si="5"/>
        <v>40</v>
      </c>
      <c r="AI19" s="56">
        <f t="shared" si="6"/>
        <v>6</v>
      </c>
    </row>
    <row r="20" spans="1:44" x14ac:dyDescent="0.2">
      <c r="A20" s="48" t="s">
        <v>6</v>
      </c>
      <c r="B20" s="112">
        <f>[15]Março!$K$5</f>
        <v>0</v>
      </c>
      <c r="C20" s="112">
        <f>[15]Março!$K$6</f>
        <v>0</v>
      </c>
      <c r="D20" s="112">
        <f>[15]Março!$K$7</f>
        <v>0</v>
      </c>
      <c r="E20" s="112">
        <f>[15]Março!$K$8</f>
        <v>9.1999999999999993</v>
      </c>
      <c r="F20" s="112">
        <f>[15]Março!$K$9</f>
        <v>0.4</v>
      </c>
      <c r="G20" s="112">
        <f>[15]Março!$K$10</f>
        <v>13.799999999999999</v>
      </c>
      <c r="H20" s="112">
        <f>[15]Março!$K$11</f>
        <v>0.4</v>
      </c>
      <c r="I20" s="112">
        <f>[15]Março!$K$12</f>
        <v>0.2</v>
      </c>
      <c r="J20" s="112">
        <f>[15]Março!$K$13</f>
        <v>15.200000000000001</v>
      </c>
      <c r="K20" s="112">
        <f>[15]Março!$K$14</f>
        <v>0.2</v>
      </c>
      <c r="L20" s="112">
        <f>[15]Março!$K$15</f>
        <v>3.2</v>
      </c>
      <c r="M20" s="112">
        <f>[15]Março!$K$16</f>
        <v>0</v>
      </c>
      <c r="N20" s="112">
        <f>[15]Março!$K$17</f>
        <v>4.6000000000000005</v>
      </c>
      <c r="O20" s="112">
        <f>[15]Março!$K$18</f>
        <v>0.2</v>
      </c>
      <c r="P20" s="112">
        <f>[15]Março!$K$19</f>
        <v>0</v>
      </c>
      <c r="Q20" s="112">
        <f>[15]Março!$K$20</f>
        <v>5.6</v>
      </c>
      <c r="R20" s="112">
        <f>[15]Março!$K$21</f>
        <v>1.4</v>
      </c>
      <c r="S20" s="112">
        <f>[15]Março!$K$22</f>
        <v>0.2</v>
      </c>
      <c r="T20" s="112">
        <f>[15]Março!$K$23</f>
        <v>0</v>
      </c>
      <c r="U20" s="112">
        <f>[15]Março!$K$24</f>
        <v>0.4</v>
      </c>
      <c r="V20" s="112">
        <f>[15]Março!$K$25</f>
        <v>8.6</v>
      </c>
      <c r="W20" s="112">
        <f>[15]Março!$K$26</f>
        <v>4.2</v>
      </c>
      <c r="X20" s="112">
        <f>[15]Março!$K$27</f>
        <v>0</v>
      </c>
      <c r="Y20" s="112">
        <f>[15]Março!$K$28</f>
        <v>3.2</v>
      </c>
      <c r="Z20" s="112">
        <f>[15]Março!$K$29</f>
        <v>103.60000000000001</v>
      </c>
      <c r="AA20" s="112">
        <f>[15]Março!$K$30</f>
        <v>7.8</v>
      </c>
      <c r="AB20" s="112">
        <f>[15]Março!$K$31</f>
        <v>8.6</v>
      </c>
      <c r="AC20" s="112">
        <f>[15]Março!$K$32</f>
        <v>3.2</v>
      </c>
      <c r="AD20" s="112">
        <f>[15]Março!$K$33</f>
        <v>0.4</v>
      </c>
      <c r="AE20" s="112">
        <f>[15]Março!$K$34</f>
        <v>0.2</v>
      </c>
      <c r="AF20" s="112">
        <f>[15]Março!$K$35</f>
        <v>0</v>
      </c>
      <c r="AG20" s="117">
        <f t="shared" si="4"/>
        <v>194.8</v>
      </c>
      <c r="AH20" s="119">
        <f t="shared" si="5"/>
        <v>103.60000000000001</v>
      </c>
      <c r="AI20" s="56">
        <f t="shared" si="6"/>
        <v>8</v>
      </c>
    </row>
    <row r="21" spans="1:44" x14ac:dyDescent="0.2">
      <c r="A21" s="48" t="s">
        <v>7</v>
      </c>
      <c r="B21" s="112">
        <f>[16]Março!$K$5</f>
        <v>4.2</v>
      </c>
      <c r="C21" s="112">
        <f>[16]Março!$K$6</f>
        <v>0</v>
      </c>
      <c r="D21" s="112">
        <f>[16]Março!$K$7</f>
        <v>0.60000000000000009</v>
      </c>
      <c r="E21" s="112">
        <f>[16]Março!$K$8</f>
        <v>6</v>
      </c>
      <c r="F21" s="112">
        <f>[16]Março!$K$9</f>
        <v>5.0000000000000009</v>
      </c>
      <c r="G21" s="112">
        <f>[16]Março!$K$10</f>
        <v>0</v>
      </c>
      <c r="H21" s="112">
        <f>[16]Março!$K$11</f>
        <v>1.8</v>
      </c>
      <c r="I21" s="112">
        <f>[16]Março!$K$12</f>
        <v>25.200000000000003</v>
      </c>
      <c r="J21" s="112">
        <f>[16]Março!$K$13</f>
        <v>0.2</v>
      </c>
      <c r="K21" s="112">
        <f>[16]Março!$K$14</f>
        <v>0</v>
      </c>
      <c r="L21" s="112">
        <f>[16]Março!$K$15</f>
        <v>0</v>
      </c>
      <c r="M21" s="112">
        <f>[16]Março!$K$16</f>
        <v>0</v>
      </c>
      <c r="N21" s="112">
        <f>[16]Março!$K$17</f>
        <v>0</v>
      </c>
      <c r="O21" s="112">
        <f>[16]Março!$K$18</f>
        <v>0</v>
      </c>
      <c r="P21" s="112">
        <f>[16]Março!$K$19</f>
        <v>0</v>
      </c>
      <c r="Q21" s="112">
        <f>[16]Março!$K$20</f>
        <v>0</v>
      </c>
      <c r="R21" s="112">
        <f>[16]Março!$K$21</f>
        <v>1</v>
      </c>
      <c r="S21" s="112">
        <f>[16]Março!$K$22</f>
        <v>0.2</v>
      </c>
      <c r="T21" s="112">
        <f>[16]Março!$K$23</f>
        <v>0</v>
      </c>
      <c r="U21" s="112">
        <f>[16]Março!$K$24</f>
        <v>0</v>
      </c>
      <c r="V21" s="112">
        <f>[16]Março!$K$25</f>
        <v>5.8</v>
      </c>
      <c r="W21" s="112">
        <f>[16]Março!$K$26</f>
        <v>0</v>
      </c>
      <c r="X21" s="112">
        <f>[16]Março!$K$27</f>
        <v>0</v>
      </c>
      <c r="Y21" s="112">
        <f>[16]Março!$K$28</f>
        <v>0</v>
      </c>
      <c r="Z21" s="112">
        <f>[16]Março!$K$29</f>
        <v>0</v>
      </c>
      <c r="AA21" s="112">
        <f>[16]Março!$K$30</f>
        <v>5</v>
      </c>
      <c r="AB21" s="112">
        <f>[16]Março!$K$31</f>
        <v>0.8</v>
      </c>
      <c r="AC21" s="112">
        <f>[16]Março!$K$32</f>
        <v>0</v>
      </c>
      <c r="AD21" s="112">
        <f>[16]Março!$K$33</f>
        <v>0</v>
      </c>
      <c r="AE21" s="112">
        <f>[16]Março!$K$34</f>
        <v>0</v>
      </c>
      <c r="AF21" s="112">
        <f>[16]Março!$K$35</f>
        <v>2.1999999999999997</v>
      </c>
      <c r="AG21" s="117">
        <f t="shared" si="4"/>
        <v>58.000000000000007</v>
      </c>
      <c r="AH21" s="119">
        <f t="shared" si="5"/>
        <v>25.200000000000003</v>
      </c>
      <c r="AI21" s="56">
        <f t="shared" si="6"/>
        <v>18</v>
      </c>
    </row>
    <row r="22" spans="1:44" x14ac:dyDescent="0.2">
      <c r="A22" s="48" t="s">
        <v>258</v>
      </c>
      <c r="B22" s="112">
        <f>[17]Março!$K$5</f>
        <v>0.8</v>
      </c>
      <c r="C22" s="112">
        <f>[17]Março!$K$6</f>
        <v>0</v>
      </c>
      <c r="D22" s="112">
        <f>[17]Março!$K$7</f>
        <v>1.4</v>
      </c>
      <c r="E22" s="112">
        <f>[17]Março!$K$8</f>
        <v>0</v>
      </c>
      <c r="F22" s="112">
        <f>[17]Março!$K$9</f>
        <v>79.400000000000006</v>
      </c>
      <c r="G22" s="112">
        <f>[17]Março!$K$10</f>
        <v>0.4</v>
      </c>
      <c r="H22" s="112">
        <f>[17]Março!$K$11</f>
        <v>0</v>
      </c>
      <c r="I22" s="112">
        <f>[17]Março!$K$12</f>
        <v>0</v>
      </c>
      <c r="J22" s="112">
        <f>[17]Março!$K$13</f>
        <v>0</v>
      </c>
      <c r="K22" s="112">
        <f>[17]Março!$K$14</f>
        <v>0</v>
      </c>
      <c r="L22" s="112">
        <f>[17]Março!$K$15</f>
        <v>0</v>
      </c>
      <c r="M22" s="112">
        <f>[17]Março!$K$16</f>
        <v>0</v>
      </c>
      <c r="N22" s="112">
        <f>[17]Março!$K$17</f>
        <v>0</v>
      </c>
      <c r="O22" s="112">
        <f>[17]Março!$K$18</f>
        <v>0</v>
      </c>
      <c r="P22" s="112">
        <f>[17]Março!$K$19</f>
        <v>0</v>
      </c>
      <c r="Q22" s="112">
        <f>[17]Março!$K$20</f>
        <v>0</v>
      </c>
      <c r="R22" s="112">
        <f>[17]Março!$K$21</f>
        <v>0.6</v>
      </c>
      <c r="S22" s="112">
        <f>[17]Março!$K$22</f>
        <v>0.8</v>
      </c>
      <c r="T22" s="112">
        <f>[17]Março!$K$23</f>
        <v>0</v>
      </c>
      <c r="U22" s="112">
        <f>[17]Março!$K$24</f>
        <v>3.8</v>
      </c>
      <c r="V22" s="112">
        <f>[17]Março!$K$25</f>
        <v>0.6</v>
      </c>
      <c r="W22" s="112">
        <f>[17]Março!$K$26</f>
        <v>0</v>
      </c>
      <c r="X22" s="110">
        <f>[1]Março!$K$27</f>
        <v>0</v>
      </c>
      <c r="Y22" s="110">
        <f>[1]Março!$K$28</f>
        <v>0.8</v>
      </c>
      <c r="Z22" s="110">
        <f>[1]Março!$K$29</f>
        <v>0.2</v>
      </c>
      <c r="AA22" s="110">
        <f>[1]Março!$K$30</f>
        <v>16.600000000000001</v>
      </c>
      <c r="AB22" s="110">
        <f>[1]Março!$K$31</f>
        <v>0.2</v>
      </c>
      <c r="AC22" s="110">
        <f>[1]Março!$K$32</f>
        <v>0</v>
      </c>
      <c r="AD22" s="110">
        <f>[1]Março!$K$33</f>
        <v>0.8</v>
      </c>
      <c r="AE22" s="110">
        <f>[1]Março!$K$34</f>
        <v>2.6</v>
      </c>
      <c r="AF22" s="110">
        <f>[1]Março!$K$35</f>
        <v>24</v>
      </c>
      <c r="AG22" s="117">
        <f t="shared" si="4"/>
        <v>133</v>
      </c>
      <c r="AH22" s="119">
        <f t="shared" si="5"/>
        <v>79.400000000000006</v>
      </c>
      <c r="AI22" s="56">
        <f t="shared" si="6"/>
        <v>16</v>
      </c>
    </row>
    <row r="23" spans="1:44" x14ac:dyDescent="0.2">
      <c r="A23" s="48" t="s">
        <v>149</v>
      </c>
      <c r="B23" s="112" t="str">
        <f>[18]Março!$K$5</f>
        <v>*</v>
      </c>
      <c r="C23" s="112" t="str">
        <f>[18]Março!$K$6</f>
        <v>*</v>
      </c>
      <c r="D23" s="112" t="str">
        <f>[18]Março!$K$7</f>
        <v>*</v>
      </c>
      <c r="E23" s="112" t="str">
        <f>[18]Março!$K$8</f>
        <v>*</v>
      </c>
      <c r="F23" s="112" t="str">
        <f>[18]Março!$K$9</f>
        <v>*</v>
      </c>
      <c r="G23" s="112">
        <f>[18]Março!$K$10</f>
        <v>0</v>
      </c>
      <c r="H23" s="112">
        <f>[18]Março!$K$11</f>
        <v>2.6</v>
      </c>
      <c r="I23" s="112">
        <f>[18]Março!$K$12</f>
        <v>1</v>
      </c>
      <c r="J23" s="112">
        <f>[18]Março!$K$13</f>
        <v>0.2</v>
      </c>
      <c r="K23" s="112">
        <f>[18]Março!$K$14</f>
        <v>0</v>
      </c>
      <c r="L23" s="112">
        <f>[18]Março!$K$15</f>
        <v>0</v>
      </c>
      <c r="M23" s="112">
        <f>[18]Março!$K$16</f>
        <v>0</v>
      </c>
      <c r="N23" s="112">
        <f>[18]Março!$K$17</f>
        <v>0</v>
      </c>
      <c r="O23" s="112">
        <f>[18]Março!$K$18</f>
        <v>0</v>
      </c>
      <c r="P23" s="112">
        <f>[18]Março!$K$19</f>
        <v>0</v>
      </c>
      <c r="Q23" s="112">
        <f>[18]Março!$K$20</f>
        <v>0</v>
      </c>
      <c r="R23" s="112">
        <f>[18]Março!$K$21</f>
        <v>10.799999999999999</v>
      </c>
      <c r="S23" s="112">
        <f>[18]Março!$K$22</f>
        <v>0</v>
      </c>
      <c r="T23" s="112">
        <f>[18]Março!$K$23</f>
        <v>0</v>
      </c>
      <c r="U23" s="112">
        <f>[18]Março!$K$24</f>
        <v>0</v>
      </c>
      <c r="V23" s="112">
        <f>[18]Março!$K$25</f>
        <v>9</v>
      </c>
      <c r="W23" s="112">
        <f>[18]Março!$K$26</f>
        <v>0</v>
      </c>
      <c r="X23" s="110">
        <f>[1]Março!$K$27</f>
        <v>0</v>
      </c>
      <c r="Y23" s="110">
        <f>[1]Março!$K$28</f>
        <v>0.8</v>
      </c>
      <c r="Z23" s="110">
        <f>[1]Março!$K$29</f>
        <v>0.2</v>
      </c>
      <c r="AA23" s="110">
        <f>[1]Março!$K$30</f>
        <v>16.600000000000001</v>
      </c>
      <c r="AB23" s="110">
        <f>[1]Março!$K$31</f>
        <v>0.2</v>
      </c>
      <c r="AC23" s="110">
        <f>[1]Março!$K$32</f>
        <v>0</v>
      </c>
      <c r="AD23" s="110">
        <f>[1]Março!$K$33</f>
        <v>0.8</v>
      </c>
      <c r="AE23" s="110">
        <f>[1]Março!$K$34</f>
        <v>2.6</v>
      </c>
      <c r="AF23" s="110">
        <f>[1]Março!$K$35</f>
        <v>24</v>
      </c>
      <c r="AG23" s="117">
        <f t="shared" si="4"/>
        <v>68.800000000000011</v>
      </c>
      <c r="AH23" s="119">
        <f t="shared" si="5"/>
        <v>24</v>
      </c>
      <c r="AI23" s="56">
        <f t="shared" si="6"/>
        <v>14</v>
      </c>
      <c r="AJ23" s="12" t="s">
        <v>35</v>
      </c>
    </row>
    <row r="24" spans="1:44" x14ac:dyDescent="0.2">
      <c r="A24" s="48" t="s">
        <v>150</v>
      </c>
      <c r="B24" s="112">
        <f>[19]Março!$K$5</f>
        <v>0.4</v>
      </c>
      <c r="C24" s="112">
        <f>[19]Março!$K$6</f>
        <v>0</v>
      </c>
      <c r="D24" s="112">
        <f>[19]Março!$K$7</f>
        <v>23.8</v>
      </c>
      <c r="E24" s="112">
        <f>[19]Março!$K$8</f>
        <v>1.2</v>
      </c>
      <c r="F24" s="112">
        <f>[19]Março!$K$9</f>
        <v>27.4</v>
      </c>
      <c r="G24" s="112">
        <f>[19]Março!$K$10</f>
        <v>0.4</v>
      </c>
      <c r="H24" s="112">
        <f>[19]Março!$K$11</f>
        <v>3</v>
      </c>
      <c r="I24" s="112">
        <f>[19]Março!$K$12</f>
        <v>2.8000000000000003</v>
      </c>
      <c r="J24" s="112">
        <f>[19]Março!$K$13</f>
        <v>7</v>
      </c>
      <c r="K24" s="112">
        <f>[19]Março!$K$14</f>
        <v>0</v>
      </c>
      <c r="L24" s="112">
        <f>[19]Março!$K$15</f>
        <v>0</v>
      </c>
      <c r="M24" s="112">
        <f>[19]Março!$K$16</f>
        <v>0</v>
      </c>
      <c r="N24" s="112">
        <f>[19]Março!$K$17</f>
        <v>0</v>
      </c>
      <c r="O24" s="112">
        <f>[19]Março!$K$18</f>
        <v>0.2</v>
      </c>
      <c r="P24" s="112">
        <f>[19]Março!$K$19</f>
        <v>0.2</v>
      </c>
      <c r="Q24" s="112">
        <f>[19]Março!$K$20</f>
        <v>0.60000000000000009</v>
      </c>
      <c r="R24" s="112">
        <f>[19]Março!$K$21</f>
        <v>7.4</v>
      </c>
      <c r="S24" s="112">
        <f>[19]Março!$K$22</f>
        <v>7.2</v>
      </c>
      <c r="T24" s="112">
        <f>[19]Março!$K$23</f>
        <v>0</v>
      </c>
      <c r="U24" s="112">
        <f>[19]Março!$K$24</f>
        <v>0</v>
      </c>
      <c r="V24" s="112">
        <f>[19]Março!$K$25</f>
        <v>0.8</v>
      </c>
      <c r="W24" s="112">
        <f>[19]Março!$K$26</f>
        <v>0.2</v>
      </c>
      <c r="X24" s="112">
        <f>[19]Março!$K$27</f>
        <v>0</v>
      </c>
      <c r="Y24" s="112">
        <f>[19]Março!$K$28</f>
        <v>0</v>
      </c>
      <c r="Z24" s="112">
        <f>[19]Março!$K$29</f>
        <v>0</v>
      </c>
      <c r="AA24" s="112">
        <f>[19]Março!$K$30</f>
        <v>0</v>
      </c>
      <c r="AB24" s="112">
        <f>[19]Março!$K$31</f>
        <v>0</v>
      </c>
      <c r="AC24" s="112">
        <f>[19]Março!$K$32</f>
        <v>0</v>
      </c>
      <c r="AD24" s="112">
        <f>[19]Março!$K$33</f>
        <v>0</v>
      </c>
      <c r="AE24" s="112">
        <f>[19]Março!$K$34</f>
        <v>0</v>
      </c>
      <c r="AF24" s="112">
        <f>[19]Março!$K$35</f>
        <v>5.6</v>
      </c>
      <c r="AG24" s="117">
        <f t="shared" si="4"/>
        <v>88.2</v>
      </c>
      <c r="AH24" s="119">
        <f t="shared" si="5"/>
        <v>27.4</v>
      </c>
      <c r="AI24" s="56">
        <f t="shared" si="6"/>
        <v>15</v>
      </c>
    </row>
    <row r="25" spans="1:44" x14ac:dyDescent="0.2">
      <c r="A25" s="48" t="s">
        <v>8</v>
      </c>
      <c r="B25" s="112">
        <f>[20]Março!$K$5</f>
        <v>3.2</v>
      </c>
      <c r="C25" s="112">
        <f>[20]Março!$K$6</f>
        <v>0</v>
      </c>
      <c r="D25" s="112">
        <f>[20]Março!$K$7</f>
        <v>0</v>
      </c>
      <c r="E25" s="112">
        <f>[20]Março!$K$8</f>
        <v>0</v>
      </c>
      <c r="F25" s="112">
        <f>[20]Março!$K$9</f>
        <v>0</v>
      </c>
      <c r="G25" s="112">
        <f>[20]Março!$K$10</f>
        <v>0</v>
      </c>
      <c r="H25" s="112">
        <f>[20]Março!$K$11</f>
        <v>2.4000000000000004</v>
      </c>
      <c r="I25" s="112">
        <f>[20]Março!$K$12</f>
        <v>0</v>
      </c>
      <c r="J25" s="112">
        <f>[20]Março!$K$13</f>
        <v>4.8</v>
      </c>
      <c r="K25" s="112">
        <f>[20]Março!$K$14</f>
        <v>18.599999999999998</v>
      </c>
      <c r="L25" s="112">
        <f>[20]Março!$K$15</f>
        <v>0</v>
      </c>
      <c r="M25" s="112">
        <f>[20]Março!$K$16</f>
        <v>0</v>
      </c>
      <c r="N25" s="112">
        <f>[20]Março!$K$17</f>
        <v>0</v>
      </c>
      <c r="O25" s="112">
        <f>[20]Março!$K$18</f>
        <v>0</v>
      </c>
      <c r="P25" s="112">
        <f>[20]Março!$K$19</f>
        <v>0</v>
      </c>
      <c r="Q25" s="112">
        <f>[20]Março!$K$20</f>
        <v>0</v>
      </c>
      <c r="R25" s="112">
        <f>[20]Março!$K$21</f>
        <v>29.2</v>
      </c>
      <c r="S25" s="112">
        <f>[20]Março!$K$22</f>
        <v>0</v>
      </c>
      <c r="T25" s="112">
        <f>[20]Março!$K$23</f>
        <v>0</v>
      </c>
      <c r="U25" s="112">
        <f>[20]Março!$K$24</f>
        <v>0</v>
      </c>
      <c r="V25" s="112">
        <f>[20]Março!$K$25</f>
        <v>5</v>
      </c>
      <c r="W25" s="112">
        <f>[20]Março!$K$26</f>
        <v>0</v>
      </c>
      <c r="X25" s="112">
        <f>[20]Março!$K$27</f>
        <v>0</v>
      </c>
      <c r="Y25" s="112">
        <f>[20]Março!$K$28</f>
        <v>0</v>
      </c>
      <c r="Z25" s="112">
        <f>[20]Março!$K$29</f>
        <v>0</v>
      </c>
      <c r="AA25" s="112">
        <f>[20]Março!$K$30</f>
        <v>0</v>
      </c>
      <c r="AB25" s="112">
        <f>[20]Março!$K$31</f>
        <v>0</v>
      </c>
      <c r="AC25" s="112">
        <f>[20]Março!$K$32</f>
        <v>0</v>
      </c>
      <c r="AD25" s="112">
        <f>[20]Março!$K$33</f>
        <v>0</v>
      </c>
      <c r="AE25" s="112">
        <f>[20]Março!$K$34</f>
        <v>0</v>
      </c>
      <c r="AF25" s="112">
        <f>[20]Março!$K$35</f>
        <v>7.4</v>
      </c>
      <c r="AG25" s="117">
        <f t="shared" si="4"/>
        <v>70.600000000000009</v>
      </c>
      <c r="AH25" s="119">
        <f t="shared" si="5"/>
        <v>29.2</v>
      </c>
      <c r="AI25" s="56">
        <f t="shared" si="6"/>
        <v>24</v>
      </c>
    </row>
    <row r="26" spans="1:44" hidden="1" x14ac:dyDescent="0.2">
      <c r="A26" s="48" t="s">
        <v>9</v>
      </c>
      <c r="B26" s="112">
        <f>[21]Março!$K$5</f>
        <v>0</v>
      </c>
      <c r="C26" s="112">
        <f>[21]Março!$K$6</f>
        <v>0</v>
      </c>
      <c r="D26" s="112">
        <f>[21]Março!$K$7</f>
        <v>0</v>
      </c>
      <c r="E26" s="112">
        <f>[21]Março!$K$8</f>
        <v>0</v>
      </c>
      <c r="F26" s="112">
        <f>[21]Março!$K$9</f>
        <v>1.4000000000000001</v>
      </c>
      <c r="G26" s="112">
        <f>[21]Março!$K$10</f>
        <v>0</v>
      </c>
      <c r="H26" s="112">
        <f>[21]Março!$K$11</f>
        <v>0</v>
      </c>
      <c r="I26" s="112">
        <f>[21]Março!$K$12</f>
        <v>0</v>
      </c>
      <c r="J26" s="112">
        <f>[21]Março!$K$13</f>
        <v>0</v>
      </c>
      <c r="K26" s="112">
        <f>[21]Março!$K$14</f>
        <v>2.6</v>
      </c>
      <c r="L26" s="112">
        <f>[21]Março!$K$15</f>
        <v>0</v>
      </c>
      <c r="M26" s="112">
        <f>[21]Março!$K$16</f>
        <v>0</v>
      </c>
      <c r="N26" s="112">
        <f>[21]Março!$K$17</f>
        <v>0</v>
      </c>
      <c r="O26" s="112">
        <f>[21]Março!$K$18</f>
        <v>0</v>
      </c>
      <c r="P26" s="112">
        <f>[21]Março!$K$19</f>
        <v>0</v>
      </c>
      <c r="Q26" s="112">
        <f>[21]Março!$K$20</f>
        <v>0</v>
      </c>
      <c r="R26" s="112">
        <f>[21]Março!$K$21</f>
        <v>1.8</v>
      </c>
      <c r="S26" s="112">
        <f>[21]Março!$K$22</f>
        <v>0</v>
      </c>
      <c r="T26" s="112">
        <f>[21]Março!$K$23</f>
        <v>0</v>
      </c>
      <c r="U26" s="112">
        <f>[21]Março!$K$24</f>
        <v>20.8</v>
      </c>
      <c r="V26" s="112">
        <f>[21]Março!$K$25</f>
        <v>3.2</v>
      </c>
      <c r="W26" s="112">
        <f>[21]Março!$K$26</f>
        <v>0</v>
      </c>
      <c r="X26" s="112">
        <f>[21]Março!$K$27</f>
        <v>0</v>
      </c>
      <c r="Y26" s="112">
        <f>[21]Março!$K$28</f>
        <v>0</v>
      </c>
      <c r="Z26" s="112">
        <f>[21]Março!$K$29</f>
        <v>0</v>
      </c>
      <c r="AA26" s="112">
        <f>[21]Março!$K$30</f>
        <v>0</v>
      </c>
      <c r="AB26" s="112">
        <f>[21]Março!$K$31</f>
        <v>0</v>
      </c>
      <c r="AC26" s="112">
        <f>[21]Março!$K$32</f>
        <v>0</v>
      </c>
      <c r="AD26" s="112">
        <f>[21]Março!$K$33</f>
        <v>0</v>
      </c>
      <c r="AE26" s="112">
        <f>[21]Março!$K$34</f>
        <v>0</v>
      </c>
      <c r="AF26" s="112">
        <f>[21]Março!$K$35</f>
        <v>2.4000000000000004</v>
      </c>
      <c r="AG26" s="117">
        <f t="shared" si="4"/>
        <v>32.200000000000003</v>
      </c>
      <c r="AH26" s="119">
        <f t="shared" si="5"/>
        <v>20.8</v>
      </c>
      <c r="AI26" s="56">
        <f t="shared" si="6"/>
        <v>25</v>
      </c>
    </row>
    <row r="27" spans="1:44" x14ac:dyDescent="0.2">
      <c r="A27" s="48" t="s">
        <v>32</v>
      </c>
      <c r="B27" s="112">
        <f>[22]Março!$K$5</f>
        <v>0</v>
      </c>
      <c r="C27" s="112">
        <f>[22]Março!$K$6</f>
        <v>0</v>
      </c>
      <c r="D27" s="112">
        <f>[22]Março!$K$7</f>
        <v>0</v>
      </c>
      <c r="E27" s="112">
        <f>[22]Março!$K$8</f>
        <v>12.199999999999998</v>
      </c>
      <c r="F27" s="112">
        <f>[22]Março!$K$9</f>
        <v>0.4</v>
      </c>
      <c r="G27" s="112">
        <f>[22]Março!$K$10</f>
        <v>0</v>
      </c>
      <c r="H27" s="112">
        <f>[22]Março!$K$11</f>
        <v>1.6</v>
      </c>
      <c r="I27" s="112">
        <f>[22]Março!$K$12</f>
        <v>0</v>
      </c>
      <c r="J27" s="112">
        <f>[22]Março!$K$13</f>
        <v>0</v>
      </c>
      <c r="K27" s="112">
        <f>[22]Março!$K$14</f>
        <v>0</v>
      </c>
      <c r="L27" s="112">
        <f>[22]Março!$K$15</f>
        <v>0</v>
      </c>
      <c r="M27" s="112">
        <f>[22]Março!$K$16</f>
        <v>0</v>
      </c>
      <c r="N27" s="112">
        <f>[22]Março!$K$17</f>
        <v>0</v>
      </c>
      <c r="O27" s="112">
        <f>[22]Março!$K$18</f>
        <v>0</v>
      </c>
      <c r="P27" s="112">
        <f>[22]Março!$K$19</f>
        <v>0</v>
      </c>
      <c r="Q27" s="112">
        <f>[22]Março!$K$20</f>
        <v>0</v>
      </c>
      <c r="R27" s="112">
        <f>[22]Março!$K$21</f>
        <v>0</v>
      </c>
      <c r="S27" s="112">
        <f>[22]Março!$K$22</f>
        <v>0</v>
      </c>
      <c r="T27" s="112">
        <f>[22]Março!$K$23</f>
        <v>0</v>
      </c>
      <c r="U27" s="112">
        <f>[22]Março!$K$24</f>
        <v>0</v>
      </c>
      <c r="V27" s="112">
        <f>[22]Março!$K$25</f>
        <v>2</v>
      </c>
      <c r="W27" s="112">
        <f>[22]Março!$K$26</f>
        <v>1</v>
      </c>
      <c r="X27" s="112">
        <f>[22]Março!$K$27</f>
        <v>0</v>
      </c>
      <c r="Y27" s="112">
        <f>[22]Março!$K$28</f>
        <v>0</v>
      </c>
      <c r="Z27" s="112">
        <f>[22]Março!$K$29</f>
        <v>0</v>
      </c>
      <c r="AA27" s="112">
        <f>[22]Março!$K$30</f>
        <v>0</v>
      </c>
      <c r="AB27" s="112">
        <f>[22]Março!$K$31</f>
        <v>0</v>
      </c>
      <c r="AC27" s="112">
        <f>[22]Março!$K$32</f>
        <v>0</v>
      </c>
      <c r="AD27" s="112">
        <f>[22]Março!$K$33</f>
        <v>0</v>
      </c>
      <c r="AE27" s="112">
        <f>[22]Março!$K$34</f>
        <v>0</v>
      </c>
      <c r="AF27" s="112">
        <f>[22]Março!$K$35</f>
        <v>1.4</v>
      </c>
      <c r="AG27" s="117">
        <f t="shared" si="4"/>
        <v>18.599999999999994</v>
      </c>
      <c r="AH27" s="119">
        <f t="shared" si="5"/>
        <v>12.199999999999998</v>
      </c>
      <c r="AI27" s="56">
        <f t="shared" si="6"/>
        <v>25</v>
      </c>
    </row>
    <row r="28" spans="1:44" x14ac:dyDescent="0.2">
      <c r="A28" s="48" t="s">
        <v>10</v>
      </c>
      <c r="B28" s="112">
        <f>[23]Março!$K$5</f>
        <v>19</v>
      </c>
      <c r="C28" s="112">
        <f>[23]Março!$K$6</f>
        <v>0.2</v>
      </c>
      <c r="D28" s="112">
        <f>[23]Março!$K$7</f>
        <v>0</v>
      </c>
      <c r="E28" s="112">
        <f>[23]Março!$K$8</f>
        <v>0</v>
      </c>
      <c r="F28" s="112">
        <f>[23]Março!$K$9</f>
        <v>5</v>
      </c>
      <c r="G28" s="112">
        <f>[23]Março!$K$10</f>
        <v>0</v>
      </c>
      <c r="H28" s="112">
        <f>[23]Março!$K$11</f>
        <v>0</v>
      </c>
      <c r="I28" s="112">
        <f>[23]Março!$K$12</f>
        <v>0.2</v>
      </c>
      <c r="J28" s="112">
        <f>[23]Março!$K$13</f>
        <v>13.4</v>
      </c>
      <c r="K28" s="112">
        <f>[23]Março!$K$14</f>
        <v>0</v>
      </c>
      <c r="L28" s="112">
        <f>[23]Março!$K$15</f>
        <v>0</v>
      </c>
      <c r="M28" s="112">
        <f>[23]Março!$K$16</f>
        <v>0</v>
      </c>
      <c r="N28" s="112">
        <f>[23]Março!$K$17</f>
        <v>0</v>
      </c>
      <c r="O28" s="112">
        <f>[23]Março!$K$18</f>
        <v>72.800000000000011</v>
      </c>
      <c r="P28" s="112">
        <f>[23]Março!$K$19</f>
        <v>0</v>
      </c>
      <c r="Q28" s="112">
        <f>[23]Março!$K$20</f>
        <v>0</v>
      </c>
      <c r="R28" s="112">
        <f>[23]Março!$K$21</f>
        <v>24.200000000000003</v>
      </c>
      <c r="S28" s="112">
        <f>[23]Março!$K$22</f>
        <v>3.2</v>
      </c>
      <c r="T28" s="112">
        <f>[23]Março!$K$23</f>
        <v>0</v>
      </c>
      <c r="U28" s="112">
        <f>[23]Março!$K$24</f>
        <v>0</v>
      </c>
      <c r="V28" s="112">
        <f>[23]Março!$K$25</f>
        <v>3.8000000000000003</v>
      </c>
      <c r="W28" s="112">
        <f>[23]Março!$K$26</f>
        <v>0</v>
      </c>
      <c r="X28" s="112">
        <f>[23]Março!$K$27</f>
        <v>0</v>
      </c>
      <c r="Y28" s="112">
        <f>[23]Março!$K$28</f>
        <v>0</v>
      </c>
      <c r="Z28" s="112">
        <f>[23]Março!$K$29</f>
        <v>0</v>
      </c>
      <c r="AA28" s="112">
        <f>[23]Março!$K$30</f>
        <v>0</v>
      </c>
      <c r="AB28" s="112">
        <f>[23]Março!$K$31</f>
        <v>0</v>
      </c>
      <c r="AC28" s="112">
        <f>[23]Março!$K$32</f>
        <v>0</v>
      </c>
      <c r="AD28" s="112">
        <f>[23]Março!$K$33</f>
        <v>1.2</v>
      </c>
      <c r="AE28" s="112">
        <f>[23]Março!$K$34</f>
        <v>0</v>
      </c>
      <c r="AF28" s="112">
        <f>[23]Março!$K$35</f>
        <v>0.60000000000000009</v>
      </c>
      <c r="AG28" s="117">
        <f t="shared" si="4"/>
        <v>143.6</v>
      </c>
      <c r="AH28" s="119">
        <f t="shared" si="5"/>
        <v>72.800000000000011</v>
      </c>
      <c r="AI28" s="56">
        <f t="shared" si="6"/>
        <v>20</v>
      </c>
    </row>
    <row r="29" spans="1:44" x14ac:dyDescent="0.2">
      <c r="A29" s="48" t="s">
        <v>151</v>
      </c>
      <c r="B29" s="112">
        <f>[24]Março!$K$5</f>
        <v>0.2</v>
      </c>
      <c r="C29" s="112">
        <f>[24]Março!$K$6</f>
        <v>0</v>
      </c>
      <c r="D29" s="112">
        <f>[24]Março!$K$7</f>
        <v>0</v>
      </c>
      <c r="E29" s="112">
        <f>[24]Março!$K$8</f>
        <v>0</v>
      </c>
      <c r="F29" s="112">
        <f>[24]Março!$K$9</f>
        <v>0</v>
      </c>
      <c r="G29" s="112">
        <f>[24]Março!$K$10</f>
        <v>1</v>
      </c>
      <c r="H29" s="112">
        <f>[24]Março!$K$11</f>
        <v>12.4</v>
      </c>
      <c r="I29" s="112">
        <f>[24]Março!$K$12</f>
        <v>0</v>
      </c>
      <c r="J29" s="112">
        <f>[24]Março!$K$13</f>
        <v>0</v>
      </c>
      <c r="K29" s="112">
        <f>[24]Março!$K$14</f>
        <v>0</v>
      </c>
      <c r="L29" s="112">
        <f>[24]Março!$K$15</f>
        <v>0</v>
      </c>
      <c r="M29" s="112">
        <f>[24]Março!$K$16</f>
        <v>0</v>
      </c>
      <c r="N29" s="112">
        <f>[24]Março!$K$17</f>
        <v>0</v>
      </c>
      <c r="O29" s="112">
        <f>[24]Março!$K$18</f>
        <v>0</v>
      </c>
      <c r="P29" s="112">
        <f>[24]Março!$K$19</f>
        <v>0</v>
      </c>
      <c r="Q29" s="112">
        <f>[24]Março!$K$20</f>
        <v>0</v>
      </c>
      <c r="R29" s="112">
        <f>[24]Março!$K$21</f>
        <v>8</v>
      </c>
      <c r="S29" s="112">
        <f>[24]Março!$K$22</f>
        <v>11.200000000000001</v>
      </c>
      <c r="T29" s="112">
        <f>[24]Março!$K$23</f>
        <v>0</v>
      </c>
      <c r="U29" s="112">
        <f>[24]Março!$K$24</f>
        <v>0</v>
      </c>
      <c r="V29" s="112">
        <f>[24]Março!$K$25</f>
        <v>4</v>
      </c>
      <c r="W29" s="112">
        <f>[24]Março!$K$26</f>
        <v>0</v>
      </c>
      <c r="X29" s="112">
        <f>[24]Março!$K$27</f>
        <v>0</v>
      </c>
      <c r="Y29" s="112">
        <f>[24]Março!$K$28</f>
        <v>0</v>
      </c>
      <c r="Z29" s="112">
        <f>[24]Março!$K$29</f>
        <v>0</v>
      </c>
      <c r="AA29" s="112">
        <f>[24]Março!$K$30</f>
        <v>0</v>
      </c>
      <c r="AB29" s="112">
        <f>[24]Março!$K$31</f>
        <v>0</v>
      </c>
      <c r="AC29" s="112">
        <f>[24]Março!$K$32</f>
        <v>0</v>
      </c>
      <c r="AD29" s="112">
        <f>[24]Março!$K$33</f>
        <v>0</v>
      </c>
      <c r="AE29" s="112">
        <f>[24]Março!$K$34</f>
        <v>0</v>
      </c>
      <c r="AF29" s="112">
        <f>[24]Março!$K$35</f>
        <v>10</v>
      </c>
      <c r="AG29" s="117">
        <f t="shared" si="4"/>
        <v>46.800000000000004</v>
      </c>
      <c r="AH29" s="119">
        <f t="shared" si="5"/>
        <v>12.4</v>
      </c>
      <c r="AI29" s="56">
        <f t="shared" si="6"/>
        <v>24</v>
      </c>
      <c r="AJ29" s="12" t="s">
        <v>35</v>
      </c>
    </row>
    <row r="30" spans="1:44" hidden="1" x14ac:dyDescent="0.2">
      <c r="A30" s="48" t="s">
        <v>11</v>
      </c>
      <c r="B30" s="112" t="str">
        <f>[25]Março!$K$5</f>
        <v>*</v>
      </c>
      <c r="C30" s="112" t="str">
        <f>[25]Março!$K$6</f>
        <v>*</v>
      </c>
      <c r="D30" s="112" t="str">
        <f>[25]Março!$K$7</f>
        <v>*</v>
      </c>
      <c r="E30" s="112" t="str">
        <f>[25]Março!$K$8</f>
        <v>*</v>
      </c>
      <c r="F30" s="112" t="str">
        <f>[25]Março!$K$9</f>
        <v>*</v>
      </c>
      <c r="G30" s="112" t="str">
        <f>[25]Março!$K$10</f>
        <v>*</v>
      </c>
      <c r="H30" s="112" t="str">
        <f>[25]Março!$K$11</f>
        <v>*</v>
      </c>
      <c r="I30" s="112" t="str">
        <f>[25]Março!$K$12</f>
        <v>*</v>
      </c>
      <c r="J30" s="112" t="str">
        <f>[25]Março!$K$13</f>
        <v>*</v>
      </c>
      <c r="K30" s="112" t="str">
        <f>[25]Março!$K$14</f>
        <v>*</v>
      </c>
      <c r="L30" s="112" t="str">
        <f>[25]Março!$K$15</f>
        <v>*</v>
      </c>
      <c r="M30" s="112" t="str">
        <f>[25]Março!$K$16</f>
        <v>*</v>
      </c>
      <c r="N30" s="112" t="str">
        <f>[25]Março!$K$17</f>
        <v>*</v>
      </c>
      <c r="O30" s="112" t="str">
        <f>[25]Março!$K$18</f>
        <v>*</v>
      </c>
      <c r="P30" s="112" t="str">
        <f>[25]Março!$K$19</f>
        <v>*</v>
      </c>
      <c r="Q30" s="112" t="str">
        <f>[25]Março!$K$20</f>
        <v>*</v>
      </c>
      <c r="R30" s="112" t="str">
        <f>[25]Março!$K$21</f>
        <v>*</v>
      </c>
      <c r="S30" s="112" t="str">
        <f>[25]Março!$K$22</f>
        <v>*</v>
      </c>
      <c r="T30" s="112" t="str">
        <f>[25]Março!$K$23</f>
        <v>*</v>
      </c>
      <c r="U30" s="112" t="str">
        <f>[25]Março!$K$24</f>
        <v>*</v>
      </c>
      <c r="V30" s="112" t="str">
        <f>[25]Março!$K$25</f>
        <v>*</v>
      </c>
      <c r="W30" s="112" t="str">
        <f>[25]Março!$K$26</f>
        <v>*</v>
      </c>
      <c r="X30" s="112" t="str">
        <f>[25]Março!$K$27</f>
        <v>*</v>
      </c>
      <c r="Y30" s="112" t="str">
        <f>[25]Março!$K$28</f>
        <v>*</v>
      </c>
      <c r="Z30" s="112" t="str">
        <f>[25]Março!$K$29</f>
        <v>*</v>
      </c>
      <c r="AA30" s="112" t="str">
        <f>[25]Março!$K$30</f>
        <v>*</v>
      </c>
      <c r="AB30" s="112" t="str">
        <f>[25]Março!$K$31</f>
        <v>*</v>
      </c>
      <c r="AC30" s="112" t="str">
        <f>[25]Março!$K$32</f>
        <v>*</v>
      </c>
      <c r="AD30" s="112" t="str">
        <f>[25]Março!$K$33</f>
        <v>*</v>
      </c>
      <c r="AE30" s="112" t="str">
        <f>[25]Março!$K$34</f>
        <v>*</v>
      </c>
      <c r="AF30" s="112" t="str">
        <f>[25]Março!$K$35</f>
        <v>*</v>
      </c>
      <c r="AG30" s="117" t="s">
        <v>197</v>
      </c>
      <c r="AH30" s="119" t="s">
        <v>197</v>
      </c>
      <c r="AI30" s="56" t="s">
        <v>197</v>
      </c>
      <c r="AR30" s="12" t="s">
        <v>35</v>
      </c>
    </row>
    <row r="31" spans="1:44" s="5" customFormat="1" x14ac:dyDescent="0.2">
      <c r="A31" s="48" t="s">
        <v>12</v>
      </c>
      <c r="B31" s="112">
        <f>[26]Março!$K$5</f>
        <v>0</v>
      </c>
      <c r="C31" s="112">
        <f>[26]Março!$K$6</f>
        <v>0</v>
      </c>
      <c r="D31" s="112">
        <f>[26]Março!$K$7</f>
        <v>0</v>
      </c>
      <c r="E31" s="112">
        <f>[26]Março!$K$8</f>
        <v>17.2</v>
      </c>
      <c r="F31" s="112">
        <f>[26]Março!$K$9</f>
        <v>22</v>
      </c>
      <c r="G31" s="112">
        <f>[26]Março!$K$10</f>
        <v>0.2</v>
      </c>
      <c r="H31" s="112">
        <f>[26]Março!$K$11</f>
        <v>0</v>
      </c>
      <c r="I31" s="112">
        <f>[26]Março!$K$12</f>
        <v>2</v>
      </c>
      <c r="J31" s="112">
        <f>[26]Março!$K$13</f>
        <v>0</v>
      </c>
      <c r="K31" s="112">
        <f>[26]Março!$K$14</f>
        <v>0</v>
      </c>
      <c r="L31" s="112">
        <f>[26]Março!$K$15</f>
        <v>0</v>
      </c>
      <c r="M31" s="112">
        <f>[26]Março!$K$16</f>
        <v>0</v>
      </c>
      <c r="N31" s="112">
        <f>[26]Março!$K$17</f>
        <v>0</v>
      </c>
      <c r="O31" s="112">
        <f>[26]Março!$K$18</f>
        <v>0</v>
      </c>
      <c r="P31" s="112">
        <f>[26]Março!$K$19</f>
        <v>0</v>
      </c>
      <c r="Q31" s="112">
        <f>[26]Março!$K$20</f>
        <v>0</v>
      </c>
      <c r="R31" s="112">
        <f>[26]Março!$K$21</f>
        <v>0</v>
      </c>
      <c r="S31" s="112">
        <f>[26]Março!$K$22</f>
        <v>0</v>
      </c>
      <c r="T31" s="112">
        <f>[26]Março!$K$23</f>
        <v>0</v>
      </c>
      <c r="U31" s="112">
        <f>[26]Março!$K$24</f>
        <v>0</v>
      </c>
      <c r="V31" s="112">
        <f>[26]Março!$K$25</f>
        <v>0.2</v>
      </c>
      <c r="W31" s="112">
        <f>[26]Março!$K$26</f>
        <v>10.599999999999998</v>
      </c>
      <c r="X31" s="112">
        <f>[26]Março!$K$27</f>
        <v>0</v>
      </c>
      <c r="Y31" s="112">
        <f>[26]Março!$K$28</f>
        <v>0</v>
      </c>
      <c r="Z31" s="112">
        <f>[26]Março!$K$29</f>
        <v>0.6</v>
      </c>
      <c r="AA31" s="112">
        <f>[26]Março!$K$30</f>
        <v>0</v>
      </c>
      <c r="AB31" s="112">
        <f>[26]Março!$K$31</f>
        <v>0</v>
      </c>
      <c r="AC31" s="112">
        <f>[26]Março!$K$32</f>
        <v>0</v>
      </c>
      <c r="AD31" s="112">
        <f>[26]Março!$K$33</f>
        <v>2</v>
      </c>
      <c r="AE31" s="112">
        <f>[26]Março!$K$34</f>
        <v>3.6</v>
      </c>
      <c r="AF31" s="112">
        <f>[26]Março!$K$35</f>
        <v>18.399999999999999</v>
      </c>
      <c r="AG31" s="117">
        <f t="shared" si="4"/>
        <v>76.800000000000011</v>
      </c>
      <c r="AH31" s="119">
        <f t="shared" si="5"/>
        <v>22</v>
      </c>
      <c r="AI31" s="56">
        <f t="shared" si="6"/>
        <v>21</v>
      </c>
    </row>
    <row r="32" spans="1:44" x14ac:dyDescent="0.2">
      <c r="A32" s="48" t="s">
        <v>252</v>
      </c>
      <c r="B32" s="112">
        <f>[27]Março!$K$5</f>
        <v>0</v>
      </c>
      <c r="C32" s="112">
        <f>[27]Março!$K$6</f>
        <v>5.2</v>
      </c>
      <c r="D32" s="112">
        <f>[27]Março!$K$7</f>
        <v>0.2</v>
      </c>
      <c r="E32" s="112">
        <f>[27]Março!$K$8</f>
        <v>0</v>
      </c>
      <c r="F32" s="112">
        <f>[27]Março!$K$9</f>
        <v>15.6</v>
      </c>
      <c r="G32" s="112">
        <f>[27]Março!$K$10</f>
        <v>0.2</v>
      </c>
      <c r="H32" s="112">
        <f>[27]Março!$K$11</f>
        <v>0.2</v>
      </c>
      <c r="I32" s="112">
        <f>[27]Março!$K$12</f>
        <v>0</v>
      </c>
      <c r="J32" s="112">
        <f>[27]Março!$K$13</f>
        <v>0</v>
      </c>
      <c r="K32" s="112">
        <f>[27]Março!$K$14</f>
        <v>0</v>
      </c>
      <c r="L32" s="112">
        <f>[27]Março!$K$15</f>
        <v>0</v>
      </c>
      <c r="M32" s="112">
        <f>[27]Março!$K$16</f>
        <v>19.8</v>
      </c>
      <c r="N32" s="112">
        <f>[27]Março!$K$17</f>
        <v>0</v>
      </c>
      <c r="O32" s="112">
        <f>[27]Março!$K$18</f>
        <v>0</v>
      </c>
      <c r="P32" s="112">
        <f>[27]Março!$K$19</f>
        <v>0</v>
      </c>
      <c r="Q32" s="112">
        <f>[27]Março!$K$20</f>
        <v>0</v>
      </c>
      <c r="R32" s="112">
        <f>[27]Março!$K$21</f>
        <v>0</v>
      </c>
      <c r="S32" s="112">
        <f>[27]Março!$K$22</f>
        <v>0</v>
      </c>
      <c r="T32" s="112">
        <f>[27]Março!$K$23</f>
        <v>0</v>
      </c>
      <c r="U32" s="112">
        <f>[27]Março!$K$24</f>
        <v>0</v>
      </c>
      <c r="V32" s="112">
        <f>[27]Março!$K$25</f>
        <v>0</v>
      </c>
      <c r="W32" s="112">
        <f>[27]Março!$K$26</f>
        <v>70</v>
      </c>
      <c r="X32" s="112">
        <f>[27]Março!$K$27</f>
        <v>2.2000000000000002</v>
      </c>
      <c r="Y32" s="112">
        <f>[27]Março!$K$28</f>
        <v>0</v>
      </c>
      <c r="Z32" s="112">
        <f>[27]Março!$K$29</f>
        <v>0</v>
      </c>
      <c r="AA32" s="112">
        <f>[27]Março!$K$30</f>
        <v>9</v>
      </c>
      <c r="AB32" s="112">
        <f>[27]Março!$K$31</f>
        <v>0.4</v>
      </c>
      <c r="AC32" s="112">
        <f>[27]Março!$K$32</f>
        <v>0</v>
      </c>
      <c r="AD32" s="112">
        <f>[27]Março!$K$33</f>
        <v>7.6000000000000005</v>
      </c>
      <c r="AE32" s="112">
        <f>[27]Março!$K$34</f>
        <v>0.4</v>
      </c>
      <c r="AF32" s="112">
        <f>[27]Março!$K$35</f>
        <v>0</v>
      </c>
      <c r="AG32" s="117">
        <f t="shared" si="4"/>
        <v>130.80000000000001</v>
      </c>
      <c r="AH32" s="119">
        <f t="shared" si="5"/>
        <v>70</v>
      </c>
      <c r="AI32" s="56">
        <f t="shared" si="6"/>
        <v>19</v>
      </c>
    </row>
    <row r="33" spans="1:37" x14ac:dyDescent="0.2">
      <c r="A33" s="48" t="s">
        <v>251</v>
      </c>
      <c r="B33" s="112">
        <f>[28]Março!$K$5</f>
        <v>0</v>
      </c>
      <c r="C33" s="112">
        <f>[28]Março!$K$6</f>
        <v>0</v>
      </c>
      <c r="D33" s="112">
        <f>[28]Março!$K$7</f>
        <v>27.8</v>
      </c>
      <c r="E33" s="112">
        <f>[28]Março!$K$8</f>
        <v>0</v>
      </c>
      <c r="F33" s="112">
        <f>[28]Março!$K$9</f>
        <v>0</v>
      </c>
      <c r="G33" s="112">
        <f>[28]Março!$K$10</f>
        <v>0</v>
      </c>
      <c r="H33" s="112">
        <f>[28]Março!$K$11</f>
        <v>0</v>
      </c>
      <c r="I33" s="112">
        <f>[28]Março!$K$12</f>
        <v>30.599999999999998</v>
      </c>
      <c r="J33" s="112">
        <f>[28]Março!$K$13</f>
        <v>0.60000000000000009</v>
      </c>
      <c r="K33" s="112">
        <f>[28]Março!$K$14</f>
        <v>0</v>
      </c>
      <c r="L33" s="112">
        <f>[28]Março!$K$15</f>
        <v>0</v>
      </c>
      <c r="M33" s="112">
        <f>[28]Março!$K$16</f>
        <v>0</v>
      </c>
      <c r="N33" s="112">
        <f>[28]Março!$K$17</f>
        <v>0</v>
      </c>
      <c r="O33" s="112">
        <f>[28]Março!$K$18</f>
        <v>0.4</v>
      </c>
      <c r="P33" s="112">
        <f>[28]Março!$K$19</f>
        <v>0.2</v>
      </c>
      <c r="Q33" s="112">
        <f>[28]Março!$K$20</f>
        <v>0</v>
      </c>
      <c r="R33" s="112">
        <f>[28]Março!$K$21</f>
        <v>0</v>
      </c>
      <c r="S33" s="112">
        <f>[28]Março!$K$22</f>
        <v>0.6</v>
      </c>
      <c r="T33" s="112">
        <f>[28]Março!$K$23</f>
        <v>0</v>
      </c>
      <c r="U33" s="112">
        <f>[28]Março!$K$24</f>
        <v>0</v>
      </c>
      <c r="V33" s="112">
        <f>[28]Março!$K$25</f>
        <v>0.8</v>
      </c>
      <c r="W33" s="112">
        <f>[28]Março!$K$26</f>
        <v>0</v>
      </c>
      <c r="X33" s="112">
        <f>[28]Março!$K$27</f>
        <v>0</v>
      </c>
      <c r="Y33" s="112">
        <f>[28]Março!$K$28</f>
        <v>0</v>
      </c>
      <c r="Z33" s="112">
        <f>[28]Março!$K$29</f>
        <v>0</v>
      </c>
      <c r="AA33" s="112">
        <f>[28]Março!$K$30</f>
        <v>0</v>
      </c>
      <c r="AB33" s="112">
        <f>[28]Março!$K$31</f>
        <v>0</v>
      </c>
      <c r="AC33" s="112">
        <f>[28]Março!$K$32</f>
        <v>0.2</v>
      </c>
      <c r="AD33" s="112">
        <f>[28]Março!$K$33</f>
        <v>0</v>
      </c>
      <c r="AE33" s="112">
        <f>[28]Março!$K$34</f>
        <v>0</v>
      </c>
      <c r="AF33" s="112">
        <f>[28]Março!$K$35</f>
        <v>10.599999999999998</v>
      </c>
      <c r="AG33" s="117">
        <f t="shared" si="4"/>
        <v>71.8</v>
      </c>
      <c r="AH33" s="119">
        <f t="shared" si="5"/>
        <v>30.599999999999998</v>
      </c>
      <c r="AI33" s="56">
        <f t="shared" si="6"/>
        <v>22</v>
      </c>
    </row>
    <row r="34" spans="1:37" x14ac:dyDescent="0.2">
      <c r="A34" s="48" t="s">
        <v>253</v>
      </c>
      <c r="B34" s="112">
        <f>[29]Março!$K$5</f>
        <v>0</v>
      </c>
      <c r="C34" s="112">
        <f>[29]Março!$K$6</f>
        <v>0</v>
      </c>
      <c r="D34" s="112">
        <f>[29]Março!$K$7</f>
        <v>0</v>
      </c>
      <c r="E34" s="112">
        <f>[29]Março!$K$8</f>
        <v>0</v>
      </c>
      <c r="F34" s="112">
        <f>[29]Março!$K$9</f>
        <v>1.4000000000000001</v>
      </c>
      <c r="G34" s="112">
        <f>[29]Março!$K$10</f>
        <v>0.4</v>
      </c>
      <c r="H34" s="112">
        <f>[29]Março!$K$11</f>
        <v>0</v>
      </c>
      <c r="I34" s="112">
        <f>[29]Março!$K$12</f>
        <v>40.6</v>
      </c>
      <c r="J34" s="112">
        <f>[29]Março!$K$13</f>
        <v>1.4</v>
      </c>
      <c r="K34" s="112">
        <f>[29]Março!$K$14</f>
        <v>3.6</v>
      </c>
      <c r="L34" s="112">
        <f>[29]Março!$K$15</f>
        <v>0</v>
      </c>
      <c r="M34" s="112">
        <f>[29]Março!$K$16</f>
        <v>0</v>
      </c>
      <c r="N34" s="112">
        <f>[29]Março!$K$17</f>
        <v>0</v>
      </c>
      <c r="O34" s="112">
        <f>[29]Março!$K$18</f>
        <v>0</v>
      </c>
      <c r="P34" s="112">
        <f>[29]Março!$K$19</f>
        <v>9.1999999999999993</v>
      </c>
      <c r="Q34" s="112">
        <f>[29]Março!$K$20</f>
        <v>0</v>
      </c>
      <c r="R34" s="112">
        <f>[29]Março!$K$21</f>
        <v>0</v>
      </c>
      <c r="S34" s="112">
        <f>[29]Março!$K$22</f>
        <v>0.60000000000000009</v>
      </c>
      <c r="T34" s="112">
        <f>[29]Março!$K$23</f>
        <v>3.8000000000000003</v>
      </c>
      <c r="U34" s="112">
        <f>[29]Março!$K$24</f>
        <v>0</v>
      </c>
      <c r="V34" s="112">
        <f>[29]Março!$K$25</f>
        <v>0.8</v>
      </c>
      <c r="W34" s="112">
        <f>[29]Março!$K$26</f>
        <v>0</v>
      </c>
      <c r="X34" s="112">
        <f>[29]Março!$K$27</f>
        <v>2.4000000000000004</v>
      </c>
      <c r="Y34" s="112">
        <f>[29]Março!$K$28</f>
        <v>0</v>
      </c>
      <c r="Z34" s="112">
        <f>[29]Março!$K$29</f>
        <v>0</v>
      </c>
      <c r="AA34" s="112">
        <f>[29]Março!$K$30</f>
        <v>0</v>
      </c>
      <c r="AB34" s="112">
        <f>[29]Março!$K$31</f>
        <v>0</v>
      </c>
      <c r="AC34" s="112">
        <f>[29]Março!$K$32</f>
        <v>0</v>
      </c>
      <c r="AD34" s="112">
        <f>[29]Março!$K$33</f>
        <v>0</v>
      </c>
      <c r="AE34" s="112">
        <f>[29]Março!$K$34</f>
        <v>0</v>
      </c>
      <c r="AF34" s="112">
        <f>[29]Março!$K$35</f>
        <v>4.8</v>
      </c>
      <c r="AG34" s="117">
        <f t="shared" si="4"/>
        <v>68.999999999999986</v>
      </c>
      <c r="AH34" s="119">
        <f t="shared" si="5"/>
        <v>40.6</v>
      </c>
      <c r="AI34" s="56">
        <f t="shared" si="6"/>
        <v>20</v>
      </c>
    </row>
    <row r="35" spans="1:37" hidden="1" x14ac:dyDescent="0.2">
      <c r="A35" s="48" t="s">
        <v>14</v>
      </c>
      <c r="B35" s="112" t="str">
        <f>[30]Março!$K$5</f>
        <v>*</v>
      </c>
      <c r="C35" s="112" t="str">
        <f>[30]Março!$K$6</f>
        <v>*</v>
      </c>
      <c r="D35" s="112" t="str">
        <f>[30]Março!$K$7</f>
        <v>*</v>
      </c>
      <c r="E35" s="112" t="str">
        <f>[30]Março!$K$8</f>
        <v>*</v>
      </c>
      <c r="F35" s="112" t="str">
        <f>[30]Março!$K$9</f>
        <v>*</v>
      </c>
      <c r="G35" s="112" t="str">
        <f>[30]Março!$K$10</f>
        <v>*</v>
      </c>
      <c r="H35" s="112" t="str">
        <f>[30]Março!$K$11</f>
        <v>*</v>
      </c>
      <c r="I35" s="112" t="str">
        <f>[30]Março!$K$12</f>
        <v>*</v>
      </c>
      <c r="J35" s="112" t="str">
        <f>[30]Março!$K$13</f>
        <v>*</v>
      </c>
      <c r="K35" s="112" t="str">
        <f>[30]Março!$K$14</f>
        <v>*</v>
      </c>
      <c r="L35" s="112" t="str">
        <f>[30]Março!$K$15</f>
        <v>*</v>
      </c>
      <c r="M35" s="112" t="str">
        <f>[30]Março!$K$16</f>
        <v>*</v>
      </c>
      <c r="N35" s="112" t="str">
        <f>[30]Março!$K$17</f>
        <v>*</v>
      </c>
      <c r="O35" s="112" t="str">
        <f>[30]Março!$K$18</f>
        <v>*</v>
      </c>
      <c r="P35" s="112" t="str">
        <f>[30]Março!$K$19</f>
        <v>*</v>
      </c>
      <c r="Q35" s="112" t="str">
        <f>[30]Março!$K$20</f>
        <v>*</v>
      </c>
      <c r="R35" s="112" t="str">
        <f>[30]Março!$K$21</f>
        <v>*</v>
      </c>
      <c r="S35" s="112" t="str">
        <f>[30]Março!$K$22</f>
        <v>*</v>
      </c>
      <c r="T35" s="112" t="str">
        <f>[30]Março!$K$23</f>
        <v>*</v>
      </c>
      <c r="U35" s="112" t="str">
        <f>[30]Março!$K$24</f>
        <v>*</v>
      </c>
      <c r="V35" s="112" t="str">
        <f>[30]Março!$K$25</f>
        <v>*</v>
      </c>
      <c r="W35" s="112" t="str">
        <f>[30]Março!$K$26</f>
        <v>*</v>
      </c>
      <c r="X35" s="112" t="str">
        <f>[30]Março!$K$27</f>
        <v>*</v>
      </c>
      <c r="Y35" s="112" t="str">
        <f>[30]Março!$K$28</f>
        <v>*</v>
      </c>
      <c r="Z35" s="112" t="str">
        <f>[30]Março!$K$29</f>
        <v>*</v>
      </c>
      <c r="AA35" s="112" t="str">
        <f>[30]Março!$K$30</f>
        <v>*</v>
      </c>
      <c r="AB35" s="112" t="str">
        <f>[30]Março!$K$31</f>
        <v>*</v>
      </c>
      <c r="AC35" s="112" t="str">
        <f>[30]Março!$K$32</f>
        <v>*</v>
      </c>
      <c r="AD35" s="112" t="str">
        <f>[30]Março!$K$33</f>
        <v>*</v>
      </c>
      <c r="AE35" s="112" t="str">
        <f>[30]Março!$K$34</f>
        <v>*</v>
      </c>
      <c r="AF35" s="112" t="str">
        <f>[30]Março!$K$35</f>
        <v>*</v>
      </c>
      <c r="AG35" s="117">
        <f t="shared" si="4"/>
        <v>0</v>
      </c>
      <c r="AH35" s="119">
        <f t="shared" si="5"/>
        <v>0</v>
      </c>
      <c r="AI35" s="56">
        <f t="shared" si="6"/>
        <v>0</v>
      </c>
    </row>
    <row r="36" spans="1:37" x14ac:dyDescent="0.2">
      <c r="A36" s="48" t="s">
        <v>153</v>
      </c>
      <c r="B36" s="112">
        <f>[31]Março!$K$5</f>
        <v>0</v>
      </c>
      <c r="C36" s="112">
        <f>[31]Março!$K$6</f>
        <v>0</v>
      </c>
      <c r="D36" s="112">
        <f>[31]Março!$K$7</f>
        <v>0</v>
      </c>
      <c r="E36" s="112">
        <f>[31]Março!$K$8</f>
        <v>1</v>
      </c>
      <c r="F36" s="112">
        <f>[31]Março!$K$9</f>
        <v>18.799999999999997</v>
      </c>
      <c r="G36" s="112">
        <f>[31]Março!$K$10</f>
        <v>0</v>
      </c>
      <c r="H36" s="112">
        <f>[31]Março!$K$11</f>
        <v>1.8000000000000003</v>
      </c>
      <c r="I36" s="112">
        <f>[31]Março!$K$12</f>
        <v>11.2</v>
      </c>
      <c r="J36" s="112">
        <f>[31]Março!$K$13</f>
        <v>0</v>
      </c>
      <c r="K36" s="112">
        <f>[31]Março!$K$14</f>
        <v>1.6</v>
      </c>
      <c r="L36" s="112">
        <f>[31]Março!$K$15</f>
        <v>4.4000000000000004</v>
      </c>
      <c r="M36" s="112">
        <f>[31]Março!$K$16</f>
        <v>0</v>
      </c>
      <c r="N36" s="112">
        <f>[31]Março!$K$17</f>
        <v>0</v>
      </c>
      <c r="O36" s="112">
        <f>[31]Março!$K$18</f>
        <v>0.6</v>
      </c>
      <c r="P36" s="112">
        <f>[31]Março!$K$19</f>
        <v>0.2</v>
      </c>
      <c r="Q36" s="112">
        <f>[31]Março!$K$20</f>
        <v>6.6</v>
      </c>
      <c r="R36" s="112">
        <f>[31]Março!$K$21</f>
        <v>0.2</v>
      </c>
      <c r="S36" s="112">
        <f>[31]Março!$K$22</f>
        <v>0</v>
      </c>
      <c r="T36" s="112">
        <f>[31]Março!$K$23</f>
        <v>0</v>
      </c>
      <c r="U36" s="112">
        <f>[31]Março!$K$24</f>
        <v>3.5999999999999996</v>
      </c>
      <c r="V36" s="112">
        <f>[31]Março!$K$25</f>
        <v>4.2</v>
      </c>
      <c r="W36" s="112">
        <f>[31]Março!$K$26</f>
        <v>39.200000000000003</v>
      </c>
      <c r="X36" s="112">
        <f>[31]Março!$K$27</f>
        <v>0.2</v>
      </c>
      <c r="Y36" s="112">
        <f>[31]Março!$K$28</f>
        <v>0</v>
      </c>
      <c r="Z36" s="112">
        <f>[31]Março!$K$29</f>
        <v>55.800000000000011</v>
      </c>
      <c r="AA36" s="112">
        <f>[31]Março!$K$30</f>
        <v>0.2</v>
      </c>
      <c r="AB36" s="112">
        <f>[31]Março!$K$31</f>
        <v>24.200000000000003</v>
      </c>
      <c r="AC36" s="112">
        <f>[31]Março!$K$32</f>
        <v>0.6</v>
      </c>
      <c r="AD36" s="112">
        <f>[31]Março!$K$33</f>
        <v>1.2000000000000002</v>
      </c>
      <c r="AE36" s="112">
        <f>[31]Março!$K$34</f>
        <v>0.4</v>
      </c>
      <c r="AF36" s="112">
        <f>[31]Março!$K$35</f>
        <v>0.4</v>
      </c>
      <c r="AG36" s="117">
        <f t="shared" si="4"/>
        <v>176.4</v>
      </c>
      <c r="AH36" s="119">
        <f t="shared" si="5"/>
        <v>55.800000000000011</v>
      </c>
      <c r="AI36" s="56">
        <f t="shared" si="6"/>
        <v>10</v>
      </c>
    </row>
    <row r="37" spans="1:37" x14ac:dyDescent="0.2">
      <c r="A37" s="48" t="s">
        <v>15</v>
      </c>
      <c r="B37" s="112">
        <f>[32]Março!$K$5</f>
        <v>6.0000000000000009</v>
      </c>
      <c r="C37" s="112">
        <f>[32]Março!$K$6</f>
        <v>0</v>
      </c>
      <c r="D37" s="112">
        <f>[32]Março!$K$7</f>
        <v>0</v>
      </c>
      <c r="E37" s="112">
        <f>[32]Março!$K$8</f>
        <v>15</v>
      </c>
      <c r="F37" s="112">
        <f>[32]Março!$K$9</f>
        <v>3.8</v>
      </c>
      <c r="G37" s="112">
        <f>[32]Março!$K$10</f>
        <v>1.8</v>
      </c>
      <c r="H37" s="112">
        <f>[32]Março!$K$11</f>
        <v>2.4</v>
      </c>
      <c r="I37" s="112">
        <f>[32]Março!$K$12</f>
        <v>0</v>
      </c>
      <c r="J37" s="112">
        <f>[32]Março!$K$13</f>
        <v>0</v>
      </c>
      <c r="K37" s="112">
        <f>[32]Março!$K$14</f>
        <v>0</v>
      </c>
      <c r="L37" s="112">
        <f>[32]Março!$K$15</f>
        <v>0</v>
      </c>
      <c r="M37" s="112">
        <f>[32]Março!$K$16</f>
        <v>0</v>
      </c>
      <c r="N37" s="112">
        <f>[32]Março!$K$17</f>
        <v>0</v>
      </c>
      <c r="O37" s="112">
        <f>[32]Março!$K$18</f>
        <v>0</v>
      </c>
      <c r="P37" s="112">
        <f>[32]Março!$K$19</f>
        <v>0</v>
      </c>
      <c r="Q37" s="112">
        <f>[32]Março!$K$20</f>
        <v>0</v>
      </c>
      <c r="R37" s="112">
        <f>[32]Março!$K$21</f>
        <v>0.2</v>
      </c>
      <c r="S37" s="112">
        <f>[32]Março!$K$22</f>
        <v>0.4</v>
      </c>
      <c r="T37" s="112">
        <f>[32]Março!$K$23</f>
        <v>2.8000000000000003</v>
      </c>
      <c r="U37" s="112">
        <f>[32]Março!$K$24</f>
        <v>0</v>
      </c>
      <c r="V37" s="112">
        <f>[32]Março!$K$25</f>
        <v>0.8</v>
      </c>
      <c r="W37" s="112">
        <f>[32]Março!$K$26</f>
        <v>0.4</v>
      </c>
      <c r="X37" s="112">
        <f>[32]Março!$K$27</f>
        <v>0</v>
      </c>
      <c r="Y37" s="112">
        <f>[32]Março!$K$28</f>
        <v>0</v>
      </c>
      <c r="Z37" s="112">
        <f>[32]Março!$K$29</f>
        <v>0</v>
      </c>
      <c r="AA37" s="112">
        <f>[32]Março!$K$30</f>
        <v>0</v>
      </c>
      <c r="AB37" s="112">
        <f>[32]Março!$K$31</f>
        <v>0</v>
      </c>
      <c r="AC37" s="112">
        <f>[32]Março!$K$32</f>
        <v>0</v>
      </c>
      <c r="AD37" s="112">
        <f>[32]Março!$K$33</f>
        <v>0</v>
      </c>
      <c r="AE37" s="112">
        <f>[32]Março!$K$34</f>
        <v>0</v>
      </c>
      <c r="AF37" s="112">
        <f>[32]Março!$K$35</f>
        <v>0</v>
      </c>
      <c r="AG37" s="117">
        <f t="shared" si="4"/>
        <v>33.599999999999994</v>
      </c>
      <c r="AH37" s="119">
        <f t="shared" si="5"/>
        <v>15</v>
      </c>
      <c r="AI37" s="56">
        <f t="shared" si="6"/>
        <v>21</v>
      </c>
      <c r="AJ37" s="12" t="s">
        <v>35</v>
      </c>
    </row>
    <row r="38" spans="1:37" hidden="1" x14ac:dyDescent="0.2">
      <c r="A38" s="48" t="s">
        <v>16</v>
      </c>
      <c r="B38" s="112">
        <f>[33]Março!$K$5</f>
        <v>24.8</v>
      </c>
      <c r="C38" s="112">
        <f>[33]Março!$K$6</f>
        <v>16.399999999999999</v>
      </c>
      <c r="D38" s="112">
        <f>[33]Março!$K$7</f>
        <v>5</v>
      </c>
      <c r="E38" s="112">
        <f>[33]Março!$K$8</f>
        <v>0.2</v>
      </c>
      <c r="F38" s="112">
        <f>[33]Março!$K$9</f>
        <v>0</v>
      </c>
      <c r="G38" s="112">
        <f>[33]Março!$K$10</f>
        <v>0</v>
      </c>
      <c r="H38" s="112">
        <f>[33]Março!$K$11</f>
        <v>0</v>
      </c>
      <c r="I38" s="112">
        <f>[33]Março!$K$12</f>
        <v>0</v>
      </c>
      <c r="J38" s="112">
        <f>[33]Março!$K$13</f>
        <v>20.8</v>
      </c>
      <c r="K38" s="112">
        <f>[33]Março!$K$14</f>
        <v>0.2</v>
      </c>
      <c r="L38" s="112">
        <f>[33]Março!$K$15</f>
        <v>18.8</v>
      </c>
      <c r="M38" s="112">
        <f>[33]Março!$K$16</f>
        <v>5.2</v>
      </c>
      <c r="N38" s="112">
        <f>[33]Março!$K$17</f>
        <v>0.8</v>
      </c>
      <c r="O38" s="112">
        <f>[33]Março!$K$18</f>
        <v>2.6</v>
      </c>
      <c r="P38" s="112">
        <f>[33]Março!$K$19</f>
        <v>36.6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2" t="s">
        <v>197</v>
      </c>
      <c r="Y38" s="112" t="s">
        <v>197</v>
      </c>
      <c r="Z38" s="112" t="s">
        <v>197</v>
      </c>
      <c r="AA38" s="112" t="s">
        <v>197</v>
      </c>
      <c r="AB38" s="112" t="s">
        <v>197</v>
      </c>
      <c r="AC38" s="112" t="s">
        <v>197</v>
      </c>
      <c r="AD38" s="112" t="s">
        <v>197</v>
      </c>
      <c r="AE38" s="112" t="s">
        <v>197</v>
      </c>
      <c r="AF38" s="112" t="s">
        <v>197</v>
      </c>
      <c r="AG38" s="117">
        <f t="shared" si="4"/>
        <v>131.4</v>
      </c>
      <c r="AH38" s="119">
        <f t="shared" si="5"/>
        <v>36.6</v>
      </c>
      <c r="AI38" s="56">
        <f t="shared" si="6"/>
        <v>4</v>
      </c>
      <c r="AK38" s="12" t="s">
        <v>35</v>
      </c>
    </row>
    <row r="39" spans="1:37" x14ac:dyDescent="0.2">
      <c r="A39" s="48" t="s">
        <v>154</v>
      </c>
      <c r="B39" s="112">
        <f>[34]Março!$K$5</f>
        <v>0</v>
      </c>
      <c r="C39" s="112">
        <f>[34]Março!$K$6</f>
        <v>0</v>
      </c>
      <c r="D39" s="112">
        <f>[34]Março!$K$7</f>
        <v>0</v>
      </c>
      <c r="E39" s="112">
        <f>[34]Março!$K$8</f>
        <v>0</v>
      </c>
      <c r="F39" s="112">
        <f>[34]Março!$K$9</f>
        <v>16.600000000000001</v>
      </c>
      <c r="G39" s="112">
        <f>[34]Março!$K$10</f>
        <v>2.2000000000000002</v>
      </c>
      <c r="H39" s="112">
        <f>[34]Março!$K$11</f>
        <v>0</v>
      </c>
      <c r="I39" s="112">
        <f>[34]Março!$K$12</f>
        <v>6.6</v>
      </c>
      <c r="J39" s="112">
        <f>[34]Março!$K$13</f>
        <v>0</v>
      </c>
      <c r="K39" s="112">
        <f>[34]Março!$K$14</f>
        <v>1.5999999999999999</v>
      </c>
      <c r="L39" s="112">
        <f>[34]Março!$K$15</f>
        <v>0</v>
      </c>
      <c r="M39" s="112">
        <f>[34]Março!$K$16</f>
        <v>0</v>
      </c>
      <c r="N39" s="112">
        <f>[34]Março!$K$17</f>
        <v>18</v>
      </c>
      <c r="O39" s="112">
        <f>[34]Março!$K$18</f>
        <v>2.2000000000000002</v>
      </c>
      <c r="P39" s="112">
        <f>[34]Março!$K$19</f>
        <v>0</v>
      </c>
      <c r="Q39" s="112">
        <f>[34]Março!$K$20</f>
        <v>0</v>
      </c>
      <c r="R39" s="112">
        <f>[34]Março!$K$21</f>
        <v>1.2</v>
      </c>
      <c r="S39" s="112">
        <f>[34]Março!$K$22</f>
        <v>0.4</v>
      </c>
      <c r="T39" s="112">
        <f>[34]Março!$K$23</f>
        <v>11.4</v>
      </c>
      <c r="U39" s="112">
        <f>[34]Março!$K$24</f>
        <v>0.2</v>
      </c>
      <c r="V39" s="112">
        <f>[34]Março!$K$25</f>
        <v>18</v>
      </c>
      <c r="W39" s="112">
        <f>[34]Março!$K$26</f>
        <v>3.0000000000000004</v>
      </c>
      <c r="X39" s="112">
        <f>[34]Março!$K$27</f>
        <v>23.799999999999997</v>
      </c>
      <c r="Y39" s="112">
        <f>[34]Março!$K$28</f>
        <v>1.8</v>
      </c>
      <c r="Z39" s="112">
        <f>[34]Março!$K$29</f>
        <v>10.199999999999999</v>
      </c>
      <c r="AA39" s="112">
        <f>[34]Março!$K$30</f>
        <v>12.399999999999999</v>
      </c>
      <c r="AB39" s="112">
        <f>[34]Março!$K$31</f>
        <v>1</v>
      </c>
      <c r="AC39" s="112">
        <f>[34]Março!$K$32</f>
        <v>0</v>
      </c>
      <c r="AD39" s="112">
        <f>[34]Março!$K$33</f>
        <v>0</v>
      </c>
      <c r="AE39" s="112">
        <f>[34]Março!$K$34</f>
        <v>41.2</v>
      </c>
      <c r="AF39" s="112">
        <f>[34]Março!$K$35</f>
        <v>23.200000000000003</v>
      </c>
      <c r="AG39" s="117">
        <f t="shared" si="4"/>
        <v>195</v>
      </c>
      <c r="AH39" s="119">
        <f t="shared" si="5"/>
        <v>41.2</v>
      </c>
      <c r="AI39" s="56">
        <f t="shared" si="6"/>
        <v>12</v>
      </c>
    </row>
    <row r="40" spans="1:37" x14ac:dyDescent="0.2">
      <c r="A40" s="48" t="s">
        <v>17</v>
      </c>
      <c r="B40" s="112">
        <f>[35]Março!$K$5</f>
        <v>0</v>
      </c>
      <c r="C40" s="112">
        <f>[35]Março!$K$6</f>
        <v>0</v>
      </c>
      <c r="D40" s="112">
        <f>[35]Março!$K$7</f>
        <v>0</v>
      </c>
      <c r="E40" s="112">
        <f>[35]Março!$K$8</f>
        <v>0.2</v>
      </c>
      <c r="F40" s="112">
        <f>[35]Março!$K$9</f>
        <v>0</v>
      </c>
      <c r="G40" s="112">
        <f>[35]Março!$K$10</f>
        <v>0</v>
      </c>
      <c r="H40" s="112">
        <f>[35]Março!$K$11</f>
        <v>1.4</v>
      </c>
      <c r="I40" s="112">
        <f>[35]Março!$K$12</f>
        <v>1</v>
      </c>
      <c r="J40" s="112">
        <f>[35]Março!$K$13</f>
        <v>0</v>
      </c>
      <c r="K40" s="112">
        <f>[35]Março!$K$14</f>
        <v>0</v>
      </c>
      <c r="L40" s="112">
        <f>[35]Março!$K$15</f>
        <v>0</v>
      </c>
      <c r="M40" s="112">
        <f>[35]Março!$K$16</f>
        <v>0</v>
      </c>
      <c r="N40" s="112">
        <f>[35]Março!$K$17</f>
        <v>0</v>
      </c>
      <c r="O40" s="112">
        <f>[35]Março!$K$18</f>
        <v>0</v>
      </c>
      <c r="P40" s="112">
        <f>[35]Março!$K$19</f>
        <v>0</v>
      </c>
      <c r="Q40" s="112">
        <f>[35]Março!$K$20</f>
        <v>0</v>
      </c>
      <c r="R40" s="112">
        <f>[35]Março!$K$21</f>
        <v>0</v>
      </c>
      <c r="S40" s="112">
        <f>[35]Março!$K$22</f>
        <v>16.399999999999999</v>
      </c>
      <c r="T40" s="112">
        <f>[35]Março!$K$23</f>
        <v>0</v>
      </c>
      <c r="U40" s="112">
        <f>[35]Março!$K$24</f>
        <v>0</v>
      </c>
      <c r="V40" s="112">
        <f>[35]Março!$K$25</f>
        <v>8.3999999999999986</v>
      </c>
      <c r="W40" s="112">
        <f>[35]Março!$K$26</f>
        <v>0.2</v>
      </c>
      <c r="X40" s="112">
        <f>[35]Março!$K$27</f>
        <v>0</v>
      </c>
      <c r="Y40" s="112">
        <f>[35]Março!$K$28</f>
        <v>0</v>
      </c>
      <c r="Z40" s="112">
        <f>[35]Março!$K$29</f>
        <v>0</v>
      </c>
      <c r="AA40" s="112">
        <f>[35]Março!$K$30</f>
        <v>0</v>
      </c>
      <c r="AB40" s="112">
        <f>[35]Março!$K$31</f>
        <v>0.8</v>
      </c>
      <c r="AC40" s="112">
        <f>[35]Março!$K$32</f>
        <v>0</v>
      </c>
      <c r="AD40" s="112">
        <f>[35]Março!$K$33</f>
        <v>0</v>
      </c>
      <c r="AE40" s="112">
        <f>[35]Março!$K$34</f>
        <v>0</v>
      </c>
      <c r="AF40" s="112">
        <f>[35]Março!$K$35</f>
        <v>0.8</v>
      </c>
      <c r="AG40" s="117">
        <f t="shared" si="4"/>
        <v>29.2</v>
      </c>
      <c r="AH40" s="119">
        <f t="shared" si="5"/>
        <v>16.399999999999999</v>
      </c>
      <c r="AI40" s="56">
        <f t="shared" si="6"/>
        <v>23</v>
      </c>
    </row>
    <row r="41" spans="1:37" x14ac:dyDescent="0.2">
      <c r="A41" s="48" t="s">
        <v>136</v>
      </c>
      <c r="B41" s="112" t="str">
        <f>[36]Março!$K$5</f>
        <v>*</v>
      </c>
      <c r="C41" s="112" t="str">
        <f>[36]Março!$K$6</f>
        <v>*</v>
      </c>
      <c r="D41" s="112" t="str">
        <f>[36]Março!$K$7</f>
        <v>*</v>
      </c>
      <c r="E41" s="112" t="str">
        <f>[36]Março!$K$8</f>
        <v>*</v>
      </c>
      <c r="F41" s="112">
        <f>[36]Março!$K$9</f>
        <v>0</v>
      </c>
      <c r="G41" s="112">
        <f>[36]Março!$K$10</f>
        <v>2.4</v>
      </c>
      <c r="H41" s="112">
        <f>[36]Março!$K$11</f>
        <v>20.399999999999999</v>
      </c>
      <c r="I41" s="112">
        <f>[36]Março!$K$12</f>
        <v>3.4</v>
      </c>
      <c r="J41" s="112">
        <f>[36]Março!$K$13</f>
        <v>0.2</v>
      </c>
      <c r="K41" s="112">
        <f>[36]Março!$K$14</f>
        <v>0</v>
      </c>
      <c r="L41" s="112">
        <f>[36]Março!$K$15</f>
        <v>0</v>
      </c>
      <c r="M41" s="112">
        <f>[36]Março!$K$16</f>
        <v>0</v>
      </c>
      <c r="N41" s="112">
        <f>[36]Março!$K$17</f>
        <v>0</v>
      </c>
      <c r="O41" s="112">
        <f>[36]Março!$K$18</f>
        <v>0</v>
      </c>
      <c r="P41" s="112">
        <f>[36]Março!$K$19</f>
        <v>11.6</v>
      </c>
      <c r="Q41" s="112">
        <f>[36]Março!$K$20</f>
        <v>0.2</v>
      </c>
      <c r="R41" s="112">
        <f>[36]Março!$K$21</f>
        <v>0</v>
      </c>
      <c r="S41" s="112">
        <f>[36]Março!$K$22</f>
        <v>10.8</v>
      </c>
      <c r="T41" s="112">
        <f>[36]Março!$K$23</f>
        <v>0</v>
      </c>
      <c r="U41" s="112">
        <f>[36]Março!$K$24</f>
        <v>0</v>
      </c>
      <c r="V41" s="112">
        <f>[36]Março!$K$25</f>
        <v>3.8</v>
      </c>
      <c r="W41" s="112">
        <f>[36]Março!$K$26</f>
        <v>22.799999999999997</v>
      </c>
      <c r="X41" s="112">
        <f>[36]Março!$K$27</f>
        <v>5.2</v>
      </c>
      <c r="Y41" s="112">
        <f>[36]Março!$K$28</f>
        <v>0.2</v>
      </c>
      <c r="Z41" s="112">
        <f>[36]Março!$K$29</f>
        <v>0</v>
      </c>
      <c r="AA41" s="112">
        <f>[36]Março!$K$30</f>
        <v>0</v>
      </c>
      <c r="AB41" s="112">
        <f>[36]Março!$K$31</f>
        <v>0</v>
      </c>
      <c r="AC41" s="112">
        <f>[36]Março!$K$32</f>
        <v>0</v>
      </c>
      <c r="AD41" s="112">
        <f>[36]Março!$K$33</f>
        <v>5.8</v>
      </c>
      <c r="AE41" s="112">
        <f>[36]Março!$K$34</f>
        <v>0.2</v>
      </c>
      <c r="AF41" s="112">
        <f>[36]Março!$K$35</f>
        <v>0.8</v>
      </c>
      <c r="AG41" s="117">
        <f t="shared" si="4"/>
        <v>87.8</v>
      </c>
      <c r="AH41" s="119">
        <f t="shared" si="5"/>
        <v>22.799999999999997</v>
      </c>
      <c r="AI41" s="56">
        <f t="shared" si="6"/>
        <v>13</v>
      </c>
      <c r="AK41" s="12" t="s">
        <v>35</v>
      </c>
    </row>
    <row r="42" spans="1:37" hidden="1" x14ac:dyDescent="0.2">
      <c r="A42" s="48" t="s">
        <v>18</v>
      </c>
      <c r="B42" s="112" t="str">
        <f>[37]Março!$K$5</f>
        <v>*</v>
      </c>
      <c r="C42" s="112" t="str">
        <f>[37]Março!$K$6</f>
        <v>*</v>
      </c>
      <c r="D42" s="112" t="str">
        <f>[37]Março!$K$7</f>
        <v>*</v>
      </c>
      <c r="E42" s="112" t="str">
        <f>[37]Março!$K$8</f>
        <v>*</v>
      </c>
      <c r="F42" s="112" t="str">
        <f>[37]Março!$K$9</f>
        <v>*</v>
      </c>
      <c r="G42" s="112" t="str">
        <f>[37]Março!$K$10</f>
        <v>*</v>
      </c>
      <c r="H42" s="112" t="str">
        <f>[37]Março!$K$11</f>
        <v>*</v>
      </c>
      <c r="I42" s="112" t="str">
        <f>[37]Março!$K$12</f>
        <v>*</v>
      </c>
      <c r="J42" s="112" t="str">
        <f>[37]Março!$K$13</f>
        <v>*</v>
      </c>
      <c r="K42" s="112" t="str">
        <f>[37]Março!$K$14</f>
        <v>*</v>
      </c>
      <c r="L42" s="112" t="str">
        <f>[37]Março!$K$15</f>
        <v>*</v>
      </c>
      <c r="M42" s="112" t="str">
        <f>[37]Março!$K$16</f>
        <v>*</v>
      </c>
      <c r="N42" s="112" t="str">
        <f>[37]Março!$K$17</f>
        <v>*</v>
      </c>
      <c r="O42" s="112" t="str">
        <f>[37]Março!$K$18</f>
        <v>*</v>
      </c>
      <c r="P42" s="112" t="str">
        <f>[37]Março!$K$19</f>
        <v>*</v>
      </c>
      <c r="Q42" s="112" t="str">
        <f>[37]Março!$K$20</f>
        <v>*</v>
      </c>
      <c r="R42" s="112" t="str">
        <f>[37]Março!$K$21</f>
        <v>*</v>
      </c>
      <c r="S42" s="112" t="str">
        <f>[37]Março!$K$22</f>
        <v>*</v>
      </c>
      <c r="T42" s="112" t="str">
        <f>[37]Março!$K$23</f>
        <v>*</v>
      </c>
      <c r="U42" s="112" t="str">
        <f>[37]Março!$K$24</f>
        <v>*</v>
      </c>
      <c r="V42" s="112" t="str">
        <f>[37]Março!$K$25</f>
        <v>*</v>
      </c>
      <c r="W42" s="112" t="str">
        <f>[37]Março!$K$26</f>
        <v>*</v>
      </c>
      <c r="X42" s="112" t="str">
        <f>[37]Março!$K$27</f>
        <v>*</v>
      </c>
      <c r="Y42" s="112" t="str">
        <f>[37]Março!$K$28</f>
        <v>*</v>
      </c>
      <c r="Z42" s="112" t="str">
        <f>[37]Março!$K$29</f>
        <v>*</v>
      </c>
      <c r="AA42" s="112" t="str">
        <f>[37]Março!$K$30</f>
        <v>*</v>
      </c>
      <c r="AB42" s="112" t="str">
        <f>[37]Março!$K$31</f>
        <v>*</v>
      </c>
      <c r="AC42" s="112" t="str">
        <f>[37]Março!$K$32</f>
        <v>*</v>
      </c>
      <c r="AD42" s="112" t="str">
        <f>[37]Março!$K$33</f>
        <v>*</v>
      </c>
      <c r="AE42" s="112" t="str">
        <f>[37]Março!$K$34</f>
        <v>*</v>
      </c>
      <c r="AF42" s="112" t="str">
        <f>[37]Março!$K$35</f>
        <v>*</v>
      </c>
      <c r="AG42" s="117">
        <f t="shared" ref="AG42" si="7">SUM(B42:AF42)</f>
        <v>0</v>
      </c>
      <c r="AH42" s="119">
        <f t="shared" ref="AH42" si="8">MAX(B42:AF42)</f>
        <v>0</v>
      </c>
      <c r="AI42" s="56">
        <f t="shared" si="6"/>
        <v>0</v>
      </c>
    </row>
    <row r="43" spans="1:37" hidden="1" x14ac:dyDescent="0.2">
      <c r="A43" s="48" t="s">
        <v>19</v>
      </c>
      <c r="B43" s="112" t="str">
        <f>[38]Março!$K$5</f>
        <v>*</v>
      </c>
      <c r="C43" s="112" t="str">
        <f>[38]Março!$K$6</f>
        <v>*</v>
      </c>
      <c r="D43" s="112" t="str">
        <f>[38]Março!$K$7</f>
        <v>*</v>
      </c>
      <c r="E43" s="112" t="str">
        <f>[38]Março!$K$8</f>
        <v>*</v>
      </c>
      <c r="F43" s="112" t="str">
        <f>[38]Março!$K$9</f>
        <v>*</v>
      </c>
      <c r="G43" s="112" t="str">
        <f>[38]Março!$K$10</f>
        <v>*</v>
      </c>
      <c r="H43" s="112" t="str">
        <f>[38]Março!$K$11</f>
        <v>*</v>
      </c>
      <c r="I43" s="112" t="str">
        <f>[38]Março!$K$12</f>
        <v>*</v>
      </c>
      <c r="J43" s="112" t="str">
        <f>[38]Março!$K$13</f>
        <v>*</v>
      </c>
      <c r="K43" s="112" t="str">
        <f>[38]Março!$K$14</f>
        <v>*</v>
      </c>
      <c r="L43" s="112" t="str">
        <f>[38]Março!$K$15</f>
        <v>*</v>
      </c>
      <c r="M43" s="112" t="str">
        <f>[38]Março!$K$16</f>
        <v>*</v>
      </c>
      <c r="N43" s="112" t="str">
        <f>[38]Março!$K$17</f>
        <v>*</v>
      </c>
      <c r="O43" s="112" t="str">
        <f>[38]Março!$K$18</f>
        <v>*</v>
      </c>
      <c r="P43" s="112" t="str">
        <f>[38]Março!$K$19</f>
        <v>*</v>
      </c>
      <c r="Q43" s="112" t="str">
        <f>[38]Março!$K$20</f>
        <v>*</v>
      </c>
      <c r="R43" s="112" t="str">
        <f>[38]Março!$K$21</f>
        <v>*</v>
      </c>
      <c r="S43" s="112" t="str">
        <f>[38]Março!$K$22</f>
        <v>*</v>
      </c>
      <c r="T43" s="112" t="str">
        <f>[38]Março!$K$23</f>
        <v>*</v>
      </c>
      <c r="U43" s="112" t="str">
        <f>[38]Março!$K$24</f>
        <v>*</v>
      </c>
      <c r="V43" s="112" t="str">
        <f>[38]Março!$K$25</f>
        <v>*</v>
      </c>
      <c r="W43" s="112" t="str">
        <f>[38]Março!$K$26</f>
        <v>*</v>
      </c>
      <c r="X43" s="112" t="str">
        <f>[38]Março!$K$27</f>
        <v>*</v>
      </c>
      <c r="Y43" s="112" t="str">
        <f>[38]Março!$K$28</f>
        <v>*</v>
      </c>
      <c r="Z43" s="112" t="str">
        <f>[38]Março!$K$29</f>
        <v>*</v>
      </c>
      <c r="AA43" s="112" t="str">
        <f>[38]Março!$K$30</f>
        <v>*</v>
      </c>
      <c r="AB43" s="112" t="str">
        <f>[38]Março!$K$31</f>
        <v>*</v>
      </c>
      <c r="AC43" s="112" t="str">
        <f>[38]Março!$K$32</f>
        <v>*</v>
      </c>
      <c r="AD43" s="112" t="str">
        <f>[38]Março!$K$33</f>
        <v>*</v>
      </c>
      <c r="AE43" s="112" t="str">
        <f>[38]Março!$K$34</f>
        <v>*</v>
      </c>
      <c r="AF43" s="112" t="str">
        <f>[38]Março!$K$35</f>
        <v>*</v>
      </c>
      <c r="AG43" s="117">
        <f t="shared" si="4"/>
        <v>0</v>
      </c>
      <c r="AH43" s="119">
        <f t="shared" si="5"/>
        <v>0</v>
      </c>
      <c r="AI43" s="56">
        <f t="shared" si="6"/>
        <v>0</v>
      </c>
      <c r="AJ43" s="12" t="s">
        <v>35</v>
      </c>
    </row>
    <row r="44" spans="1:37" x14ac:dyDescent="0.2">
      <c r="A44" s="48" t="s">
        <v>23</v>
      </c>
      <c r="B44" s="112">
        <f>[39]Março!$K$5</f>
        <v>0</v>
      </c>
      <c r="C44" s="112">
        <f>[39]Março!$K$6</f>
        <v>0</v>
      </c>
      <c r="D44" s="112">
        <f>[39]Março!$K$7</f>
        <v>0</v>
      </c>
      <c r="E44" s="112">
        <f>[39]Março!$K$8</f>
        <v>0</v>
      </c>
      <c r="F44" s="112">
        <f>[39]Março!$K$9</f>
        <v>0</v>
      </c>
      <c r="G44" s="112">
        <f>[39]Março!$K$10</f>
        <v>0</v>
      </c>
      <c r="H44" s="112">
        <f>[39]Março!$K$11</f>
        <v>0</v>
      </c>
      <c r="I44" s="112">
        <f>[39]Março!$K$12</f>
        <v>55.4</v>
      </c>
      <c r="J44" s="112">
        <f>[39]Março!$K$13</f>
        <v>1</v>
      </c>
      <c r="K44" s="112">
        <f>[39]Março!$K$14</f>
        <v>0</v>
      </c>
      <c r="L44" s="112">
        <f>[39]Março!$K$15</f>
        <v>2.6</v>
      </c>
      <c r="M44" s="112">
        <f>[39]Março!$K$16</f>
        <v>0</v>
      </c>
      <c r="N44" s="112">
        <f>[39]Março!$K$17</f>
        <v>0</v>
      </c>
      <c r="O44" s="112">
        <f>[39]Março!$K$18</f>
        <v>0.2</v>
      </c>
      <c r="P44" s="112">
        <f>[39]Março!$K$19</f>
        <v>0</v>
      </c>
      <c r="Q44" s="112">
        <f>[39]Março!$K$20</f>
        <v>0</v>
      </c>
      <c r="R44" s="112">
        <f>[39]Março!$K$21</f>
        <v>0</v>
      </c>
      <c r="S44" s="112">
        <f>[39]Março!$K$22</f>
        <v>3.8000000000000003</v>
      </c>
      <c r="T44" s="112">
        <f>[39]Março!$K$23</f>
        <v>0</v>
      </c>
      <c r="U44" s="112">
        <f>[39]Março!$K$24</f>
        <v>0</v>
      </c>
      <c r="V44" s="112">
        <f>[39]Março!$K$25</f>
        <v>0.2</v>
      </c>
      <c r="W44" s="112">
        <f>[39]Março!$K$26</f>
        <v>1.2000000000000002</v>
      </c>
      <c r="X44" s="112">
        <f>[39]Março!$K$27</f>
        <v>0</v>
      </c>
      <c r="Y44" s="112">
        <f>[39]Março!$K$28</f>
        <v>0</v>
      </c>
      <c r="Z44" s="112">
        <f>[39]Março!$K$29</f>
        <v>1.6</v>
      </c>
      <c r="AA44" s="112">
        <f>[39]Março!$K$30</f>
        <v>0.2</v>
      </c>
      <c r="AB44" s="112">
        <f>[39]Março!$K$31</f>
        <v>0</v>
      </c>
      <c r="AC44" s="112">
        <f>[39]Março!$K$32</f>
        <v>0</v>
      </c>
      <c r="AD44" s="112">
        <f>[39]Março!$K$33</f>
        <v>0</v>
      </c>
      <c r="AE44" s="112">
        <f>[39]Março!$K$34</f>
        <v>1.4</v>
      </c>
      <c r="AF44" s="112">
        <f>[39]Março!$K$35</f>
        <v>49</v>
      </c>
      <c r="AG44" s="117">
        <f t="shared" si="4"/>
        <v>116.60000000000001</v>
      </c>
      <c r="AH44" s="119">
        <f t="shared" si="5"/>
        <v>55.4</v>
      </c>
      <c r="AI44" s="56">
        <f t="shared" si="6"/>
        <v>20</v>
      </c>
    </row>
    <row r="45" spans="1:37" x14ac:dyDescent="0.2">
      <c r="A45" s="48" t="s">
        <v>34</v>
      </c>
      <c r="B45" s="112">
        <f>[40]Março!$K$5</f>
        <v>0</v>
      </c>
      <c r="C45" s="112">
        <f>[40]Março!$K$6</f>
        <v>1.2</v>
      </c>
      <c r="D45" s="112">
        <f>[40]Março!$K$7</f>
        <v>0.2</v>
      </c>
      <c r="E45" s="112">
        <f>[40]Março!$K$8</f>
        <v>10.4</v>
      </c>
      <c r="F45" s="112">
        <f>[40]Março!$K$9</f>
        <v>15.799999999999999</v>
      </c>
      <c r="G45" s="112">
        <f>[40]Março!$K$10</f>
        <v>75.000000000000014</v>
      </c>
      <c r="H45" s="112">
        <f>[40]Março!$K$11</f>
        <v>7.4</v>
      </c>
      <c r="I45" s="112">
        <f>[40]Março!$K$12</f>
        <v>5</v>
      </c>
      <c r="J45" s="112">
        <f>[40]Março!$K$13</f>
        <v>0</v>
      </c>
      <c r="K45" s="112">
        <f>[40]Março!$K$14</f>
        <v>3.4000000000000004</v>
      </c>
      <c r="L45" s="112">
        <f>[40]Março!$K$15</f>
        <v>30.400000000000002</v>
      </c>
      <c r="M45" s="112">
        <f>[40]Março!$K$16</f>
        <v>1.8</v>
      </c>
      <c r="N45" s="112">
        <f>[40]Março!$K$17</f>
        <v>7.4</v>
      </c>
      <c r="O45" s="112">
        <f>[40]Março!$K$18</f>
        <v>5.6</v>
      </c>
      <c r="P45" s="112">
        <f>[40]Março!$K$19</f>
        <v>2</v>
      </c>
      <c r="Q45" s="112">
        <f>[40]Março!$K$20</f>
        <v>4</v>
      </c>
      <c r="R45" s="112">
        <f>[40]Março!$K$21</f>
        <v>34.200000000000003</v>
      </c>
      <c r="S45" s="112">
        <f>[40]Março!$K$22</f>
        <v>0</v>
      </c>
      <c r="T45" s="112">
        <f>[40]Março!$K$23</f>
        <v>0.6</v>
      </c>
      <c r="U45" s="112">
        <f>[40]Março!$K$24</f>
        <v>9.8000000000000007</v>
      </c>
      <c r="V45" s="112">
        <f>[40]Março!$K$25</f>
        <v>14.600000000000001</v>
      </c>
      <c r="W45" s="112">
        <f>[40]Março!$K$26</f>
        <v>4.4000000000000004</v>
      </c>
      <c r="X45" s="112">
        <f>[40]Março!$K$27</f>
        <v>1.8</v>
      </c>
      <c r="Y45" s="112">
        <f>[40]Março!$K$28</f>
        <v>3</v>
      </c>
      <c r="Z45" s="112">
        <f>[40]Março!$K$29</f>
        <v>101.00000000000001</v>
      </c>
      <c r="AA45" s="112">
        <f>[40]Março!$K$30</f>
        <v>9</v>
      </c>
      <c r="AB45" s="112">
        <f>[40]Março!$K$31</f>
        <v>7.4</v>
      </c>
      <c r="AC45" s="112">
        <f>[40]Março!$K$32</f>
        <v>10.199999999999999</v>
      </c>
      <c r="AD45" s="112">
        <f>[40]Março!$K$33</f>
        <v>4.6000000000000005</v>
      </c>
      <c r="AE45" s="112">
        <f>[40]Março!$K$34</f>
        <v>13.2</v>
      </c>
      <c r="AF45" s="112">
        <f>[40]Março!$K$35</f>
        <v>6.6</v>
      </c>
      <c r="AG45" s="117">
        <f t="shared" si="4"/>
        <v>390.00000000000011</v>
      </c>
      <c r="AH45" s="119">
        <f t="shared" si="5"/>
        <v>101.00000000000001</v>
      </c>
      <c r="AI45" s="56">
        <f t="shared" si="6"/>
        <v>3</v>
      </c>
      <c r="AJ45" s="12" t="s">
        <v>35</v>
      </c>
    </row>
    <row r="46" spans="1:37" x14ac:dyDescent="0.2">
      <c r="A46" s="123" t="s">
        <v>20</v>
      </c>
      <c r="B46" s="112">
        <f>[41]Março!$K$5</f>
        <v>0.4</v>
      </c>
      <c r="C46" s="112">
        <f>[41]Março!$K$6</f>
        <v>0</v>
      </c>
      <c r="D46" s="112">
        <f>[41]Março!$K$7</f>
        <v>0</v>
      </c>
      <c r="E46" s="112">
        <f>[41]Março!$K$8</f>
        <v>0</v>
      </c>
      <c r="F46" s="112">
        <f>[41]Março!$K$9</f>
        <v>24.999999999999996</v>
      </c>
      <c r="G46" s="112">
        <f>[41]Março!$K$10</f>
        <v>0.2</v>
      </c>
      <c r="H46" s="112">
        <f>[41]Março!$K$11</f>
        <v>4.2</v>
      </c>
      <c r="I46" s="112">
        <f>[41]Março!$K$12</f>
        <v>0.2</v>
      </c>
      <c r="J46" s="112">
        <f>[41]Março!$K$13</f>
        <v>0.4</v>
      </c>
      <c r="K46" s="112">
        <f>[41]Março!$K$14</f>
        <v>1</v>
      </c>
      <c r="L46" s="112">
        <f>[41]Março!$K$15</f>
        <v>1.4</v>
      </c>
      <c r="M46" s="112">
        <f>[41]Março!$K$16</f>
        <v>0</v>
      </c>
      <c r="N46" s="112">
        <f>[41]Março!$K$17</f>
        <v>0</v>
      </c>
      <c r="O46" s="112">
        <f>[41]Março!$K$18</f>
        <v>0</v>
      </c>
      <c r="P46" s="112">
        <f>[41]Março!$K$19</f>
        <v>0</v>
      </c>
      <c r="Q46" s="112">
        <f>[41]Março!$K$20</f>
        <v>0</v>
      </c>
      <c r="R46" s="112">
        <f>[41]Março!$K$21</f>
        <v>0</v>
      </c>
      <c r="S46" s="112">
        <f>[41]Março!$K$22</f>
        <v>8.8000000000000007</v>
      </c>
      <c r="T46" s="112">
        <f>[41]Março!$K$23</f>
        <v>48.8</v>
      </c>
      <c r="U46" s="112">
        <f>[41]Março!$K$24</f>
        <v>0</v>
      </c>
      <c r="V46" s="112">
        <f>[41]Março!$K$25</f>
        <v>1.2000000000000002</v>
      </c>
      <c r="W46" s="112">
        <f>[41]Março!$K$26</f>
        <v>3.6</v>
      </c>
      <c r="X46" s="112">
        <f>[41]Março!$K$27</f>
        <v>0.60000000000000009</v>
      </c>
      <c r="Y46" s="112">
        <f>[41]Março!$K$28</f>
        <v>0</v>
      </c>
      <c r="Z46" s="112">
        <f>[41]Março!$K$29</f>
        <v>0</v>
      </c>
      <c r="AA46" s="112">
        <f>[41]Março!$K$30</f>
        <v>0.2</v>
      </c>
      <c r="AB46" s="112">
        <f>[41]Março!$K$31</f>
        <v>1.6</v>
      </c>
      <c r="AC46" s="112">
        <f>[41]Março!$K$32</f>
        <v>22.599999999999994</v>
      </c>
      <c r="AD46" s="112">
        <f>[41]Março!$K$33</f>
        <v>18.8</v>
      </c>
      <c r="AE46" s="112">
        <f>[41]Março!$K$34</f>
        <v>5.4</v>
      </c>
      <c r="AF46" s="112">
        <f>[41]Março!$K$35</f>
        <v>0.60000000000000009</v>
      </c>
      <c r="AG46" s="117">
        <f t="shared" si="4"/>
        <v>144.99999999999997</v>
      </c>
      <c r="AH46" s="119">
        <f t="shared" si="5"/>
        <v>48.8</v>
      </c>
      <c r="AI46" s="56">
        <f t="shared" si="6"/>
        <v>12</v>
      </c>
    </row>
    <row r="47" spans="1:37" s="120" customFormat="1" x14ac:dyDescent="0.2">
      <c r="A47" s="124" t="s">
        <v>1</v>
      </c>
      <c r="B47" s="11" t="s">
        <v>197</v>
      </c>
      <c r="C47" s="11" t="s">
        <v>197</v>
      </c>
      <c r="D47" s="11" t="s">
        <v>197</v>
      </c>
      <c r="E47" s="11" t="s">
        <v>197</v>
      </c>
      <c r="F47" s="11" t="s">
        <v>197</v>
      </c>
      <c r="G47" s="11" t="s">
        <v>197</v>
      </c>
      <c r="H47" s="11" t="s">
        <v>197</v>
      </c>
      <c r="I47" s="11" t="s">
        <v>197</v>
      </c>
      <c r="J47" s="11" t="s">
        <v>197</v>
      </c>
      <c r="K47" s="11" t="s">
        <v>197</v>
      </c>
      <c r="L47" s="11" t="s">
        <v>197</v>
      </c>
      <c r="M47" s="11" t="s">
        <v>197</v>
      </c>
      <c r="N47" s="11" t="s">
        <v>197</v>
      </c>
      <c r="O47" s="11" t="s">
        <v>197</v>
      </c>
      <c r="P47" s="11" t="s">
        <v>197</v>
      </c>
      <c r="Q47" s="11" t="s">
        <v>197</v>
      </c>
      <c r="R47" s="11" t="s">
        <v>197</v>
      </c>
      <c r="S47" s="11" t="s">
        <v>197</v>
      </c>
      <c r="T47" s="11" t="s">
        <v>197</v>
      </c>
      <c r="U47" s="11" t="s">
        <v>197</v>
      </c>
      <c r="V47" s="11" t="s">
        <v>197</v>
      </c>
      <c r="W47" s="11" t="s">
        <v>197</v>
      </c>
      <c r="X47" s="11" t="s">
        <v>197</v>
      </c>
      <c r="Y47" s="11" t="s">
        <v>197</v>
      </c>
      <c r="Z47" s="11" t="s">
        <v>197</v>
      </c>
      <c r="AA47" s="11" t="s">
        <v>197</v>
      </c>
      <c r="AB47" s="11" t="s">
        <v>197</v>
      </c>
      <c r="AC47" s="11" t="s">
        <v>197</v>
      </c>
      <c r="AD47" s="11" t="s">
        <v>197</v>
      </c>
      <c r="AE47" s="11" t="s">
        <v>197</v>
      </c>
      <c r="AF47" s="11" t="s">
        <v>197</v>
      </c>
      <c r="AG47" s="11" t="s">
        <v>197</v>
      </c>
      <c r="AH47" s="11" t="s">
        <v>197</v>
      </c>
      <c r="AI47" s="56" t="s">
        <v>197</v>
      </c>
    </row>
    <row r="48" spans="1:37" s="21" customFormat="1" x14ac:dyDescent="0.2">
      <c r="A48" s="124" t="s">
        <v>49</v>
      </c>
      <c r="B48" s="11">
        <v>1</v>
      </c>
      <c r="C48" s="11">
        <v>0</v>
      </c>
      <c r="D48" s="11">
        <v>0</v>
      </c>
      <c r="E48" s="11">
        <v>0</v>
      </c>
      <c r="F48" s="11">
        <v>0</v>
      </c>
      <c r="G48" s="11">
        <v>1.4</v>
      </c>
      <c r="H48" s="11">
        <v>0</v>
      </c>
      <c r="I48" s="11">
        <v>36.200000000000003</v>
      </c>
      <c r="J48" s="11">
        <v>0.4</v>
      </c>
      <c r="K48" s="11">
        <v>0.2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3.6</v>
      </c>
      <c r="T48" s="11">
        <v>0</v>
      </c>
      <c r="U48" s="11">
        <v>1.2</v>
      </c>
      <c r="V48" s="11">
        <v>27.6</v>
      </c>
      <c r="W48" s="11">
        <v>3.2</v>
      </c>
      <c r="X48" s="11">
        <v>0.2</v>
      </c>
      <c r="Y48" s="11">
        <v>0.4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7">
        <f t="shared" ref="AG48:AG75" si="9">SUM(B48:AF48)</f>
        <v>75.40000000000002</v>
      </c>
      <c r="AH48" s="119">
        <f t="shared" ref="AH48:AH75" si="10">MAX(B48:AF48)</f>
        <v>36.200000000000003</v>
      </c>
      <c r="AI48" s="56">
        <f t="shared" ref="AI48:AI75" si="11">COUNTIF(B48:AF48,"=0,0")</f>
        <v>20</v>
      </c>
    </row>
    <row r="49" spans="1:38" s="21" customFormat="1" x14ac:dyDescent="0.2">
      <c r="A49" s="124" t="s">
        <v>31</v>
      </c>
      <c r="B49" s="11" t="s">
        <v>197</v>
      </c>
      <c r="C49" s="11" t="s">
        <v>197</v>
      </c>
      <c r="D49" s="11" t="s">
        <v>197</v>
      </c>
      <c r="E49" s="11" t="s">
        <v>197</v>
      </c>
      <c r="F49" s="11" t="s">
        <v>197</v>
      </c>
      <c r="G49" s="11" t="s">
        <v>197</v>
      </c>
      <c r="H49" s="11" t="s">
        <v>197</v>
      </c>
      <c r="I49" s="11" t="s">
        <v>197</v>
      </c>
      <c r="J49" s="11" t="s">
        <v>197</v>
      </c>
      <c r="K49" s="11" t="s">
        <v>197</v>
      </c>
      <c r="L49" s="11" t="s">
        <v>197</v>
      </c>
      <c r="M49" s="11" t="s">
        <v>197</v>
      </c>
      <c r="N49" s="11" t="s">
        <v>197</v>
      </c>
      <c r="O49" s="11" t="s">
        <v>197</v>
      </c>
      <c r="P49" s="11" t="s">
        <v>197</v>
      </c>
      <c r="Q49" s="11" t="s">
        <v>197</v>
      </c>
      <c r="R49" s="11" t="s">
        <v>197</v>
      </c>
      <c r="S49" s="11" t="s">
        <v>197</v>
      </c>
      <c r="T49" s="11" t="s">
        <v>197</v>
      </c>
      <c r="U49" s="11" t="s">
        <v>197</v>
      </c>
      <c r="V49" s="11" t="s">
        <v>197</v>
      </c>
      <c r="W49" s="11" t="s">
        <v>197</v>
      </c>
      <c r="X49" s="11" t="s">
        <v>197</v>
      </c>
      <c r="Y49" s="11" t="s">
        <v>197</v>
      </c>
      <c r="Z49" s="11" t="s">
        <v>197</v>
      </c>
      <c r="AA49" s="11" t="s">
        <v>197</v>
      </c>
      <c r="AB49" s="11" t="s">
        <v>197</v>
      </c>
      <c r="AC49" s="11" t="s">
        <v>197</v>
      </c>
      <c r="AD49" s="11" t="s">
        <v>197</v>
      </c>
      <c r="AE49" s="11" t="s">
        <v>197</v>
      </c>
      <c r="AF49" s="11" t="s">
        <v>197</v>
      </c>
      <c r="AG49" s="11" t="s">
        <v>197</v>
      </c>
      <c r="AH49" s="11" t="s">
        <v>197</v>
      </c>
      <c r="AI49" s="56" t="s">
        <v>197</v>
      </c>
    </row>
    <row r="50" spans="1:38" s="21" customFormat="1" x14ac:dyDescent="0.2">
      <c r="A50" s="124" t="s">
        <v>231</v>
      </c>
      <c r="B50" s="11" t="s">
        <v>197</v>
      </c>
      <c r="C50" s="11" t="s">
        <v>197</v>
      </c>
      <c r="D50" s="11" t="s">
        <v>197</v>
      </c>
      <c r="E50" s="11" t="s">
        <v>197</v>
      </c>
      <c r="F50" s="11" t="s">
        <v>197</v>
      </c>
      <c r="G50" s="11" t="s">
        <v>197</v>
      </c>
      <c r="H50" s="11" t="s">
        <v>197</v>
      </c>
      <c r="I50" s="11" t="s">
        <v>197</v>
      </c>
      <c r="J50" s="11" t="s">
        <v>197</v>
      </c>
      <c r="K50" s="11" t="s">
        <v>197</v>
      </c>
      <c r="L50" s="11" t="s">
        <v>197</v>
      </c>
      <c r="M50" s="11" t="s">
        <v>197</v>
      </c>
      <c r="N50" s="11" t="s">
        <v>197</v>
      </c>
      <c r="O50" s="11" t="s">
        <v>197</v>
      </c>
      <c r="P50" s="11" t="s">
        <v>197</v>
      </c>
      <c r="Q50" s="11" t="s">
        <v>197</v>
      </c>
      <c r="R50" s="11" t="s">
        <v>197</v>
      </c>
      <c r="S50" s="11" t="s">
        <v>197</v>
      </c>
      <c r="T50" s="11" t="s">
        <v>197</v>
      </c>
      <c r="U50" s="11" t="s">
        <v>197</v>
      </c>
      <c r="V50" s="11" t="s">
        <v>197</v>
      </c>
      <c r="W50" s="11" t="s">
        <v>197</v>
      </c>
      <c r="X50" s="11" t="s">
        <v>197</v>
      </c>
      <c r="Y50" s="11" t="s">
        <v>197</v>
      </c>
      <c r="Z50" s="11" t="s">
        <v>197</v>
      </c>
      <c r="AA50" s="11" t="s">
        <v>197</v>
      </c>
      <c r="AB50" s="11" t="s">
        <v>197</v>
      </c>
      <c r="AC50" s="11" t="s">
        <v>197</v>
      </c>
      <c r="AD50" s="11" t="s">
        <v>197</v>
      </c>
      <c r="AE50" s="11" t="s">
        <v>197</v>
      </c>
      <c r="AF50" s="11" t="s">
        <v>197</v>
      </c>
      <c r="AG50" s="11" t="s">
        <v>197</v>
      </c>
      <c r="AH50" s="11" t="s">
        <v>197</v>
      </c>
      <c r="AI50" s="56" t="s">
        <v>197</v>
      </c>
    </row>
    <row r="51" spans="1:38" s="21" customFormat="1" x14ac:dyDescent="0.2">
      <c r="A51" s="124" t="s">
        <v>232</v>
      </c>
      <c r="B51" s="11">
        <v>0</v>
      </c>
      <c r="C51" s="11">
        <v>0</v>
      </c>
      <c r="D51" s="11">
        <v>1.2</v>
      </c>
      <c r="E51" s="11">
        <v>1</v>
      </c>
      <c r="F51" s="11">
        <v>0</v>
      </c>
      <c r="G51" s="11">
        <v>21.2</v>
      </c>
      <c r="H51" s="11">
        <v>0.2</v>
      </c>
      <c r="I51" s="11">
        <v>15.8</v>
      </c>
      <c r="J51" s="11">
        <v>0</v>
      </c>
      <c r="K51" s="11">
        <v>0</v>
      </c>
      <c r="L51" s="11">
        <v>0.4</v>
      </c>
      <c r="M51" s="11">
        <v>0</v>
      </c>
      <c r="N51" s="11">
        <v>0</v>
      </c>
      <c r="O51" s="11">
        <v>0</v>
      </c>
      <c r="P51" s="11">
        <v>12.8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26.4</v>
      </c>
      <c r="W51" s="11">
        <v>0.4</v>
      </c>
      <c r="X51" s="11">
        <v>0</v>
      </c>
      <c r="Y51" s="11">
        <v>1</v>
      </c>
      <c r="Z51" s="11">
        <v>0</v>
      </c>
      <c r="AA51" s="11">
        <v>3.6</v>
      </c>
      <c r="AB51" s="11">
        <v>0</v>
      </c>
      <c r="AC51" s="11">
        <v>0.2</v>
      </c>
      <c r="AD51" s="11">
        <v>4</v>
      </c>
      <c r="AE51" s="11">
        <v>0.2</v>
      </c>
      <c r="AF51" s="11">
        <v>5.6</v>
      </c>
      <c r="AG51" s="117">
        <f t="shared" si="9"/>
        <v>94</v>
      </c>
      <c r="AH51" s="119">
        <f t="shared" si="10"/>
        <v>26.4</v>
      </c>
      <c r="AI51" s="56">
        <f t="shared" si="11"/>
        <v>16</v>
      </c>
    </row>
    <row r="52" spans="1:38" s="21" customFormat="1" x14ac:dyDescent="0.2">
      <c r="A52" s="124" t="s">
        <v>233</v>
      </c>
      <c r="B52" s="11">
        <v>0</v>
      </c>
      <c r="C52" s="11">
        <v>0</v>
      </c>
      <c r="D52" s="11">
        <v>0.2</v>
      </c>
      <c r="E52" s="11">
        <v>2.2000000000000002</v>
      </c>
      <c r="F52" s="11">
        <v>0</v>
      </c>
      <c r="G52" s="11">
        <v>25.2</v>
      </c>
      <c r="H52" s="11">
        <v>0</v>
      </c>
      <c r="I52" s="11">
        <v>14</v>
      </c>
      <c r="J52" s="11">
        <v>0</v>
      </c>
      <c r="K52" s="11">
        <v>0</v>
      </c>
      <c r="L52" s="11">
        <v>0</v>
      </c>
      <c r="M52" s="11">
        <v>0</v>
      </c>
      <c r="N52" s="11">
        <v>10</v>
      </c>
      <c r="O52" s="11">
        <v>0</v>
      </c>
      <c r="P52" s="11">
        <v>2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2.6</v>
      </c>
      <c r="W52" s="11">
        <v>0</v>
      </c>
      <c r="X52" s="11">
        <v>0</v>
      </c>
      <c r="Y52" s="11">
        <v>0</v>
      </c>
      <c r="Z52" s="11">
        <v>0</v>
      </c>
      <c r="AA52" s="11">
        <v>2.4</v>
      </c>
      <c r="AB52" s="11">
        <v>0</v>
      </c>
      <c r="AC52" s="11">
        <v>0</v>
      </c>
      <c r="AD52" s="11">
        <v>5</v>
      </c>
      <c r="AE52" s="11">
        <v>1</v>
      </c>
      <c r="AF52" s="11">
        <v>9.6</v>
      </c>
      <c r="AG52" s="117">
        <f t="shared" si="9"/>
        <v>74.199999999999989</v>
      </c>
      <c r="AH52" s="119">
        <f t="shared" si="10"/>
        <v>25.2</v>
      </c>
      <c r="AI52" s="56">
        <f t="shared" si="11"/>
        <v>20</v>
      </c>
    </row>
    <row r="53" spans="1:38" s="21" customFormat="1" x14ac:dyDescent="0.2">
      <c r="A53" s="124" t="s">
        <v>234</v>
      </c>
      <c r="B53" s="11">
        <v>0</v>
      </c>
      <c r="C53" s="11">
        <v>0</v>
      </c>
      <c r="D53" s="11">
        <v>3</v>
      </c>
      <c r="E53" s="11">
        <v>8</v>
      </c>
      <c r="F53" s="11">
        <v>15</v>
      </c>
      <c r="G53" s="11">
        <v>13.8</v>
      </c>
      <c r="H53" s="11">
        <v>0</v>
      </c>
      <c r="I53" s="11">
        <v>6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5.2</v>
      </c>
      <c r="Q53" s="11">
        <v>0.2</v>
      </c>
      <c r="R53" s="11">
        <v>0</v>
      </c>
      <c r="S53" s="11">
        <v>0</v>
      </c>
      <c r="T53" s="11">
        <v>0</v>
      </c>
      <c r="U53" s="11">
        <v>0</v>
      </c>
      <c r="V53" s="11">
        <v>18.2</v>
      </c>
      <c r="W53" s="11">
        <v>0.8</v>
      </c>
      <c r="X53" s="11">
        <v>0</v>
      </c>
      <c r="Y53" s="11">
        <v>0</v>
      </c>
      <c r="Z53" s="11">
        <v>0</v>
      </c>
      <c r="AA53" s="11">
        <v>0.2</v>
      </c>
      <c r="AB53" s="11">
        <v>0</v>
      </c>
      <c r="AC53" s="11">
        <v>0.2</v>
      </c>
      <c r="AD53" s="11">
        <v>32.799999999999997</v>
      </c>
      <c r="AE53" s="11">
        <v>1.4</v>
      </c>
      <c r="AF53" s="11">
        <v>3.4</v>
      </c>
      <c r="AG53" s="117">
        <f t="shared" si="9"/>
        <v>108.20000000000002</v>
      </c>
      <c r="AH53" s="119">
        <f t="shared" si="10"/>
        <v>32.799999999999997</v>
      </c>
      <c r="AI53" s="56">
        <f t="shared" si="11"/>
        <v>17</v>
      </c>
      <c r="AK53" s="121"/>
    </row>
    <row r="54" spans="1:38" s="21" customFormat="1" x14ac:dyDescent="0.2">
      <c r="A54" s="124" t="s">
        <v>235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0.2</v>
      </c>
      <c r="I54" s="11">
        <v>0.4</v>
      </c>
      <c r="J54" s="11">
        <v>0.4</v>
      </c>
      <c r="K54" s="11">
        <v>1.8</v>
      </c>
      <c r="L54" s="11">
        <v>1.2</v>
      </c>
      <c r="M54" s="11">
        <v>0.2</v>
      </c>
      <c r="N54" s="11">
        <v>0</v>
      </c>
      <c r="O54" s="11">
        <v>0</v>
      </c>
      <c r="P54" s="11">
        <v>22.6</v>
      </c>
      <c r="Q54" s="11">
        <v>0</v>
      </c>
      <c r="R54" s="11">
        <v>2.4</v>
      </c>
      <c r="S54" s="11">
        <v>0</v>
      </c>
      <c r="T54" s="11">
        <v>0</v>
      </c>
      <c r="U54" s="11">
        <v>0</v>
      </c>
      <c r="V54" s="11">
        <v>10.6</v>
      </c>
      <c r="W54" s="11">
        <v>6.2</v>
      </c>
      <c r="X54" s="11">
        <v>0</v>
      </c>
      <c r="Y54" s="11">
        <v>0</v>
      </c>
      <c r="Z54" s="11">
        <v>7.2</v>
      </c>
      <c r="AA54" s="11">
        <v>8.8000000000000007</v>
      </c>
      <c r="AB54" s="11">
        <v>1</v>
      </c>
      <c r="AC54" s="11">
        <v>0.2</v>
      </c>
      <c r="AD54" s="11">
        <v>1.4</v>
      </c>
      <c r="AE54" s="11">
        <v>19</v>
      </c>
      <c r="AF54" s="11">
        <v>5</v>
      </c>
      <c r="AG54" s="117">
        <f t="shared" si="9"/>
        <v>88.600000000000009</v>
      </c>
      <c r="AH54" s="119">
        <f t="shared" si="10"/>
        <v>22.6</v>
      </c>
      <c r="AI54" s="56">
        <f t="shared" si="11"/>
        <v>14</v>
      </c>
      <c r="AJ54" s="121"/>
      <c r="AK54" s="121"/>
    </row>
    <row r="55" spans="1:38" s="21" customFormat="1" x14ac:dyDescent="0.2">
      <c r="A55" s="124" t="s">
        <v>236</v>
      </c>
      <c r="B55" s="11">
        <v>0</v>
      </c>
      <c r="C55" s="11">
        <v>0</v>
      </c>
      <c r="D55" s="11">
        <v>0</v>
      </c>
      <c r="E55" s="11">
        <v>1</v>
      </c>
      <c r="F55" s="11">
        <v>0.2</v>
      </c>
      <c r="G55" s="11">
        <v>0</v>
      </c>
      <c r="H55" s="11">
        <v>8.1999999999999993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2</v>
      </c>
      <c r="O55" s="11">
        <v>2.8</v>
      </c>
      <c r="P55" s="11">
        <v>4.2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14</v>
      </c>
      <c r="W55" s="11">
        <v>52.2</v>
      </c>
      <c r="X55" s="11">
        <v>2</v>
      </c>
      <c r="Y55" s="11">
        <v>0</v>
      </c>
      <c r="Z55" s="11">
        <v>0.8</v>
      </c>
      <c r="AA55" s="11">
        <v>2.2000000000000002</v>
      </c>
      <c r="AB55" s="11">
        <v>0.2</v>
      </c>
      <c r="AC55" s="11">
        <v>0</v>
      </c>
      <c r="AD55" s="11">
        <v>7.4</v>
      </c>
      <c r="AE55" s="11">
        <v>0.4</v>
      </c>
      <c r="AF55" s="11">
        <v>0</v>
      </c>
      <c r="AG55" s="117">
        <f t="shared" si="9"/>
        <v>97.600000000000009</v>
      </c>
      <c r="AH55" s="119">
        <f t="shared" si="10"/>
        <v>52.2</v>
      </c>
      <c r="AI55" s="56">
        <f t="shared" si="11"/>
        <v>17</v>
      </c>
      <c r="AJ55" s="121"/>
    </row>
    <row r="56" spans="1:38" s="21" customFormat="1" x14ac:dyDescent="0.2">
      <c r="A56" s="124" t="s">
        <v>237</v>
      </c>
      <c r="B56" s="11" t="s">
        <v>197</v>
      </c>
      <c r="C56" s="11" t="s">
        <v>197</v>
      </c>
      <c r="D56" s="11" t="s">
        <v>197</v>
      </c>
      <c r="E56" s="11" t="s">
        <v>197</v>
      </c>
      <c r="F56" s="11" t="s">
        <v>197</v>
      </c>
      <c r="G56" s="11" t="s">
        <v>197</v>
      </c>
      <c r="H56" s="11" t="s">
        <v>197</v>
      </c>
      <c r="I56" s="11" t="s">
        <v>197</v>
      </c>
      <c r="J56" s="11" t="s">
        <v>197</v>
      </c>
      <c r="K56" s="11" t="s">
        <v>197</v>
      </c>
      <c r="L56" s="11" t="s">
        <v>197</v>
      </c>
      <c r="M56" s="11" t="s">
        <v>197</v>
      </c>
      <c r="N56" s="11" t="s">
        <v>197</v>
      </c>
      <c r="O56" s="11" t="s">
        <v>197</v>
      </c>
      <c r="P56" s="11" t="s">
        <v>197</v>
      </c>
      <c r="Q56" s="11" t="s">
        <v>197</v>
      </c>
      <c r="R56" s="11" t="s">
        <v>197</v>
      </c>
      <c r="S56" s="11" t="s">
        <v>197</v>
      </c>
      <c r="T56" s="11" t="s">
        <v>197</v>
      </c>
      <c r="U56" s="11" t="s">
        <v>197</v>
      </c>
      <c r="V56" s="11" t="s">
        <v>197</v>
      </c>
      <c r="W56" s="11" t="s">
        <v>197</v>
      </c>
      <c r="X56" s="11" t="s">
        <v>197</v>
      </c>
      <c r="Y56" s="11" t="s">
        <v>197</v>
      </c>
      <c r="Z56" s="11" t="s">
        <v>197</v>
      </c>
      <c r="AA56" s="11" t="s">
        <v>197</v>
      </c>
      <c r="AB56" s="11" t="s">
        <v>197</v>
      </c>
      <c r="AC56" s="11" t="s">
        <v>197</v>
      </c>
      <c r="AD56" s="11" t="s">
        <v>197</v>
      </c>
      <c r="AE56" s="11" t="s">
        <v>197</v>
      </c>
      <c r="AF56" s="11" t="s">
        <v>197</v>
      </c>
      <c r="AG56" s="11" t="s">
        <v>197</v>
      </c>
      <c r="AH56" s="11" t="s">
        <v>197</v>
      </c>
      <c r="AI56" s="56" t="s">
        <v>197</v>
      </c>
    </row>
    <row r="57" spans="1:38" s="21" customFormat="1" x14ac:dyDescent="0.2">
      <c r="A57" s="124" t="s">
        <v>6</v>
      </c>
      <c r="B57" s="11">
        <v>0</v>
      </c>
      <c r="C57" s="11">
        <v>0</v>
      </c>
      <c r="D57" s="11">
        <v>0</v>
      </c>
      <c r="E57" s="11">
        <v>11.6</v>
      </c>
      <c r="F57" s="11">
        <v>0.2</v>
      </c>
      <c r="G57" s="11">
        <v>7</v>
      </c>
      <c r="H57" s="11">
        <v>2.2000000000000002</v>
      </c>
      <c r="I57" s="11">
        <v>0.4</v>
      </c>
      <c r="J57" s="11">
        <v>7.6</v>
      </c>
      <c r="K57" s="11">
        <v>0.2</v>
      </c>
      <c r="L57" s="11">
        <v>2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11.6</v>
      </c>
      <c r="U57" s="11">
        <v>0.2</v>
      </c>
      <c r="V57" s="11">
        <v>4</v>
      </c>
      <c r="W57" s="11">
        <v>12.4</v>
      </c>
      <c r="X57" s="11">
        <v>0</v>
      </c>
      <c r="Y57" s="11">
        <v>0.8</v>
      </c>
      <c r="Z57" s="11">
        <v>65.599999999999994</v>
      </c>
      <c r="AA57" s="11">
        <v>8.6</v>
      </c>
      <c r="AB57" s="11">
        <v>12.6</v>
      </c>
      <c r="AC57" s="11">
        <v>0.2</v>
      </c>
      <c r="AD57" s="11">
        <v>1</v>
      </c>
      <c r="AE57" s="11">
        <v>0</v>
      </c>
      <c r="AF57" s="11">
        <v>0.8</v>
      </c>
      <c r="AG57" s="117">
        <f t="shared" si="9"/>
        <v>148.99999999999997</v>
      </c>
      <c r="AH57" s="119">
        <f t="shared" si="10"/>
        <v>65.599999999999994</v>
      </c>
      <c r="AI57" s="56">
        <f t="shared" si="11"/>
        <v>12</v>
      </c>
      <c r="AJ57" s="121"/>
    </row>
    <row r="58" spans="1:38" s="21" customFormat="1" x14ac:dyDescent="0.2">
      <c r="A58" s="124" t="s">
        <v>238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1.6</v>
      </c>
      <c r="H58" s="11">
        <v>0</v>
      </c>
      <c r="I58" s="11">
        <v>2.8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1.4</v>
      </c>
      <c r="S58" s="11">
        <v>0.4</v>
      </c>
      <c r="T58" s="11">
        <v>0</v>
      </c>
      <c r="U58" s="11">
        <v>0</v>
      </c>
      <c r="V58" s="11">
        <v>0</v>
      </c>
      <c r="W58" s="11">
        <v>2</v>
      </c>
      <c r="X58" s="11">
        <v>0</v>
      </c>
      <c r="Y58" s="11">
        <v>0</v>
      </c>
      <c r="Z58" s="11">
        <v>1.6</v>
      </c>
      <c r="AA58" s="11">
        <v>9.4</v>
      </c>
      <c r="AB58" s="11">
        <v>0</v>
      </c>
      <c r="AC58" s="11">
        <v>0</v>
      </c>
      <c r="AD58" s="11">
        <v>0.4</v>
      </c>
      <c r="AE58" s="11">
        <v>32.799999999999997</v>
      </c>
      <c r="AF58" s="11">
        <v>9.4</v>
      </c>
      <c r="AG58" s="117">
        <f t="shared" si="9"/>
        <v>61.8</v>
      </c>
      <c r="AH58" s="119">
        <f t="shared" si="10"/>
        <v>32.799999999999997</v>
      </c>
      <c r="AI58" s="56">
        <f t="shared" si="11"/>
        <v>21</v>
      </c>
      <c r="AJ58" s="121"/>
    </row>
    <row r="59" spans="1:38" s="21" customFormat="1" x14ac:dyDescent="0.2">
      <c r="A59" s="124" t="s">
        <v>7</v>
      </c>
      <c r="B59" s="11">
        <v>4.5999999999999996</v>
      </c>
      <c r="C59" s="11">
        <v>0</v>
      </c>
      <c r="D59" s="11">
        <v>19.399999999999999</v>
      </c>
      <c r="E59" s="11">
        <v>1.2</v>
      </c>
      <c r="F59" s="11">
        <v>4.4000000000000004</v>
      </c>
      <c r="G59" s="11">
        <v>0.2</v>
      </c>
      <c r="H59" s="11">
        <v>16.399999999999999</v>
      </c>
      <c r="I59" s="11">
        <v>1</v>
      </c>
      <c r="J59" s="11">
        <v>4.5999999999999996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0.2</v>
      </c>
      <c r="S59" s="11">
        <v>0</v>
      </c>
      <c r="T59" s="11">
        <v>0</v>
      </c>
      <c r="U59" s="11">
        <v>0</v>
      </c>
      <c r="V59" s="11">
        <v>0.4</v>
      </c>
      <c r="W59" s="11">
        <v>0</v>
      </c>
      <c r="X59" s="11">
        <v>0</v>
      </c>
      <c r="Y59" s="11">
        <v>0</v>
      </c>
      <c r="Z59" s="11">
        <v>0</v>
      </c>
      <c r="AA59" s="11">
        <v>13.8</v>
      </c>
      <c r="AB59" s="11">
        <v>0.2</v>
      </c>
      <c r="AC59" s="11">
        <v>0</v>
      </c>
      <c r="AD59" s="11">
        <v>0</v>
      </c>
      <c r="AE59" s="11">
        <v>0</v>
      </c>
      <c r="AF59" s="11">
        <v>1.4</v>
      </c>
      <c r="AG59" s="117">
        <f t="shared" si="9"/>
        <v>67.800000000000011</v>
      </c>
      <c r="AH59" s="119">
        <f t="shared" si="10"/>
        <v>19.399999999999999</v>
      </c>
      <c r="AI59" s="56">
        <f t="shared" si="11"/>
        <v>18</v>
      </c>
    </row>
    <row r="60" spans="1:38" s="21" customFormat="1" hidden="1" x14ac:dyDescent="0.2">
      <c r="A60" s="124" t="s">
        <v>239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0.2</v>
      </c>
      <c r="I60" s="11">
        <v>0</v>
      </c>
      <c r="J60" s="11">
        <v>5</v>
      </c>
      <c r="K60" s="11">
        <v>8.1999999999999993</v>
      </c>
      <c r="L60" s="11">
        <v>0.2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8.4</v>
      </c>
      <c r="S60" s="11">
        <v>0</v>
      </c>
      <c r="T60" s="11">
        <v>0</v>
      </c>
      <c r="U60" s="11">
        <v>0</v>
      </c>
      <c r="V60" s="11">
        <v>0.2</v>
      </c>
      <c r="W60" s="11">
        <v>0.2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2.4</v>
      </c>
      <c r="AG60" s="117">
        <f t="shared" si="9"/>
        <v>24.799999999999997</v>
      </c>
      <c r="AH60" s="119">
        <f t="shared" si="10"/>
        <v>8.4</v>
      </c>
      <c r="AI60" s="56">
        <f t="shared" si="11"/>
        <v>23</v>
      </c>
    </row>
    <row r="61" spans="1:38" s="21" customFormat="1" x14ac:dyDescent="0.2">
      <c r="A61" s="124" t="s">
        <v>9</v>
      </c>
      <c r="B61" s="11">
        <v>0</v>
      </c>
      <c r="C61" s="11">
        <v>0</v>
      </c>
      <c r="D61" s="11">
        <v>0</v>
      </c>
      <c r="E61" s="11">
        <v>0</v>
      </c>
      <c r="F61" s="11">
        <v>0.4</v>
      </c>
      <c r="G61" s="11">
        <v>0.2</v>
      </c>
      <c r="H61" s="11">
        <v>0</v>
      </c>
      <c r="I61" s="11">
        <v>0</v>
      </c>
      <c r="J61" s="11">
        <v>0</v>
      </c>
      <c r="K61" s="11">
        <v>0.2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1.2</v>
      </c>
      <c r="S61" s="11">
        <v>0</v>
      </c>
      <c r="T61" s="11">
        <v>0</v>
      </c>
      <c r="U61" s="11">
        <v>12.2</v>
      </c>
      <c r="V61" s="11">
        <v>2.2000000000000002</v>
      </c>
      <c r="W61" s="11">
        <v>0.2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2.4</v>
      </c>
      <c r="AG61" s="117">
        <f t="shared" si="9"/>
        <v>18.999999999999996</v>
      </c>
      <c r="AH61" s="119">
        <f t="shared" si="10"/>
        <v>12.2</v>
      </c>
      <c r="AI61" s="56">
        <f t="shared" si="11"/>
        <v>23</v>
      </c>
    </row>
    <row r="62" spans="1:38" s="21" customFormat="1" x14ac:dyDescent="0.2">
      <c r="A62" s="124" t="s">
        <v>11</v>
      </c>
      <c r="B62" s="11">
        <v>0</v>
      </c>
      <c r="C62" s="11">
        <v>0</v>
      </c>
      <c r="D62" s="11">
        <v>15</v>
      </c>
      <c r="E62" s="11">
        <v>7.6</v>
      </c>
      <c r="F62" s="11">
        <v>0.2</v>
      </c>
      <c r="G62" s="11">
        <v>0</v>
      </c>
      <c r="H62" s="11">
        <v>9.4</v>
      </c>
      <c r="I62" s="11">
        <v>3.8</v>
      </c>
      <c r="J62" s="11">
        <v>0.2</v>
      </c>
      <c r="K62" s="11">
        <v>0</v>
      </c>
      <c r="L62" s="11">
        <v>0</v>
      </c>
      <c r="M62" s="11">
        <v>0</v>
      </c>
      <c r="N62" s="11">
        <v>0</v>
      </c>
      <c r="O62" s="11">
        <v>2.8</v>
      </c>
      <c r="P62" s="11">
        <v>0</v>
      </c>
      <c r="Q62" s="11">
        <v>0</v>
      </c>
      <c r="R62" s="11">
        <v>1.6</v>
      </c>
      <c r="S62" s="11">
        <v>9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31</v>
      </c>
      <c r="AG62" s="117">
        <f t="shared" si="9"/>
        <v>80.599999999999994</v>
      </c>
      <c r="AH62" s="119">
        <f t="shared" si="10"/>
        <v>31</v>
      </c>
      <c r="AI62" s="56">
        <f t="shared" si="11"/>
        <v>21</v>
      </c>
    </row>
    <row r="63" spans="1:38" s="21" customFormat="1" x14ac:dyDescent="0.2">
      <c r="A63" s="124" t="s">
        <v>240</v>
      </c>
      <c r="B63" s="11">
        <v>2</v>
      </c>
      <c r="C63" s="11">
        <v>0</v>
      </c>
      <c r="D63" s="11">
        <v>0</v>
      </c>
      <c r="E63" s="11">
        <v>40</v>
      </c>
      <c r="F63" s="11">
        <v>0.2</v>
      </c>
      <c r="G63" s="11">
        <v>0</v>
      </c>
      <c r="H63" s="11">
        <v>0</v>
      </c>
      <c r="I63" s="11">
        <v>0.2</v>
      </c>
      <c r="J63" s="11">
        <v>6.6</v>
      </c>
      <c r="K63" s="11">
        <v>0.2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107.4</v>
      </c>
      <c r="S63" s="11">
        <v>0.2</v>
      </c>
      <c r="T63" s="11">
        <v>0</v>
      </c>
      <c r="U63" s="11">
        <v>0</v>
      </c>
      <c r="V63" s="11">
        <v>2.2000000000000002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7">
        <f t="shared" si="9"/>
        <v>159</v>
      </c>
      <c r="AH63" s="119">
        <f t="shared" si="10"/>
        <v>107.4</v>
      </c>
      <c r="AI63" s="56">
        <f t="shared" si="11"/>
        <v>22</v>
      </c>
      <c r="AJ63" s="121"/>
    </row>
    <row r="64" spans="1:38" s="120" customFormat="1" x14ac:dyDescent="0.2">
      <c r="A64" s="124" t="s">
        <v>15</v>
      </c>
      <c r="B64" s="11">
        <v>18.8</v>
      </c>
      <c r="C64" s="11">
        <v>0</v>
      </c>
      <c r="D64" s="11">
        <v>0</v>
      </c>
      <c r="E64" s="11">
        <v>1.8</v>
      </c>
      <c r="F64" s="11">
        <v>0.6</v>
      </c>
      <c r="G64" s="11">
        <v>0.8</v>
      </c>
      <c r="H64" s="11">
        <v>0.2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0.4</v>
      </c>
      <c r="P64" s="11">
        <v>0</v>
      </c>
      <c r="Q64" s="11">
        <v>0</v>
      </c>
      <c r="R64" s="11">
        <v>5.6</v>
      </c>
      <c r="S64" s="11">
        <v>1.2</v>
      </c>
      <c r="T64" s="11">
        <v>0</v>
      </c>
      <c r="U64" s="11">
        <v>0</v>
      </c>
      <c r="V64" s="11">
        <v>3.4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70.400000000000006</v>
      </c>
      <c r="AG64" s="117">
        <f t="shared" si="9"/>
        <v>103.20000000000002</v>
      </c>
      <c r="AH64" s="119">
        <f t="shared" si="10"/>
        <v>70.400000000000006</v>
      </c>
      <c r="AI64" s="56">
        <f t="shared" si="11"/>
        <v>21</v>
      </c>
      <c r="AL64" s="120" t="s">
        <v>35</v>
      </c>
    </row>
    <row r="65" spans="1:81" s="21" customFormat="1" x14ac:dyDescent="0.2">
      <c r="A65" s="124" t="s">
        <v>241</v>
      </c>
      <c r="B65" s="11">
        <v>0</v>
      </c>
      <c r="C65" s="11">
        <v>0</v>
      </c>
      <c r="D65" s="11">
        <v>10.6</v>
      </c>
      <c r="E65" s="11">
        <v>9</v>
      </c>
      <c r="F65" s="11">
        <v>0.2</v>
      </c>
      <c r="G65" s="11">
        <v>0.8</v>
      </c>
      <c r="H65" s="11">
        <v>0.2</v>
      </c>
      <c r="I65" s="11">
        <v>0</v>
      </c>
      <c r="J65" s="11">
        <v>3.2</v>
      </c>
      <c r="K65" s="11">
        <v>2</v>
      </c>
      <c r="L65" s="11">
        <v>0.2</v>
      </c>
      <c r="M65" s="11">
        <v>0</v>
      </c>
      <c r="N65" s="11">
        <v>4.4000000000000004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0.2</v>
      </c>
      <c r="W65" s="11">
        <v>25.4</v>
      </c>
      <c r="X65" s="11">
        <v>0.4</v>
      </c>
      <c r="Y65" s="11">
        <v>0.8</v>
      </c>
      <c r="Z65" s="11">
        <v>40.799999999999997</v>
      </c>
      <c r="AA65" s="11">
        <v>17.8</v>
      </c>
      <c r="AB65" s="11">
        <v>3</v>
      </c>
      <c r="AC65" s="11">
        <v>0</v>
      </c>
      <c r="AD65" s="11">
        <v>0</v>
      </c>
      <c r="AE65" s="11">
        <v>2.4</v>
      </c>
      <c r="AF65" s="11">
        <v>0</v>
      </c>
      <c r="AG65" s="117">
        <f t="shared" si="9"/>
        <v>121.39999999999999</v>
      </c>
      <c r="AH65" s="119">
        <f t="shared" si="10"/>
        <v>40.799999999999997</v>
      </c>
      <c r="AI65" s="56">
        <f t="shared" si="11"/>
        <v>14</v>
      </c>
      <c r="AL65" s="121" t="s">
        <v>35</v>
      </c>
    </row>
    <row r="66" spans="1:81" s="21" customFormat="1" x14ac:dyDescent="0.2">
      <c r="A66" s="124" t="s">
        <v>242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1.6</v>
      </c>
      <c r="H66" s="11">
        <v>0</v>
      </c>
      <c r="I66" s="11">
        <v>16.8</v>
      </c>
      <c r="J66" s="11">
        <v>0</v>
      </c>
      <c r="K66" s="11">
        <v>0</v>
      </c>
      <c r="L66" s="11">
        <v>5.4</v>
      </c>
      <c r="M66" s="11">
        <v>0</v>
      </c>
      <c r="N66" s="11">
        <v>0</v>
      </c>
      <c r="O66" s="11">
        <v>0</v>
      </c>
      <c r="P66" s="11">
        <v>29.4</v>
      </c>
      <c r="Q66" s="11">
        <v>0.2</v>
      </c>
      <c r="R66" s="11">
        <v>0</v>
      </c>
      <c r="S66" s="11">
        <v>0</v>
      </c>
      <c r="T66" s="11">
        <v>0</v>
      </c>
      <c r="U66" s="11">
        <v>0</v>
      </c>
      <c r="V66" s="11">
        <v>4.5999999999999996</v>
      </c>
      <c r="W66" s="11">
        <v>2.8</v>
      </c>
      <c r="X66" s="11">
        <v>0</v>
      </c>
      <c r="Y66" s="11">
        <v>0</v>
      </c>
      <c r="Z66" s="11">
        <v>2.6</v>
      </c>
      <c r="AA66" s="11">
        <v>0</v>
      </c>
      <c r="AB66" s="11">
        <v>0</v>
      </c>
      <c r="AC66" s="11">
        <v>1.4</v>
      </c>
      <c r="AD66" s="11">
        <v>0</v>
      </c>
      <c r="AE66" s="11">
        <v>43</v>
      </c>
      <c r="AF66" s="11">
        <v>3.4</v>
      </c>
      <c r="AG66" s="117">
        <f t="shared" si="9"/>
        <v>111.20000000000002</v>
      </c>
      <c r="AH66" s="119">
        <f t="shared" si="10"/>
        <v>43</v>
      </c>
      <c r="AI66" s="56">
        <f t="shared" si="11"/>
        <v>20</v>
      </c>
      <c r="AK66" s="121" t="s">
        <v>35</v>
      </c>
    </row>
    <row r="67" spans="1:81" s="21" customFormat="1" x14ac:dyDescent="0.2">
      <c r="A67" s="124" t="s">
        <v>18</v>
      </c>
      <c r="B67" s="11">
        <v>11.6</v>
      </c>
      <c r="C67" s="11">
        <v>2</v>
      </c>
      <c r="D67" s="11">
        <v>2.8</v>
      </c>
      <c r="E67" s="11">
        <v>0</v>
      </c>
      <c r="F67" s="11">
        <v>43.2</v>
      </c>
      <c r="G67" s="11">
        <v>4.8</v>
      </c>
      <c r="H67" s="11">
        <v>0</v>
      </c>
      <c r="I67" s="11">
        <v>0</v>
      </c>
      <c r="J67" s="11">
        <v>33.799999999999997</v>
      </c>
      <c r="K67" s="11">
        <v>0</v>
      </c>
      <c r="L67" s="11">
        <v>21</v>
      </c>
      <c r="M67" s="11">
        <v>0.4</v>
      </c>
      <c r="N67" s="11">
        <v>0.4</v>
      </c>
      <c r="O67" s="11">
        <v>4</v>
      </c>
      <c r="P67" s="11">
        <v>22</v>
      </c>
      <c r="Q67" s="11">
        <v>6.6</v>
      </c>
      <c r="R67" s="11">
        <v>0.6</v>
      </c>
      <c r="S67" s="11">
        <v>0.2</v>
      </c>
      <c r="T67" s="11">
        <v>24</v>
      </c>
      <c r="U67" s="11">
        <v>0</v>
      </c>
      <c r="V67" s="11">
        <v>0</v>
      </c>
      <c r="W67" s="11">
        <v>21.6</v>
      </c>
      <c r="X67" s="11">
        <v>0</v>
      </c>
      <c r="Y67" s="11">
        <v>44</v>
      </c>
      <c r="Z67" s="11">
        <v>53</v>
      </c>
      <c r="AA67" s="11">
        <v>9.6</v>
      </c>
      <c r="AB67" s="11">
        <v>0.4</v>
      </c>
      <c r="AC67" s="11">
        <v>1</v>
      </c>
      <c r="AD67" s="11">
        <v>0</v>
      </c>
      <c r="AE67" s="11">
        <v>0.4</v>
      </c>
      <c r="AF67" s="11">
        <v>16.2</v>
      </c>
      <c r="AG67" s="117">
        <f t="shared" si="9"/>
        <v>323.59999999999997</v>
      </c>
      <c r="AH67" s="119">
        <f t="shared" si="10"/>
        <v>53</v>
      </c>
      <c r="AI67" s="56">
        <f t="shared" si="11"/>
        <v>8</v>
      </c>
      <c r="AK67" s="121"/>
    </row>
    <row r="68" spans="1:81" s="21" customFormat="1" x14ac:dyDescent="0.2">
      <c r="A68" s="124" t="s">
        <v>243</v>
      </c>
      <c r="B68" s="11" t="s">
        <v>197</v>
      </c>
      <c r="C68" s="11" t="s">
        <v>197</v>
      </c>
      <c r="D68" s="11" t="s">
        <v>197</v>
      </c>
      <c r="E68" s="11" t="s">
        <v>197</v>
      </c>
      <c r="F68" s="11" t="s">
        <v>197</v>
      </c>
      <c r="G68" s="11" t="s">
        <v>197</v>
      </c>
      <c r="H68" s="11" t="s">
        <v>197</v>
      </c>
      <c r="I68" s="11" t="s">
        <v>197</v>
      </c>
      <c r="J68" s="11" t="s">
        <v>197</v>
      </c>
      <c r="K68" s="11" t="s">
        <v>197</v>
      </c>
      <c r="L68" s="11" t="s">
        <v>197</v>
      </c>
      <c r="M68" s="11" t="s">
        <v>197</v>
      </c>
      <c r="N68" s="11" t="s">
        <v>197</v>
      </c>
      <c r="O68" s="11" t="s">
        <v>197</v>
      </c>
      <c r="P68" s="11" t="s">
        <v>197</v>
      </c>
      <c r="Q68" s="11" t="s">
        <v>197</v>
      </c>
      <c r="R68" s="11" t="s">
        <v>197</v>
      </c>
      <c r="S68" s="11" t="s">
        <v>197</v>
      </c>
      <c r="T68" s="11" t="s">
        <v>197</v>
      </c>
      <c r="U68" s="11" t="s">
        <v>197</v>
      </c>
      <c r="V68" s="11" t="s">
        <v>197</v>
      </c>
      <c r="W68" s="11" t="s">
        <v>197</v>
      </c>
      <c r="X68" s="11" t="s">
        <v>197</v>
      </c>
      <c r="Y68" s="11" t="s">
        <v>197</v>
      </c>
      <c r="Z68" s="11" t="s">
        <v>197</v>
      </c>
      <c r="AA68" s="11" t="s">
        <v>197</v>
      </c>
      <c r="AB68" s="11" t="s">
        <v>197</v>
      </c>
      <c r="AC68" s="11" t="s">
        <v>197</v>
      </c>
      <c r="AD68" s="11" t="s">
        <v>197</v>
      </c>
      <c r="AE68" s="11" t="s">
        <v>197</v>
      </c>
      <c r="AF68" s="11" t="s">
        <v>197</v>
      </c>
      <c r="AG68" s="11" t="s">
        <v>197</v>
      </c>
      <c r="AH68" s="11" t="s">
        <v>197</v>
      </c>
      <c r="AI68" s="56" t="s">
        <v>197</v>
      </c>
      <c r="AK68" s="121"/>
    </row>
    <row r="69" spans="1:81" s="21" customFormat="1" x14ac:dyDescent="0.2">
      <c r="A69" s="124" t="s">
        <v>244</v>
      </c>
      <c r="B69" s="11">
        <v>0</v>
      </c>
      <c r="C69" s="11">
        <v>0</v>
      </c>
      <c r="D69" s="11">
        <v>0</v>
      </c>
      <c r="E69" s="11">
        <v>0</v>
      </c>
      <c r="F69" s="11">
        <v>22.4</v>
      </c>
      <c r="G69" s="11">
        <v>0.2</v>
      </c>
      <c r="H69" s="11">
        <v>8.6</v>
      </c>
      <c r="I69" s="11">
        <v>0</v>
      </c>
      <c r="J69" s="11">
        <v>0</v>
      </c>
      <c r="K69" s="11">
        <v>0.8</v>
      </c>
      <c r="L69" s="11">
        <v>3.2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28.2</v>
      </c>
      <c r="T69" s="11">
        <v>28.6</v>
      </c>
      <c r="U69" s="11">
        <v>0</v>
      </c>
      <c r="V69" s="11">
        <v>2</v>
      </c>
      <c r="W69" s="11">
        <v>9.8000000000000007</v>
      </c>
      <c r="X69" s="11">
        <v>0.2</v>
      </c>
      <c r="Y69" s="11">
        <v>7.4</v>
      </c>
      <c r="Z69" s="11">
        <v>2.6</v>
      </c>
      <c r="AA69" s="11">
        <v>18.399999999999999</v>
      </c>
      <c r="AB69" s="11">
        <v>8</v>
      </c>
      <c r="AC69" s="11">
        <v>0.6</v>
      </c>
      <c r="AD69" s="11">
        <v>0</v>
      </c>
      <c r="AE69" s="11">
        <v>6.8</v>
      </c>
      <c r="AF69" s="11">
        <v>5.8</v>
      </c>
      <c r="AG69" s="117">
        <f t="shared" si="9"/>
        <v>153.60000000000002</v>
      </c>
      <c r="AH69" s="119">
        <f t="shared" si="10"/>
        <v>28.6</v>
      </c>
      <c r="AI69" s="56">
        <f t="shared" si="11"/>
        <v>14</v>
      </c>
      <c r="AK69" s="121"/>
    </row>
    <row r="70" spans="1:81" x14ac:dyDescent="0.2">
      <c r="A70" s="125" t="s">
        <v>245</v>
      </c>
      <c r="B70" s="11">
        <v>0</v>
      </c>
      <c r="C70" s="11">
        <v>0</v>
      </c>
      <c r="D70" s="11">
        <v>0.1</v>
      </c>
      <c r="E70" s="11">
        <v>0.2</v>
      </c>
      <c r="F70" s="11">
        <v>11.5</v>
      </c>
      <c r="G70" s="11">
        <v>0.1</v>
      </c>
      <c r="H70" s="11">
        <v>13</v>
      </c>
      <c r="I70" s="11">
        <v>0.4</v>
      </c>
      <c r="J70" s="11">
        <v>3.1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0.5</v>
      </c>
      <c r="S70" s="11">
        <v>0.6</v>
      </c>
      <c r="T70" s="11">
        <v>0</v>
      </c>
      <c r="U70" s="11">
        <v>0</v>
      </c>
      <c r="V70" s="11">
        <v>2.4</v>
      </c>
      <c r="W70" s="11">
        <v>0</v>
      </c>
      <c r="X70" s="11">
        <v>0</v>
      </c>
      <c r="Y70" s="11">
        <v>0</v>
      </c>
      <c r="Z70" s="11">
        <v>0</v>
      </c>
      <c r="AA70" s="11">
        <v>1.5</v>
      </c>
      <c r="AB70" s="11">
        <v>0</v>
      </c>
      <c r="AC70" s="11">
        <v>0</v>
      </c>
      <c r="AD70" s="11">
        <v>0</v>
      </c>
      <c r="AE70" s="11">
        <v>0</v>
      </c>
      <c r="AF70" s="11">
        <v>4.0999999999999996</v>
      </c>
      <c r="AG70" s="117">
        <f t="shared" si="9"/>
        <v>37.5</v>
      </c>
      <c r="AH70" s="119">
        <f t="shared" si="10"/>
        <v>13</v>
      </c>
      <c r="AI70" s="56">
        <f t="shared" si="11"/>
        <v>19</v>
      </c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</row>
    <row r="71" spans="1:81" x14ac:dyDescent="0.2">
      <c r="A71" s="125" t="s">
        <v>246</v>
      </c>
      <c r="B71" s="11">
        <v>0</v>
      </c>
      <c r="C71" s="11">
        <v>0</v>
      </c>
      <c r="D71" s="11">
        <v>0.1</v>
      </c>
      <c r="E71" s="11">
        <v>1.2</v>
      </c>
      <c r="F71" s="11">
        <v>10.9</v>
      </c>
      <c r="G71" s="11">
        <v>0.1</v>
      </c>
      <c r="H71" s="11">
        <v>26.3</v>
      </c>
      <c r="I71" s="11">
        <v>0.7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1.2</v>
      </c>
      <c r="P71" s="11">
        <v>0</v>
      </c>
      <c r="Q71" s="11">
        <v>0</v>
      </c>
      <c r="R71" s="11">
        <v>0.6</v>
      </c>
      <c r="S71" s="11">
        <v>15.8</v>
      </c>
      <c r="T71" s="11">
        <v>0</v>
      </c>
      <c r="U71" s="11">
        <v>0</v>
      </c>
      <c r="V71" s="11">
        <v>3.1</v>
      </c>
      <c r="W71" s="11">
        <v>0.1</v>
      </c>
      <c r="X71" s="11">
        <v>0</v>
      </c>
      <c r="Y71" s="11">
        <v>0</v>
      </c>
      <c r="Z71" s="11">
        <v>0</v>
      </c>
      <c r="AA71" s="11">
        <v>6.7</v>
      </c>
      <c r="AB71" s="11">
        <v>0</v>
      </c>
      <c r="AC71" s="11">
        <v>0</v>
      </c>
      <c r="AD71" s="11">
        <v>0</v>
      </c>
      <c r="AE71" s="11">
        <v>0</v>
      </c>
      <c r="AF71" s="11">
        <v>2.1</v>
      </c>
      <c r="AG71" s="117">
        <f t="shared" si="9"/>
        <v>68.900000000000006</v>
      </c>
      <c r="AH71" s="119">
        <f t="shared" si="10"/>
        <v>26.3</v>
      </c>
      <c r="AI71" s="56">
        <f t="shared" si="11"/>
        <v>18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</row>
    <row r="72" spans="1:81" x14ac:dyDescent="0.2">
      <c r="A72" s="125" t="s">
        <v>247</v>
      </c>
      <c r="B72" s="11">
        <v>0</v>
      </c>
      <c r="C72" s="11">
        <v>0</v>
      </c>
      <c r="D72" s="11">
        <v>6.9</v>
      </c>
      <c r="E72" s="11">
        <v>0</v>
      </c>
      <c r="F72" s="11">
        <v>0.3</v>
      </c>
      <c r="G72" s="11">
        <v>0</v>
      </c>
      <c r="H72" s="11">
        <v>0</v>
      </c>
      <c r="I72" s="11">
        <v>0</v>
      </c>
      <c r="J72" s="11">
        <v>10.4</v>
      </c>
      <c r="K72" s="11">
        <v>13</v>
      </c>
      <c r="L72" s="11">
        <v>0</v>
      </c>
      <c r="M72" s="11">
        <v>0</v>
      </c>
      <c r="N72" s="11">
        <v>0</v>
      </c>
      <c r="O72" s="11">
        <v>3.7</v>
      </c>
      <c r="P72" s="11">
        <v>0</v>
      </c>
      <c r="Q72" s="11">
        <v>0</v>
      </c>
      <c r="R72" s="11">
        <v>2.1</v>
      </c>
      <c r="S72" s="11">
        <v>9.9</v>
      </c>
      <c r="T72" s="11">
        <v>0</v>
      </c>
      <c r="U72" s="11">
        <v>0</v>
      </c>
      <c r="V72" s="11">
        <v>1.8</v>
      </c>
      <c r="W72" s="11">
        <v>0.4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1.5</v>
      </c>
      <c r="AG72" s="117">
        <f t="shared" si="9"/>
        <v>50</v>
      </c>
      <c r="AH72" s="119">
        <f t="shared" si="10"/>
        <v>13</v>
      </c>
      <c r="AI72" s="56">
        <f t="shared" si="11"/>
        <v>21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</row>
    <row r="73" spans="1:81" x14ac:dyDescent="0.2">
      <c r="A73" s="122" t="s">
        <v>248</v>
      </c>
      <c r="B73" s="11">
        <v>0</v>
      </c>
      <c r="C73" s="11">
        <v>0</v>
      </c>
      <c r="D73" s="11">
        <v>0</v>
      </c>
      <c r="E73" s="11">
        <v>0.5</v>
      </c>
      <c r="F73" s="11">
        <v>0.7</v>
      </c>
      <c r="G73" s="11">
        <v>0.1</v>
      </c>
      <c r="H73" s="11">
        <v>0.3</v>
      </c>
      <c r="I73" s="11">
        <v>40</v>
      </c>
      <c r="J73" s="11">
        <v>7.2</v>
      </c>
      <c r="K73" s="11">
        <v>0</v>
      </c>
      <c r="L73" s="11">
        <v>0</v>
      </c>
      <c r="M73" s="11">
        <v>0</v>
      </c>
      <c r="N73" s="11">
        <v>0</v>
      </c>
      <c r="O73" s="11">
        <v>7.1</v>
      </c>
      <c r="P73" s="11">
        <v>0</v>
      </c>
      <c r="Q73" s="11">
        <v>0</v>
      </c>
      <c r="R73" s="11">
        <v>17.600000000000001</v>
      </c>
      <c r="S73" s="11">
        <v>0.1</v>
      </c>
      <c r="T73" s="11">
        <v>0</v>
      </c>
      <c r="U73" s="11">
        <v>0</v>
      </c>
      <c r="V73" s="11">
        <v>2.1</v>
      </c>
      <c r="W73" s="11">
        <v>0.7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8.6999999999999993</v>
      </c>
      <c r="AG73" s="117">
        <f t="shared" si="9"/>
        <v>85.1</v>
      </c>
      <c r="AH73" s="119">
        <f t="shared" si="10"/>
        <v>40</v>
      </c>
      <c r="AI73" s="56">
        <f t="shared" si="11"/>
        <v>19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x14ac:dyDescent="0.2">
      <c r="A74" s="176" t="s">
        <v>255</v>
      </c>
      <c r="B74" s="11">
        <v>0</v>
      </c>
      <c r="C74" s="11">
        <v>0</v>
      </c>
      <c r="D74" s="11">
        <v>0</v>
      </c>
      <c r="E74" s="11">
        <v>24.4</v>
      </c>
      <c r="F74" s="11">
        <v>3.2</v>
      </c>
      <c r="G74" s="11">
        <v>3.6</v>
      </c>
      <c r="H74" s="11">
        <v>1.4</v>
      </c>
      <c r="I74" s="11">
        <v>12.4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1.4</v>
      </c>
      <c r="W74" s="11">
        <v>20.8</v>
      </c>
      <c r="X74" s="11">
        <v>0.2</v>
      </c>
      <c r="Y74" s="11">
        <v>0</v>
      </c>
      <c r="Z74" s="11">
        <v>0.2</v>
      </c>
      <c r="AA74" s="11">
        <v>0.6</v>
      </c>
      <c r="AB74" s="11">
        <v>0</v>
      </c>
      <c r="AC74" s="11">
        <v>0</v>
      </c>
      <c r="AD74" s="11">
        <v>0</v>
      </c>
      <c r="AE74" s="11">
        <v>0.2</v>
      </c>
      <c r="AF74" s="11">
        <v>0.4</v>
      </c>
      <c r="AG74" s="117">
        <f t="shared" si="9"/>
        <v>68.800000000000011</v>
      </c>
      <c r="AH74" s="119">
        <f t="shared" si="10"/>
        <v>24.4</v>
      </c>
      <c r="AI74" s="56">
        <f t="shared" si="11"/>
        <v>19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</row>
    <row r="75" spans="1:81" x14ac:dyDescent="0.2">
      <c r="A75" s="176" t="s">
        <v>256</v>
      </c>
      <c r="B75" s="11">
        <v>0</v>
      </c>
      <c r="C75" s="11">
        <v>0</v>
      </c>
      <c r="D75" s="11">
        <v>0</v>
      </c>
      <c r="E75" s="11">
        <v>0.2</v>
      </c>
      <c r="F75" s="11">
        <v>3.2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6.6</v>
      </c>
      <c r="W75" s="11">
        <v>5</v>
      </c>
      <c r="X75" s="11">
        <v>0</v>
      </c>
      <c r="Y75" s="11">
        <v>0</v>
      </c>
      <c r="Z75" s="11">
        <v>0</v>
      </c>
      <c r="AA75" s="11">
        <v>0.8</v>
      </c>
      <c r="AB75" s="11">
        <v>0</v>
      </c>
      <c r="AC75" s="11">
        <v>0</v>
      </c>
      <c r="AD75" s="11">
        <v>0</v>
      </c>
      <c r="AE75" s="11">
        <v>0</v>
      </c>
      <c r="AF75" s="11">
        <v>18</v>
      </c>
      <c r="AG75" s="117">
        <f t="shared" si="9"/>
        <v>33.799999999999997</v>
      </c>
      <c r="AH75" s="119">
        <f t="shared" si="10"/>
        <v>18</v>
      </c>
      <c r="AI75" s="56">
        <f t="shared" si="11"/>
        <v>25</v>
      </c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</row>
    <row r="76" spans="1:81" s="5" customFormat="1" ht="17.100000000000001" customHeight="1" x14ac:dyDescent="0.2">
      <c r="A76" s="49" t="s">
        <v>24</v>
      </c>
      <c r="B76" s="113">
        <f>MAX(B5:B73)</f>
        <v>24.8</v>
      </c>
      <c r="C76" s="113">
        <f t="shared" ref="C76:AF76" si="12">MAX(C5:C73)</f>
        <v>16.399999999999999</v>
      </c>
      <c r="D76" s="113">
        <f t="shared" si="12"/>
        <v>43.800000000000004</v>
      </c>
      <c r="E76" s="113">
        <f t="shared" si="12"/>
        <v>40</v>
      </c>
      <c r="F76" s="113">
        <f t="shared" si="12"/>
        <v>79.400000000000006</v>
      </c>
      <c r="G76" s="113">
        <f t="shared" si="12"/>
        <v>75.000000000000014</v>
      </c>
      <c r="H76" s="113">
        <f t="shared" si="12"/>
        <v>26.3</v>
      </c>
      <c r="I76" s="113">
        <f t="shared" si="12"/>
        <v>57.000000000000007</v>
      </c>
      <c r="J76" s="113">
        <f t="shared" si="12"/>
        <v>45.199999999999996</v>
      </c>
      <c r="K76" s="113">
        <f t="shared" si="12"/>
        <v>34.199999999999996</v>
      </c>
      <c r="L76" s="113">
        <f t="shared" si="12"/>
        <v>30.400000000000002</v>
      </c>
      <c r="M76" s="113">
        <f t="shared" si="12"/>
        <v>19.8</v>
      </c>
      <c r="N76" s="113">
        <f t="shared" si="12"/>
        <v>19.999999999999996</v>
      </c>
      <c r="O76" s="113">
        <f t="shared" si="12"/>
        <v>72.800000000000011</v>
      </c>
      <c r="P76" s="113">
        <f t="shared" si="12"/>
        <v>36.6</v>
      </c>
      <c r="Q76" s="113">
        <f t="shared" si="12"/>
        <v>9.6</v>
      </c>
      <c r="R76" s="113">
        <f t="shared" si="12"/>
        <v>107.4</v>
      </c>
      <c r="S76" s="113">
        <f t="shared" si="12"/>
        <v>28.2</v>
      </c>
      <c r="T76" s="113">
        <f t="shared" si="12"/>
        <v>48.8</v>
      </c>
      <c r="U76" s="113">
        <f t="shared" si="12"/>
        <v>20.8</v>
      </c>
      <c r="V76" s="113">
        <f t="shared" si="12"/>
        <v>57.2</v>
      </c>
      <c r="W76" s="113">
        <f t="shared" si="12"/>
        <v>70</v>
      </c>
      <c r="X76" s="113">
        <f t="shared" si="12"/>
        <v>23.799999999999997</v>
      </c>
      <c r="Y76" s="113">
        <f t="shared" si="12"/>
        <v>44</v>
      </c>
      <c r="Z76" s="113">
        <f t="shared" si="12"/>
        <v>103.60000000000001</v>
      </c>
      <c r="AA76" s="113">
        <f t="shared" si="12"/>
        <v>18.399999999999999</v>
      </c>
      <c r="AB76" s="113">
        <f t="shared" si="12"/>
        <v>42.000000000000007</v>
      </c>
      <c r="AC76" s="113">
        <f t="shared" si="12"/>
        <v>22.599999999999994</v>
      </c>
      <c r="AD76" s="113">
        <f t="shared" si="12"/>
        <v>32.799999999999997</v>
      </c>
      <c r="AE76" s="113">
        <f t="shared" si="12"/>
        <v>43</v>
      </c>
      <c r="AF76" s="113">
        <f t="shared" si="12"/>
        <v>70.400000000000006</v>
      </c>
      <c r="AG76" s="113">
        <f>MAX(AG5:AG75)</f>
        <v>390.00000000000011</v>
      </c>
      <c r="AH76" s="113">
        <f>MAX(AH5:AH73)</f>
        <v>107.4</v>
      </c>
      <c r="AI76" s="109"/>
    </row>
    <row r="77" spans="1:81" x14ac:dyDescent="0.2">
      <c r="A77" s="107" t="s">
        <v>229</v>
      </c>
      <c r="B77" s="39"/>
      <c r="C77" s="39"/>
      <c r="D77" s="39"/>
      <c r="E77" s="39"/>
      <c r="F77" s="39"/>
      <c r="G77" s="39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45"/>
      <c r="AE77" s="50"/>
      <c r="AF77" s="50"/>
      <c r="AG77" s="43"/>
      <c r="AH77" s="46"/>
      <c r="AI77" s="44"/>
    </row>
    <row r="78" spans="1:81" x14ac:dyDescent="0.2">
      <c r="A78" s="108" t="s">
        <v>230</v>
      </c>
      <c r="B78" s="40"/>
      <c r="C78" s="40"/>
      <c r="D78" s="40"/>
      <c r="E78" s="40"/>
      <c r="F78" s="40"/>
      <c r="G78" s="40"/>
      <c r="H78" s="40"/>
      <c r="I78" s="40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9"/>
      <c r="U78" s="99"/>
      <c r="V78" s="99"/>
      <c r="W78" s="99"/>
      <c r="X78" s="99"/>
      <c r="Y78" s="97"/>
      <c r="Z78" s="97"/>
      <c r="AA78" s="97"/>
      <c r="AB78" s="97"/>
      <c r="AC78" s="97"/>
      <c r="AD78" s="97"/>
      <c r="AE78" s="97"/>
      <c r="AF78" s="97"/>
      <c r="AG78" s="43"/>
      <c r="AH78" s="97"/>
      <c r="AI78" s="44"/>
    </row>
    <row r="79" spans="1:81" x14ac:dyDescent="0.2">
      <c r="A79" s="176" t="s">
        <v>257</v>
      </c>
      <c r="B79" s="40"/>
      <c r="C79" s="40"/>
      <c r="D79" s="40"/>
      <c r="E79" s="40"/>
      <c r="F79" s="40"/>
      <c r="G79" s="40"/>
      <c r="H79" s="40"/>
      <c r="I79" s="40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9"/>
      <c r="U79" s="99"/>
      <c r="V79" s="99"/>
      <c r="W79" s="99"/>
      <c r="X79" s="99"/>
      <c r="Y79" s="97"/>
      <c r="Z79" s="97"/>
      <c r="AA79" s="97"/>
      <c r="AB79" s="97"/>
      <c r="AC79" s="97"/>
      <c r="AD79" s="97"/>
      <c r="AE79" s="97"/>
      <c r="AF79" s="97"/>
      <c r="AG79" s="43"/>
      <c r="AH79" s="97"/>
      <c r="AI79" s="44"/>
    </row>
    <row r="80" spans="1:81" x14ac:dyDescent="0.2">
      <c r="A80" s="106" t="s">
        <v>227</v>
      </c>
      <c r="B80" s="97"/>
      <c r="C80" s="132" t="s">
        <v>250</v>
      </c>
      <c r="D80" s="132"/>
      <c r="E80" s="132"/>
      <c r="F80" s="132"/>
      <c r="G80" s="132"/>
      <c r="H80" s="132"/>
      <c r="I80" s="132"/>
      <c r="J80" s="98"/>
      <c r="K80" s="98"/>
      <c r="L80" s="98"/>
      <c r="M80" s="98"/>
      <c r="N80" s="98"/>
      <c r="O80" s="98"/>
      <c r="P80" s="98"/>
      <c r="Q80" s="97"/>
      <c r="R80" s="97"/>
      <c r="S80" s="97"/>
      <c r="T80" s="100"/>
      <c r="U80" s="100"/>
      <c r="V80" s="100"/>
      <c r="W80" s="100"/>
      <c r="X80" s="100"/>
      <c r="Y80" s="97"/>
      <c r="Z80" s="97"/>
      <c r="AA80" s="97"/>
      <c r="AB80" s="97"/>
      <c r="AC80" s="97"/>
      <c r="AD80" s="45"/>
      <c r="AE80" s="45"/>
      <c r="AF80" s="45"/>
      <c r="AG80" s="43"/>
      <c r="AH80" s="97"/>
      <c r="AI80" s="42"/>
    </row>
    <row r="81" spans="1:37" x14ac:dyDescent="0.2">
      <c r="A81" s="106" t="s">
        <v>228</v>
      </c>
      <c r="B81" s="39"/>
      <c r="C81" s="97"/>
      <c r="D81" s="97"/>
      <c r="E81" s="97"/>
      <c r="F81" s="97"/>
      <c r="G81" s="97"/>
      <c r="H81" s="97"/>
      <c r="I81" s="97"/>
      <c r="J81" s="39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45"/>
      <c r="AE81" s="45"/>
      <c r="AF81" s="45"/>
      <c r="AG81" s="43"/>
      <c r="AH81" s="98"/>
      <c r="AI81" s="42"/>
    </row>
    <row r="82" spans="1:37" x14ac:dyDescent="0.2">
      <c r="A82" s="41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45"/>
      <c r="AF82" s="45"/>
      <c r="AG82" s="43"/>
      <c r="AH82" s="46"/>
      <c r="AI82" s="54"/>
    </row>
    <row r="83" spans="1:37" x14ac:dyDescent="0.2">
      <c r="A83" s="41"/>
      <c r="B83" s="97"/>
      <c r="C83" s="97"/>
      <c r="D83" s="97"/>
      <c r="E83" s="97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46"/>
      <c r="AF83" s="46"/>
      <c r="AG83" s="43"/>
      <c r="AH83" s="46"/>
      <c r="AI83" s="54"/>
      <c r="AK83" t="s">
        <v>35</v>
      </c>
    </row>
    <row r="84" spans="1:37" ht="13.5" thickBot="1" x14ac:dyDescent="0.25">
      <c r="A84" s="128"/>
      <c r="B84" s="52"/>
      <c r="C84" s="52"/>
      <c r="D84" s="52"/>
      <c r="E84" s="52"/>
      <c r="F84" s="52"/>
      <c r="G84" s="52" t="s">
        <v>35</v>
      </c>
      <c r="H84" s="52"/>
      <c r="I84" s="52"/>
      <c r="J84" s="52"/>
      <c r="K84" s="52"/>
      <c r="L84" s="52" t="s">
        <v>35</v>
      </c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3"/>
      <c r="AH84" s="55"/>
      <c r="AI84" s="47" t="s">
        <v>35</v>
      </c>
    </row>
    <row r="87" spans="1:37" x14ac:dyDescent="0.2">
      <c r="G87" s="2" t="s">
        <v>35</v>
      </c>
    </row>
    <row r="88" spans="1:37" x14ac:dyDescent="0.2">
      <c r="B88" s="130"/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  <c r="AJ88" t="s">
        <v>35</v>
      </c>
    </row>
    <row r="89" spans="1:37" x14ac:dyDescent="0.2">
      <c r="B89" s="130"/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7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G90" s="7" t="s">
        <v>35</v>
      </c>
      <c r="AH90" s="1" t="s">
        <v>35</v>
      </c>
    </row>
    <row r="91" spans="1:37" x14ac:dyDescent="0.2">
      <c r="J91" s="2" t="s">
        <v>35</v>
      </c>
      <c r="O91" s="2" t="s">
        <v>200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I91" s="10" t="s">
        <v>35</v>
      </c>
    </row>
    <row r="92" spans="1:37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7" x14ac:dyDescent="0.2">
      <c r="H93" s="2" t="s">
        <v>35</v>
      </c>
      <c r="S93" s="2" t="s">
        <v>35</v>
      </c>
      <c r="W93" s="2" t="s">
        <v>35</v>
      </c>
    </row>
    <row r="94" spans="1:37" x14ac:dyDescent="0.2">
      <c r="Q94" s="2" t="s">
        <v>35</v>
      </c>
      <c r="R94" s="2" t="s">
        <v>35</v>
      </c>
      <c r="AE94" s="2" t="s">
        <v>35</v>
      </c>
    </row>
    <row r="95" spans="1:37" x14ac:dyDescent="0.2">
      <c r="S95" s="2" t="s">
        <v>35</v>
      </c>
      <c r="X95" s="2" t="s">
        <v>35</v>
      </c>
      <c r="AC95" s="2" t="s">
        <v>35</v>
      </c>
      <c r="AI95" s="10" t="s">
        <v>35</v>
      </c>
      <c r="AJ95" s="12" t="s">
        <v>35</v>
      </c>
    </row>
    <row r="96" spans="1:37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6"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C80:I80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4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4"/>
      <c r="K1" s="104"/>
      <c r="L1" s="104"/>
      <c r="M1" s="104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3" t="s">
        <v>79</v>
      </c>
      <c r="B47" s="173"/>
      <c r="C47" s="173"/>
      <c r="D47" s="173"/>
      <c r="E47" s="173"/>
      <c r="F47" s="173"/>
      <c r="G47" s="174"/>
      <c r="H47" s="105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53" sqref="A53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7" ht="20.100000000000001" customHeight="1" x14ac:dyDescent="0.2">
      <c r="A1" s="142" t="s">
        <v>209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/>
    </row>
    <row r="2" spans="1:37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7" s="4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[1]Março!$C$5</f>
        <v>38.9</v>
      </c>
      <c r="C5" s="110">
        <f>[1]Março!$C$6</f>
        <v>38.1</v>
      </c>
      <c r="D5" s="110">
        <f>[1]Março!$C$7</f>
        <v>37.6</v>
      </c>
      <c r="E5" s="110">
        <f>[1]Março!$C$8</f>
        <v>36.799999999999997</v>
      </c>
      <c r="F5" s="110">
        <f>[1]Março!$C$9</f>
        <v>35.299999999999997</v>
      </c>
      <c r="G5" s="110">
        <f>[1]Março!$C$10</f>
        <v>35.200000000000003</v>
      </c>
      <c r="H5" s="110">
        <f>[1]Março!$C$11</f>
        <v>35.4</v>
      </c>
      <c r="I5" s="110">
        <f>[1]Março!$C$12</f>
        <v>37</v>
      </c>
      <c r="J5" s="110">
        <f>[1]Março!$C$13</f>
        <v>36.5</v>
      </c>
      <c r="K5" s="110">
        <f>[1]Março!$C$14</f>
        <v>35.5</v>
      </c>
      <c r="L5" s="110">
        <f>[1]Março!$C$15</f>
        <v>35.700000000000003</v>
      </c>
      <c r="M5" s="110">
        <f>[1]Março!$C$16</f>
        <v>36.5</v>
      </c>
      <c r="N5" s="110">
        <f>[1]Março!$C$17</f>
        <v>38.200000000000003</v>
      </c>
      <c r="O5" s="110">
        <f>[1]Março!$C$18</f>
        <v>37.799999999999997</v>
      </c>
      <c r="P5" s="110">
        <f>[1]Março!$C$19</f>
        <v>38.4</v>
      </c>
      <c r="Q5" s="110">
        <f>[1]Março!$C$20</f>
        <v>38.1</v>
      </c>
      <c r="R5" s="110">
        <f>[1]Março!$C$21</f>
        <v>37.6</v>
      </c>
      <c r="S5" s="110">
        <f>[1]Março!$C$22</f>
        <v>36.5</v>
      </c>
      <c r="T5" s="110">
        <f>[1]Março!$C$23</f>
        <v>38</v>
      </c>
      <c r="U5" s="110">
        <f>[1]Março!$C$24</f>
        <v>37.200000000000003</v>
      </c>
      <c r="V5" s="110">
        <f>[1]Março!$C$25</f>
        <v>35.799999999999997</v>
      </c>
      <c r="W5" s="110">
        <f>[1]Março!$C$26</f>
        <v>32.9</v>
      </c>
      <c r="X5" s="110">
        <f>[1]Março!$C$27</f>
        <v>25.5</v>
      </c>
      <c r="Y5" s="110">
        <f>[1]Março!$C$28</f>
        <v>28</v>
      </c>
      <c r="Z5" s="110">
        <f>[1]Março!$C$29</f>
        <v>32.200000000000003</v>
      </c>
      <c r="AA5" s="110">
        <f>[1]Março!$C$30</f>
        <v>28.2</v>
      </c>
      <c r="AB5" s="110">
        <f>[1]Março!$C$31</f>
        <v>26.9</v>
      </c>
      <c r="AC5" s="110">
        <f>[1]Março!$C$32</f>
        <v>31.1</v>
      </c>
      <c r="AD5" s="110">
        <f>[1]Março!$C$33</f>
        <v>31</v>
      </c>
      <c r="AE5" s="110">
        <f>[1]Março!$C$34</f>
        <v>33.9</v>
      </c>
      <c r="AF5" s="110">
        <f>[1]Março!$C$35</f>
        <v>34.299999999999997</v>
      </c>
      <c r="AG5" s="115">
        <f t="shared" ref="AG5" si="1">MAX(B5:AF5)</f>
        <v>38.9</v>
      </c>
      <c r="AH5" s="116">
        <f t="shared" ref="AH5" si="2">AVERAGE(B5:AF5)</f>
        <v>34.841935483870962</v>
      </c>
    </row>
    <row r="6" spans="1:37" x14ac:dyDescent="0.2">
      <c r="A6" s="48" t="s">
        <v>0</v>
      </c>
      <c r="B6" s="112">
        <f>[2]Março!$C$5</f>
        <v>36.5</v>
      </c>
      <c r="C6" s="112">
        <f>[2]Março!$C$6</f>
        <v>37.700000000000003</v>
      </c>
      <c r="D6" s="112">
        <f>[2]Março!$C$7</f>
        <v>37.1</v>
      </c>
      <c r="E6" s="112">
        <f>[2]Março!$C$8</f>
        <v>32.6</v>
      </c>
      <c r="F6" s="112">
        <f>[2]Março!$C$9</f>
        <v>30.6</v>
      </c>
      <c r="G6" s="112">
        <f>[2]Março!$C$10</f>
        <v>33.799999999999997</v>
      </c>
      <c r="H6" s="112">
        <f>[2]Março!$C$11</f>
        <v>31.9</v>
      </c>
      <c r="I6" s="112">
        <f>[2]Março!$C$12</f>
        <v>33.4</v>
      </c>
      <c r="J6" s="112">
        <f>[2]Março!$C$13</f>
        <v>36.299999999999997</v>
      </c>
      <c r="K6" s="112">
        <f>[2]Março!$C$14</f>
        <v>36.1</v>
      </c>
      <c r="L6" s="112">
        <f>[2]Março!$C$15</f>
        <v>35.4</v>
      </c>
      <c r="M6" s="112">
        <f>[2]Março!$C$16</f>
        <v>35.700000000000003</v>
      </c>
      <c r="N6" s="112">
        <f>[2]Março!$C$17</f>
        <v>36.700000000000003</v>
      </c>
      <c r="O6" s="112">
        <f>[2]Março!$C$18</f>
        <v>37.5</v>
      </c>
      <c r="P6" s="112">
        <f>[2]Março!$C$19</f>
        <v>35.6</v>
      </c>
      <c r="Q6" s="112">
        <f>[2]Março!$C$20</f>
        <v>37.200000000000003</v>
      </c>
      <c r="R6" s="112">
        <f>[2]Março!$C$21</f>
        <v>38.1</v>
      </c>
      <c r="S6" s="112">
        <f>[2]Março!$C$22</f>
        <v>36.200000000000003</v>
      </c>
      <c r="T6" s="112">
        <f>[2]Março!$C$23</f>
        <v>37.1</v>
      </c>
      <c r="U6" s="112">
        <f>[2]Março!$C$24</f>
        <v>37.6</v>
      </c>
      <c r="V6" s="112">
        <f>[2]Março!$C$25</f>
        <v>37</v>
      </c>
      <c r="W6" s="112">
        <f>[2]Março!$C$26</f>
        <v>31.8</v>
      </c>
      <c r="X6" s="112">
        <f>[2]Março!$C$27</f>
        <v>29.9</v>
      </c>
      <c r="Y6" s="112">
        <f>[2]Março!$C$28</f>
        <v>28.4</v>
      </c>
      <c r="Z6" s="112">
        <f>[2]Março!$C$29</f>
        <v>29.9</v>
      </c>
      <c r="AA6" s="112">
        <f>[2]Março!$C$30</f>
        <v>33.9</v>
      </c>
      <c r="AB6" s="112">
        <f>[2]Março!$C$31</f>
        <v>31.8</v>
      </c>
      <c r="AC6" s="112">
        <f>[2]Março!$C$32</f>
        <v>30.2</v>
      </c>
      <c r="AD6" s="112">
        <f>[2]Março!$C$33</f>
        <v>32.6</v>
      </c>
      <c r="AE6" s="112">
        <f>[2]Março!$C$34</f>
        <v>34.299999999999997</v>
      </c>
      <c r="AF6" s="112">
        <f>[2]Março!$C$35</f>
        <v>33.9</v>
      </c>
      <c r="AG6" s="115">
        <f t="shared" ref="AG6:AG47" si="3">MAX(B6:AF6)</f>
        <v>38.1</v>
      </c>
      <c r="AH6" s="116">
        <f t="shared" ref="AH6:AH47" si="4">AVERAGE(B6:AF6)</f>
        <v>34.41290322580646</v>
      </c>
    </row>
    <row r="7" spans="1:37" x14ac:dyDescent="0.2">
      <c r="A7" s="48" t="s">
        <v>85</v>
      </c>
      <c r="B7" s="112">
        <f>[3]Março!$C$5</f>
        <v>38.200000000000003</v>
      </c>
      <c r="C7" s="112">
        <f>[3]Março!$C$6</f>
        <v>37.700000000000003</v>
      </c>
      <c r="D7" s="112">
        <f>[3]Março!$C$7</f>
        <v>38</v>
      </c>
      <c r="E7" s="112">
        <f>[3]Março!$C$8</f>
        <v>35</v>
      </c>
      <c r="F7" s="112">
        <f>[3]Março!$C$9</f>
        <v>34.5</v>
      </c>
      <c r="G7" s="112">
        <f>[3]Março!$C$10</f>
        <v>35.4</v>
      </c>
      <c r="H7" s="112">
        <f>[3]Março!$C$11</f>
        <v>34.1</v>
      </c>
      <c r="I7" s="112">
        <f>[3]Março!$C$12</f>
        <v>32.299999999999997</v>
      </c>
      <c r="J7" s="112">
        <f>[3]Março!$C$13</f>
        <v>34.799999999999997</v>
      </c>
      <c r="K7" s="112">
        <f>[3]Março!$C$14</f>
        <v>35.6</v>
      </c>
      <c r="L7" s="112">
        <f>[3]Março!$C$15</f>
        <v>36.1</v>
      </c>
      <c r="M7" s="112">
        <f>[3]Março!$C$16</f>
        <v>36.299999999999997</v>
      </c>
      <c r="N7" s="112">
        <f>[3]Março!$C$17</f>
        <v>38</v>
      </c>
      <c r="O7" s="112">
        <f>[3]Março!$C$18</f>
        <v>38.4</v>
      </c>
      <c r="P7" s="112">
        <f>[3]Março!$C$19</f>
        <v>38.200000000000003</v>
      </c>
      <c r="Q7" s="112">
        <f>[3]Março!$C$20</f>
        <v>36.6</v>
      </c>
      <c r="R7" s="112">
        <f>[3]Março!$C$21</f>
        <v>37</v>
      </c>
      <c r="S7" s="112">
        <f>[3]Março!$C$22</f>
        <v>35.9</v>
      </c>
      <c r="T7" s="112">
        <f>[3]Março!$C$23</f>
        <v>38.1</v>
      </c>
      <c r="U7" s="112">
        <f>[3]Março!$C$24</f>
        <v>36.6</v>
      </c>
      <c r="V7" s="112">
        <f>[3]Março!$C$25</f>
        <v>37.299999999999997</v>
      </c>
      <c r="W7" s="112">
        <f>[3]Março!$C$26</f>
        <v>32</v>
      </c>
      <c r="X7" s="112">
        <f>[3]Março!$C$27</f>
        <v>28.4</v>
      </c>
      <c r="Y7" s="112">
        <f>[3]Março!$C$28</f>
        <v>26.3</v>
      </c>
      <c r="Z7" s="112">
        <f>[3]Março!$C$29</f>
        <v>31.2</v>
      </c>
      <c r="AA7" s="112">
        <f>[3]Março!$C$30</f>
        <v>32.5</v>
      </c>
      <c r="AB7" s="112">
        <f>[3]Março!$C$31</f>
        <v>30.2</v>
      </c>
      <c r="AC7" s="112">
        <f>[3]Março!$C$32</f>
        <v>30.4</v>
      </c>
      <c r="AD7" s="112">
        <f>[3]Março!$C$33</f>
        <v>31.1</v>
      </c>
      <c r="AE7" s="112">
        <f>[3]Março!$C$34</f>
        <v>34.299999999999997</v>
      </c>
      <c r="AF7" s="112">
        <f>[3]Março!$C$35</f>
        <v>34.1</v>
      </c>
      <c r="AG7" s="115">
        <f t="shared" si="3"/>
        <v>38.4</v>
      </c>
      <c r="AH7" s="116">
        <f t="shared" si="4"/>
        <v>34.664516129032258</v>
      </c>
    </row>
    <row r="8" spans="1:37" x14ac:dyDescent="0.2">
      <c r="A8" s="48" t="s">
        <v>1</v>
      </c>
      <c r="B8" s="112">
        <f>[4]Março!$C$5</f>
        <v>37.9</v>
      </c>
      <c r="C8" s="112">
        <f>[4]Março!$C$6</f>
        <v>38.299999999999997</v>
      </c>
      <c r="D8" s="112">
        <f>[4]Março!$C$7</f>
        <v>36.6</v>
      </c>
      <c r="E8" s="112">
        <f>[4]Março!$C$8</f>
        <v>34.5</v>
      </c>
      <c r="F8" s="112">
        <f>[4]Março!$C$9</f>
        <v>33.5</v>
      </c>
      <c r="G8" s="112">
        <f>[4]Março!$C$10</f>
        <v>34</v>
      </c>
      <c r="H8" s="112">
        <f>[4]Março!$C$11</f>
        <v>36</v>
      </c>
      <c r="I8" s="112">
        <f>[4]Março!$C$12</f>
        <v>35</v>
      </c>
      <c r="J8" s="112">
        <f>[4]Março!$C$13</f>
        <v>36</v>
      </c>
      <c r="K8" s="112">
        <f>[4]Março!$C$14</f>
        <v>37.1</v>
      </c>
      <c r="L8" s="112">
        <f>[4]Março!$C$15</f>
        <v>37.799999999999997</v>
      </c>
      <c r="M8" s="112">
        <f>[4]Março!$C$16</f>
        <v>37.799999999999997</v>
      </c>
      <c r="N8" s="112">
        <f>[4]Março!$C$17</f>
        <v>37.200000000000003</v>
      </c>
      <c r="O8" s="112">
        <f>[4]Março!$C$18</f>
        <v>37.799999999999997</v>
      </c>
      <c r="P8" s="112">
        <f>[4]Março!$C$19</f>
        <v>37.799999999999997</v>
      </c>
      <c r="Q8" s="112">
        <f>[4]Março!$C$20</f>
        <v>37.700000000000003</v>
      </c>
      <c r="R8" s="112">
        <f>[4]Março!$C$21</f>
        <v>37.5</v>
      </c>
      <c r="S8" s="112">
        <f>[4]Março!$C$22</f>
        <v>36.5</v>
      </c>
      <c r="T8" s="112">
        <f>[4]Março!$C$23</f>
        <v>38.6</v>
      </c>
      <c r="U8" s="112">
        <f>[4]Março!$C$24</f>
        <v>37.6</v>
      </c>
      <c r="V8" s="112">
        <f>[4]Março!$C$25</f>
        <v>38.799999999999997</v>
      </c>
      <c r="W8" s="112">
        <f>[4]Março!$C$26</f>
        <v>33.200000000000003</v>
      </c>
      <c r="X8" s="112">
        <f>[4]Março!$C$27</f>
        <v>30.4</v>
      </c>
      <c r="Y8" s="112">
        <f>[4]Março!$C$28</f>
        <v>30.6</v>
      </c>
      <c r="Z8" s="112">
        <f>[4]Março!$C$29</f>
        <v>33.6</v>
      </c>
      <c r="AA8" s="112">
        <f>[4]Março!$C$30</f>
        <v>33.5</v>
      </c>
      <c r="AB8" s="112">
        <f>[4]Março!$C$31</f>
        <v>33.9</v>
      </c>
      <c r="AC8" s="112">
        <f>[4]Março!$C$32</f>
        <v>34</v>
      </c>
      <c r="AD8" s="112">
        <f>[4]Março!$C$33</f>
        <v>33.9</v>
      </c>
      <c r="AE8" s="112">
        <f>[4]Março!$C$34</f>
        <v>35.700000000000003</v>
      </c>
      <c r="AF8" s="112">
        <f>[4]Março!$C$35</f>
        <v>33.299999999999997</v>
      </c>
      <c r="AG8" s="115">
        <f t="shared" si="3"/>
        <v>38.799999999999997</v>
      </c>
      <c r="AH8" s="116">
        <f t="shared" si="4"/>
        <v>35.680645161290329</v>
      </c>
    </row>
    <row r="9" spans="1:37" x14ac:dyDescent="0.2">
      <c r="A9" s="48" t="s">
        <v>146</v>
      </c>
      <c r="B9" s="112">
        <f>[5]Março!$C$5</f>
        <v>34.9</v>
      </c>
      <c r="C9" s="112">
        <f>[5]Março!$C$6</f>
        <v>36.299999999999997</v>
      </c>
      <c r="D9" s="112">
        <f>[5]Março!$C$7</f>
        <v>36</v>
      </c>
      <c r="E9" s="112">
        <f>[5]Março!$C$8</f>
        <v>29.7</v>
      </c>
      <c r="F9" s="112">
        <f>[5]Março!$C$9</f>
        <v>28.6</v>
      </c>
      <c r="G9" s="112">
        <f>[5]Março!$C$10</f>
        <v>32.799999999999997</v>
      </c>
      <c r="H9" s="112">
        <f>[5]Março!$C$11</f>
        <v>33.9</v>
      </c>
      <c r="I9" s="112">
        <f>[5]Março!$C$12</f>
        <v>33.200000000000003</v>
      </c>
      <c r="J9" s="112">
        <f>[5]Março!$C$13</f>
        <v>35.299999999999997</v>
      </c>
      <c r="K9" s="112">
        <f>[5]Março!$C$14</f>
        <v>35.1</v>
      </c>
      <c r="L9" s="112">
        <f>[5]Março!$C$15</f>
        <v>36.4</v>
      </c>
      <c r="M9" s="112">
        <f>[5]Março!$C$16</f>
        <v>36.299999999999997</v>
      </c>
      <c r="N9" s="112">
        <f>[5]Março!$C$17</f>
        <v>36.6</v>
      </c>
      <c r="O9" s="112">
        <f>[5]Março!$C$18</f>
        <v>37.6</v>
      </c>
      <c r="P9" s="112">
        <f>[5]Março!$C$19</f>
        <v>36.799999999999997</v>
      </c>
      <c r="Q9" s="112">
        <f>[5]Março!$C$20</f>
        <v>37.700000000000003</v>
      </c>
      <c r="R9" s="112">
        <f>[5]Março!$C$21</f>
        <v>36.700000000000003</v>
      </c>
      <c r="S9" s="112">
        <f>[5]Março!$C$22</f>
        <v>35.200000000000003</v>
      </c>
      <c r="T9" s="112">
        <f>[5]Março!$C$23</f>
        <v>36.1</v>
      </c>
      <c r="U9" s="112">
        <f>[5]Março!$C$24</f>
        <v>36.9</v>
      </c>
      <c r="V9" s="112">
        <f>[5]Março!$C$25</f>
        <v>36.1</v>
      </c>
      <c r="W9" s="112">
        <f>[5]Março!$C$26</f>
        <v>29.6</v>
      </c>
      <c r="X9" s="112">
        <f>[5]Março!$C$27</f>
        <v>26.5</v>
      </c>
      <c r="Y9" s="112">
        <f>[5]Março!$C$28</f>
        <v>28</v>
      </c>
      <c r="Z9" s="112">
        <f>[5]Março!$C$29</f>
        <v>28.2</v>
      </c>
      <c r="AA9" s="112">
        <f>[5]Março!$C$30</f>
        <v>33.799999999999997</v>
      </c>
      <c r="AB9" s="112">
        <f>[5]Março!$C$31</f>
        <v>32.200000000000003</v>
      </c>
      <c r="AC9" s="112">
        <f>[5]Março!$C$32</f>
        <v>30.5</v>
      </c>
      <c r="AD9" s="112">
        <f>[5]Março!$C$33</f>
        <v>32.200000000000003</v>
      </c>
      <c r="AE9" s="112">
        <f>[5]Março!$C$34</f>
        <v>34</v>
      </c>
      <c r="AF9" s="112">
        <f>[5]Março!$C$35</f>
        <v>32.9</v>
      </c>
      <c r="AG9" s="115">
        <f t="shared" si="3"/>
        <v>37.700000000000003</v>
      </c>
      <c r="AH9" s="116">
        <f t="shared" si="4"/>
        <v>33.745161290322592</v>
      </c>
    </row>
    <row r="10" spans="1:37" x14ac:dyDescent="0.2">
      <c r="A10" s="48" t="s">
        <v>91</v>
      </c>
      <c r="B10" s="112">
        <f>[6]Março!$C$5</f>
        <v>35.5</v>
      </c>
      <c r="C10" s="112">
        <f>[6]Março!$C$6</f>
        <v>35.799999999999997</v>
      </c>
      <c r="D10" s="112">
        <f>[6]Março!$C$7</f>
        <v>34.799999999999997</v>
      </c>
      <c r="E10" s="112">
        <f>[6]Março!$C$8</f>
        <v>30.8</v>
      </c>
      <c r="F10" s="112">
        <f>[6]Março!$C$9</f>
        <v>33.5</v>
      </c>
      <c r="G10" s="112">
        <f>[6]Março!$C$10</f>
        <v>32.1</v>
      </c>
      <c r="H10" s="112">
        <f>[6]Março!$C$11</f>
        <v>34.200000000000003</v>
      </c>
      <c r="I10" s="112">
        <f>[6]Março!$C$12</f>
        <v>34.200000000000003</v>
      </c>
      <c r="J10" s="112">
        <f>[6]Março!$C$13</f>
        <v>32.799999999999997</v>
      </c>
      <c r="K10" s="112">
        <f>[6]Março!$C$14</f>
        <v>34.5</v>
      </c>
      <c r="L10" s="112">
        <f>[6]Março!$C$15</f>
        <v>35</v>
      </c>
      <c r="M10" s="112">
        <f>[6]Março!$C$16</f>
        <v>34.9</v>
      </c>
      <c r="N10" s="112">
        <f>[6]Março!$C$17</f>
        <v>34.6</v>
      </c>
      <c r="O10" s="112">
        <f>[6]Março!$C$18</f>
        <v>34.1</v>
      </c>
      <c r="P10" s="112">
        <f>[6]Março!$C$19</f>
        <v>33.1</v>
      </c>
      <c r="Q10" s="112">
        <f>[6]Março!$C$20</f>
        <v>34.1</v>
      </c>
      <c r="R10" s="112">
        <f>[6]Março!$C$21</f>
        <v>34</v>
      </c>
      <c r="S10" s="112">
        <f>[6]Março!$C$22</f>
        <v>34.299999999999997</v>
      </c>
      <c r="T10" s="112">
        <f>[6]Março!$C$23</f>
        <v>34.9</v>
      </c>
      <c r="U10" s="112">
        <f>[6]Março!$C$24</f>
        <v>35.299999999999997</v>
      </c>
      <c r="V10" s="112">
        <f>[6]Março!$C$25</f>
        <v>33</v>
      </c>
      <c r="W10" s="112">
        <f>[6]Março!$C$26</f>
        <v>28.6</v>
      </c>
      <c r="X10" s="112">
        <f>[6]Março!$C$27</f>
        <v>26.4</v>
      </c>
      <c r="Y10" s="112">
        <f>[6]Março!$C$28</f>
        <v>27.1</v>
      </c>
      <c r="Z10" s="112">
        <f>[6]Março!$C$29</f>
        <v>27.1</v>
      </c>
      <c r="AA10" s="112">
        <f>[6]Março!$C$30</f>
        <v>27.7</v>
      </c>
      <c r="AB10" s="112">
        <f>[6]Março!$C$31</f>
        <v>28</v>
      </c>
      <c r="AC10" s="112">
        <f>[6]Março!$C$32</f>
        <v>30.5</v>
      </c>
      <c r="AD10" s="112">
        <f>[6]Março!$C$33</f>
        <v>30.8</v>
      </c>
      <c r="AE10" s="112">
        <f>[6]Março!$C$34</f>
        <v>33.1</v>
      </c>
      <c r="AF10" s="112">
        <f>[6]Março!$C$35</f>
        <v>32.200000000000003</v>
      </c>
      <c r="AG10" s="115">
        <f t="shared" si="3"/>
        <v>35.799999999999997</v>
      </c>
      <c r="AH10" s="116">
        <f t="shared" si="4"/>
        <v>32.483870967741936</v>
      </c>
    </row>
    <row r="11" spans="1:37" x14ac:dyDescent="0.2">
      <c r="A11" s="48" t="s">
        <v>49</v>
      </c>
      <c r="B11" s="112">
        <f>[7]Março!$C$5</f>
        <v>36.200000000000003</v>
      </c>
      <c r="C11" s="112">
        <f>[7]Março!$C$6</f>
        <v>34.4</v>
      </c>
      <c r="D11" s="112">
        <f>[7]Março!$C$7</f>
        <v>35.9</v>
      </c>
      <c r="E11" s="112">
        <f>[7]Março!$C$8</f>
        <v>36.1</v>
      </c>
      <c r="F11" s="112">
        <f>[7]Março!$C$9</f>
        <v>34.200000000000003</v>
      </c>
      <c r="G11" s="112">
        <f>[7]Março!$C$10</f>
        <v>32.200000000000003</v>
      </c>
      <c r="H11" s="112">
        <f>[7]Março!$C$11</f>
        <v>32.9</v>
      </c>
      <c r="I11" s="112">
        <f>[7]Março!$C$12</f>
        <v>32.5</v>
      </c>
      <c r="J11" s="112">
        <f>[7]Março!$C$13</f>
        <v>33.200000000000003</v>
      </c>
      <c r="K11" s="112">
        <f>[7]Março!$C$14</f>
        <v>35.1</v>
      </c>
      <c r="L11" s="112">
        <f>[7]Março!$C$15</f>
        <v>33.700000000000003</v>
      </c>
      <c r="M11" s="112">
        <f>[7]Março!$C$16</f>
        <v>33.700000000000003</v>
      </c>
      <c r="N11" s="112">
        <f>[7]Março!$C$17</f>
        <v>35.799999999999997</v>
      </c>
      <c r="O11" s="112">
        <f>[7]Março!$C$18</f>
        <v>37</v>
      </c>
      <c r="P11" s="112">
        <f>[7]Março!$C$19</f>
        <v>36.799999999999997</v>
      </c>
      <c r="Q11" s="112">
        <f>[7]Março!$C$20</f>
        <v>37.6</v>
      </c>
      <c r="R11" s="112">
        <f>[7]Março!$C$21</f>
        <v>35.700000000000003</v>
      </c>
      <c r="S11" s="112">
        <f>[7]Março!$C$22</f>
        <v>34</v>
      </c>
      <c r="T11" s="112">
        <f>[7]Março!$C$23</f>
        <v>34.9</v>
      </c>
      <c r="U11" s="112">
        <f>[7]Março!$C$24</f>
        <v>35.799999999999997</v>
      </c>
      <c r="V11" s="112">
        <f>[7]Março!$C$25</f>
        <v>35.299999999999997</v>
      </c>
      <c r="W11" s="112">
        <f>[7]Março!$C$26</f>
        <v>31.8</v>
      </c>
      <c r="X11" s="112">
        <f>[7]Março!$C$27</f>
        <v>26.2</v>
      </c>
      <c r="Y11" s="112">
        <f>[7]Março!$C$28</f>
        <v>24.8</v>
      </c>
      <c r="Z11" s="112">
        <f>[7]Março!$C$29</f>
        <v>30.5</v>
      </c>
      <c r="AA11" s="112">
        <f>[7]Março!$C$30</f>
        <v>28.2</v>
      </c>
      <c r="AB11" s="112">
        <f>[7]Março!$C$31</f>
        <v>28.5</v>
      </c>
      <c r="AC11" s="112">
        <f>[7]Março!$C$32</f>
        <v>27.9</v>
      </c>
      <c r="AD11" s="112">
        <f>[7]Março!$C$33</f>
        <v>29</v>
      </c>
      <c r="AE11" s="112">
        <f>[7]Março!$C$34</f>
        <v>32</v>
      </c>
      <c r="AF11" s="112">
        <f>[7]Março!$C$35</f>
        <v>32.299999999999997</v>
      </c>
      <c r="AG11" s="115">
        <f t="shared" si="3"/>
        <v>37.6</v>
      </c>
      <c r="AH11" s="116">
        <f t="shared" si="4"/>
        <v>33.038709677419348</v>
      </c>
    </row>
    <row r="12" spans="1:37" x14ac:dyDescent="0.2">
      <c r="A12" s="48" t="s">
        <v>94</v>
      </c>
      <c r="B12" s="112">
        <f>[8]Março!$C$5</f>
        <v>37.1</v>
      </c>
      <c r="C12" s="112">
        <f>[8]Março!$C$6</f>
        <v>38.6</v>
      </c>
      <c r="D12" s="112">
        <f>[8]Março!$C$7</f>
        <v>37.700000000000003</v>
      </c>
      <c r="E12" s="112">
        <f>[8]Março!$C$8</f>
        <v>31.7</v>
      </c>
      <c r="F12" s="112">
        <f>[8]Março!$C$9</f>
        <v>31.9</v>
      </c>
      <c r="G12" s="112">
        <f>[8]Março!$C$10</f>
        <v>34.6</v>
      </c>
      <c r="H12" s="112">
        <f>[8]Março!$C$11</f>
        <v>35</v>
      </c>
      <c r="I12" s="112">
        <f>[8]Março!$C$12</f>
        <v>35.6</v>
      </c>
      <c r="J12" s="112">
        <f>[8]Março!$C$13</f>
        <v>36.700000000000003</v>
      </c>
      <c r="K12" s="112">
        <f>[8]Março!$C$14</f>
        <v>37.6</v>
      </c>
      <c r="L12" s="112">
        <f>[8]Março!$C$15</f>
        <v>37.700000000000003</v>
      </c>
      <c r="M12" s="112">
        <f>[8]Março!$C$16</f>
        <v>37.9</v>
      </c>
      <c r="N12" s="112">
        <f>[8]Março!$C$17</f>
        <v>37.9</v>
      </c>
      <c r="O12" s="112">
        <f>[8]Março!$C$18</f>
        <v>38.6</v>
      </c>
      <c r="P12" s="112">
        <f>[8]Março!$C$19</f>
        <v>38.9</v>
      </c>
      <c r="Q12" s="112">
        <f>[8]Março!$C$20</f>
        <v>38.4</v>
      </c>
      <c r="R12" s="112">
        <f>[8]Março!$C$21</f>
        <v>35.9</v>
      </c>
      <c r="S12" s="112">
        <f>[8]Março!$C$22</f>
        <v>37.299999999999997</v>
      </c>
      <c r="T12" s="112">
        <f>[8]Março!$C$23</f>
        <v>39</v>
      </c>
      <c r="U12" s="112">
        <f>[8]Março!$C$24</f>
        <v>38.299999999999997</v>
      </c>
      <c r="V12" s="112">
        <f>[8]Março!$C$25</f>
        <v>39.1</v>
      </c>
      <c r="W12" s="112">
        <f>[8]Março!$C$26</f>
        <v>28</v>
      </c>
      <c r="X12" s="112">
        <f>[8]Março!$C$27</f>
        <v>30.9</v>
      </c>
      <c r="Y12" s="112">
        <f>[8]Março!$C$28</f>
        <v>31.3</v>
      </c>
      <c r="Z12" s="112">
        <f>[8]Março!$C$29</f>
        <v>33.5</v>
      </c>
      <c r="AA12" s="112">
        <f>[8]Março!$C$30</f>
        <v>35.200000000000003</v>
      </c>
      <c r="AB12" s="112">
        <f>[8]Março!$C$31</f>
        <v>34.6</v>
      </c>
      <c r="AC12" s="112">
        <f>[8]Março!$C$32</f>
        <v>34.6</v>
      </c>
      <c r="AD12" s="112">
        <f>[8]Março!$C$33</f>
        <v>34.5</v>
      </c>
      <c r="AE12" s="112">
        <f>[8]Março!$C$34</f>
        <v>34.299999999999997</v>
      </c>
      <c r="AF12" s="112">
        <f>[8]Março!$C$35</f>
        <v>30.6</v>
      </c>
      <c r="AG12" s="115">
        <f t="shared" si="3"/>
        <v>39.1</v>
      </c>
      <c r="AH12" s="116">
        <f t="shared" si="4"/>
        <v>35.580645161290313</v>
      </c>
    </row>
    <row r="13" spans="1:37" x14ac:dyDescent="0.2">
      <c r="A13" s="48" t="s">
        <v>101</v>
      </c>
      <c r="B13" s="112">
        <f>[9]Março!$C$5</f>
        <v>37.6</v>
      </c>
      <c r="C13" s="112">
        <f>[9]Março!$C$6</f>
        <v>37.5</v>
      </c>
      <c r="D13" s="112">
        <f>[9]Março!$C$7</f>
        <v>37.200000000000003</v>
      </c>
      <c r="E13" s="112">
        <f>[9]Março!$C$8</f>
        <v>32.299999999999997</v>
      </c>
      <c r="F13" s="112">
        <f>[9]Março!$C$9</f>
        <v>30</v>
      </c>
      <c r="G13" s="112">
        <f>[9]Março!$C$10</f>
        <v>34.700000000000003</v>
      </c>
      <c r="H13" s="112">
        <f>[9]Março!$C$11</f>
        <v>34.6</v>
      </c>
      <c r="I13" s="112">
        <f>[9]Março!$C$12</f>
        <v>31.2</v>
      </c>
      <c r="J13" s="112">
        <f>[9]Março!$C$13</f>
        <v>34.4</v>
      </c>
      <c r="K13" s="112">
        <f>[9]Março!$C$14</f>
        <v>36.1</v>
      </c>
      <c r="L13" s="112">
        <f>[9]Março!$C$15</f>
        <v>36.6</v>
      </c>
      <c r="M13" s="112">
        <f>[9]Março!$C$16</f>
        <v>35.6</v>
      </c>
      <c r="N13" s="112">
        <f>[9]Março!$C$17</f>
        <v>36.6</v>
      </c>
      <c r="O13" s="112">
        <f>[9]Março!$C$18</f>
        <v>37.700000000000003</v>
      </c>
      <c r="P13" s="112">
        <f>[9]Março!$C$19</f>
        <v>38.299999999999997</v>
      </c>
      <c r="Q13" s="112">
        <f>[9]Março!$C$20</f>
        <v>37.5</v>
      </c>
      <c r="R13" s="112">
        <f>[9]Março!$C$21</f>
        <v>37.5</v>
      </c>
      <c r="S13" s="112">
        <f>[9]Março!$C$22</f>
        <v>35.4</v>
      </c>
      <c r="T13" s="112">
        <f>[9]Março!$C$23</f>
        <v>37.200000000000003</v>
      </c>
      <c r="U13" s="112">
        <f>[9]Março!$C$24</f>
        <v>37.5</v>
      </c>
      <c r="V13" s="112">
        <f>[9]Março!$C$25</f>
        <v>36.799999999999997</v>
      </c>
      <c r="W13" s="112">
        <f>[9]Março!$C$26</f>
        <v>31.4</v>
      </c>
      <c r="X13" s="112">
        <f>[9]Março!$C$27</f>
        <v>29.4</v>
      </c>
      <c r="Y13" s="112">
        <f>[9]Março!$C$28</f>
        <v>27.6</v>
      </c>
      <c r="Z13" s="112">
        <f>[9]Março!$C$29</f>
        <v>28.8</v>
      </c>
      <c r="AA13" s="112">
        <f>[9]Março!$C$30</f>
        <v>34</v>
      </c>
      <c r="AB13" s="112">
        <f>[9]Março!$C$31</f>
        <v>32.4</v>
      </c>
      <c r="AC13" s="112">
        <f>[9]Março!$C$32</f>
        <v>31.7</v>
      </c>
      <c r="AD13" s="112">
        <f>[9]Março!$C$33</f>
        <v>33.4</v>
      </c>
      <c r="AE13" s="112">
        <f>[9]Março!$C$34</f>
        <v>34.200000000000003</v>
      </c>
      <c r="AF13" s="112">
        <f>[9]Março!$C$35</f>
        <v>33.9</v>
      </c>
      <c r="AG13" s="115">
        <f t="shared" si="3"/>
        <v>38.299999999999997</v>
      </c>
      <c r="AH13" s="116">
        <f t="shared" si="4"/>
        <v>34.487096774193553</v>
      </c>
    </row>
    <row r="14" spans="1:37" x14ac:dyDescent="0.2">
      <c r="A14" s="48" t="s">
        <v>147</v>
      </c>
      <c r="B14" s="112">
        <f>[10]Março!$C$5</f>
        <v>35.799999999999997</v>
      </c>
      <c r="C14" s="112">
        <f>[10]Março!$C$6</f>
        <v>36.1</v>
      </c>
      <c r="D14" s="112">
        <f>[10]Março!$C$7</f>
        <v>34.200000000000003</v>
      </c>
      <c r="E14" s="112">
        <f>[10]Março!$C$8</f>
        <v>33.4</v>
      </c>
      <c r="F14" s="112">
        <f>[10]Março!$C$9</f>
        <v>31.2</v>
      </c>
      <c r="G14" s="112">
        <f>[10]Março!$C$10</f>
        <v>32</v>
      </c>
      <c r="H14" s="112">
        <f>[10]Março!$C$11</f>
        <v>32.9</v>
      </c>
      <c r="I14" s="112">
        <f>[10]Março!$C$12</f>
        <v>33</v>
      </c>
      <c r="J14" s="112">
        <f>[10]Março!$C$13</f>
        <v>33.5</v>
      </c>
      <c r="K14" s="112">
        <f>[10]Março!$C$14</f>
        <v>33.4</v>
      </c>
      <c r="L14" s="112">
        <f>[10]Março!$C$15</f>
        <v>34.4</v>
      </c>
      <c r="M14" s="112">
        <f>[10]Março!$C$16</f>
        <v>35.5</v>
      </c>
      <c r="N14" s="112">
        <f>[10]Março!$C$17</f>
        <v>34.9</v>
      </c>
      <c r="O14" s="112">
        <f>[10]Março!$C$18</f>
        <v>34.299999999999997</v>
      </c>
      <c r="P14" s="112">
        <f>[10]Março!$C$19</f>
        <v>34.1</v>
      </c>
      <c r="Q14" s="112">
        <f>[10]Março!$C$20</f>
        <v>34.200000000000003</v>
      </c>
      <c r="R14" s="112">
        <f>[10]Março!$C$21</f>
        <v>33.799999999999997</v>
      </c>
      <c r="S14" s="112">
        <f>[10]Março!$C$22</f>
        <v>34.200000000000003</v>
      </c>
      <c r="T14" s="112">
        <f>[10]Março!$C$23</f>
        <v>35.1</v>
      </c>
      <c r="U14" s="112">
        <f>[10]Março!$C$24</f>
        <v>34</v>
      </c>
      <c r="V14" s="112">
        <f>[10]Março!$C$25</f>
        <v>32.1</v>
      </c>
      <c r="W14" s="112">
        <f>[10]Março!$C$26</f>
        <v>29</v>
      </c>
      <c r="X14" s="112">
        <f>[10]Março!$C$27</f>
        <v>25.9</v>
      </c>
      <c r="Y14" s="112">
        <f>[10]Março!$C$28</f>
        <v>29.7</v>
      </c>
      <c r="Z14" s="112">
        <f>[10]Março!$C$29</f>
        <v>30.1</v>
      </c>
      <c r="AA14" s="112">
        <f>[10]Março!$C$30</f>
        <v>27.9</v>
      </c>
      <c r="AB14" s="112">
        <f>[10]Março!$C$31</f>
        <v>27.9</v>
      </c>
      <c r="AC14" s="112">
        <f>[10]Março!$C$32</f>
        <v>30.6</v>
      </c>
      <c r="AD14" s="112">
        <f>[10]Março!$C$33</f>
        <v>30.5</v>
      </c>
      <c r="AE14" s="112">
        <f>[10]Março!$C$34</f>
        <v>32.200000000000003</v>
      </c>
      <c r="AF14" s="112">
        <f>[10]Março!$C$34</f>
        <v>32.200000000000003</v>
      </c>
      <c r="AG14" s="115">
        <f t="shared" si="3"/>
        <v>36.1</v>
      </c>
      <c r="AH14" s="116">
        <f t="shared" si="4"/>
        <v>32.519354838709681</v>
      </c>
      <c r="AJ14" s="12" t="s">
        <v>35</v>
      </c>
      <c r="AK14" s="127"/>
    </row>
    <row r="15" spans="1:37" x14ac:dyDescent="0.2">
      <c r="A15" s="48" t="s">
        <v>2</v>
      </c>
      <c r="B15" s="112">
        <f>[11]Março!$C$5</f>
        <v>34.799999999999997</v>
      </c>
      <c r="C15" s="112">
        <f>[11]Março!$C$6</f>
        <v>35.200000000000003</v>
      </c>
      <c r="D15" s="112">
        <f>[11]Março!$C$7</f>
        <v>33.799999999999997</v>
      </c>
      <c r="E15" s="112">
        <f>[11]Março!$C$8</f>
        <v>31.3</v>
      </c>
      <c r="F15" s="112">
        <f>[11]Março!$C$9</f>
        <v>32.4</v>
      </c>
      <c r="G15" s="112">
        <f>[11]Março!$C$10</f>
        <v>32.5</v>
      </c>
      <c r="H15" s="112">
        <f>[11]Março!$C$11</f>
        <v>33</v>
      </c>
      <c r="I15" s="112">
        <f>[11]Março!$C$12</f>
        <v>32.299999999999997</v>
      </c>
      <c r="J15" s="112">
        <f>[11]Março!$C$13</f>
        <v>33.4</v>
      </c>
      <c r="K15" s="112">
        <f>[11]Março!$C$14</f>
        <v>34.5</v>
      </c>
      <c r="L15" s="112">
        <f>[11]Março!$C$15</f>
        <v>35.799999999999997</v>
      </c>
      <c r="M15" s="112">
        <f>[11]Março!$C$16</f>
        <v>36.200000000000003</v>
      </c>
      <c r="N15" s="112">
        <f>[11]Março!$C$17</f>
        <v>35.4</v>
      </c>
      <c r="O15" s="112">
        <f>[11]Março!$C$18</f>
        <v>34.5</v>
      </c>
      <c r="P15" s="112">
        <f>[11]Março!$C$19</f>
        <v>35.6</v>
      </c>
      <c r="Q15" s="112">
        <f>[11]Março!$C$20</f>
        <v>34.700000000000003</v>
      </c>
      <c r="R15" s="112">
        <f>[11]Março!$C$21</f>
        <v>34.299999999999997</v>
      </c>
      <c r="S15" s="112">
        <f>[11]Março!$C$22</f>
        <v>34.200000000000003</v>
      </c>
      <c r="T15" s="112">
        <f>[11]Março!$C$23</f>
        <v>36.200000000000003</v>
      </c>
      <c r="U15" s="112">
        <f>[11]Março!$C$24</f>
        <v>35.200000000000003</v>
      </c>
      <c r="V15" s="112">
        <f>[11]Março!$C$25</f>
        <v>35.6</v>
      </c>
      <c r="W15" s="112">
        <f>[11]Março!$C$26</f>
        <v>30.9</v>
      </c>
      <c r="X15" s="112">
        <f>[11]Março!$C$27</f>
        <v>28.8</v>
      </c>
      <c r="Y15" s="112">
        <f>[11]Março!$C$28</f>
        <v>26.3</v>
      </c>
      <c r="Z15" s="112">
        <f>[11]Março!$C$29</f>
        <v>32</v>
      </c>
      <c r="AA15" s="112">
        <f>[11]Março!$C$30</f>
        <v>30.2</v>
      </c>
      <c r="AB15" s="112">
        <f>[11]Março!$C$31</f>
        <v>30.8</v>
      </c>
      <c r="AC15" s="112">
        <f>[11]Março!$C$32</f>
        <v>30.7</v>
      </c>
      <c r="AD15" s="112">
        <f>[11]Março!$C$33</f>
        <v>31.9</v>
      </c>
      <c r="AE15" s="112">
        <f>[11]Março!$C$34</f>
        <v>33.1</v>
      </c>
      <c r="AF15" s="112">
        <f>[11]Março!$C$35</f>
        <v>31.1</v>
      </c>
      <c r="AG15" s="115">
        <f t="shared" si="3"/>
        <v>36.200000000000003</v>
      </c>
      <c r="AH15" s="116">
        <f t="shared" si="4"/>
        <v>33.119354838709675</v>
      </c>
      <c r="AJ15" s="12" t="s">
        <v>35</v>
      </c>
    </row>
    <row r="16" spans="1:37" x14ac:dyDescent="0.2">
      <c r="A16" s="48" t="s">
        <v>3</v>
      </c>
      <c r="B16" s="112">
        <f>[42]Março!$C$5</f>
        <v>37</v>
      </c>
      <c r="C16" s="112">
        <f>[42]Março!$C$6</f>
        <v>36.9</v>
      </c>
      <c r="D16" s="112">
        <f>[42]Março!$C$7</f>
        <v>34.9</v>
      </c>
      <c r="E16" s="112">
        <f>[42]Março!$C$8</f>
        <v>34.700000000000003</v>
      </c>
      <c r="F16" s="112">
        <f>[42]Março!$C$9</f>
        <v>32.9</v>
      </c>
      <c r="G16" s="112">
        <f>[42]Março!$C$10</f>
        <v>33.6</v>
      </c>
      <c r="H16" s="112">
        <f>[42]Março!$C$11</f>
        <v>32.9</v>
      </c>
      <c r="I16" s="112">
        <f>[42]Março!$C$12</f>
        <v>34.200000000000003</v>
      </c>
      <c r="J16" s="112">
        <f>[42]Março!$C$13</f>
        <v>34.4</v>
      </c>
      <c r="K16" s="112">
        <f>[42]Março!$C$14</f>
        <v>31.2</v>
      </c>
      <c r="L16" s="112">
        <f>[42]Março!$C$15</f>
        <v>33.1</v>
      </c>
      <c r="M16" s="112">
        <f>[42]Março!$C$16</f>
        <v>34.6</v>
      </c>
      <c r="N16" s="112">
        <f>[42]Março!$C$17</f>
        <v>34.4</v>
      </c>
      <c r="O16" s="112">
        <f>[42]Março!$C$18</f>
        <v>34.4</v>
      </c>
      <c r="P16" s="112">
        <f>[42]Março!$C$19</f>
        <v>35.4</v>
      </c>
      <c r="Q16" s="112">
        <f>[42]Março!$C$20</f>
        <v>33</v>
      </c>
      <c r="R16" s="112">
        <f>[42]Março!$C$21</f>
        <v>33.299999999999997</v>
      </c>
      <c r="S16" s="112">
        <f>[42]Março!$C$22</f>
        <v>35.1</v>
      </c>
      <c r="T16" s="112">
        <f>[42]Março!$C$23</f>
        <v>35.5</v>
      </c>
      <c r="U16" s="112">
        <f>[42]Março!$C$24</f>
        <v>34.700000000000003</v>
      </c>
      <c r="V16" s="112">
        <f>[42]Março!$C$25</f>
        <v>35.299999999999997</v>
      </c>
      <c r="W16" s="112">
        <f>[42]Março!$C$26</f>
        <v>30.6</v>
      </c>
      <c r="X16" s="112">
        <f>[42]Março!$C$27</f>
        <v>25.6</v>
      </c>
      <c r="Y16" s="112">
        <f>[42]Março!$C$28</f>
        <v>29.4</v>
      </c>
      <c r="Z16" s="112">
        <f>[42]Março!$C$29</f>
        <v>30.2</v>
      </c>
      <c r="AA16" s="112">
        <f>[42]Março!$C$30</f>
        <v>24.4</v>
      </c>
      <c r="AB16" s="112">
        <f>[42]Março!$C$31</f>
        <v>22.1</v>
      </c>
      <c r="AC16" s="112">
        <f>[42]Março!$C$32</f>
        <v>28.6</v>
      </c>
      <c r="AD16" s="112">
        <f>[42]Março!$C$33</f>
        <v>31.9</v>
      </c>
      <c r="AE16" s="112">
        <f>[42]Março!$C$34</f>
        <v>30.2</v>
      </c>
      <c r="AF16" s="112">
        <f>[42]Março!$C$35</f>
        <v>30.7</v>
      </c>
      <c r="AG16" s="115">
        <f>MAX(B16:AF16)</f>
        <v>37</v>
      </c>
      <c r="AH16" s="116">
        <f>AVERAGE(B16:AF16)</f>
        <v>32.425806451612907</v>
      </c>
      <c r="AJ16" s="12"/>
    </row>
    <row r="17" spans="1:39" x14ac:dyDescent="0.2">
      <c r="A17" s="48" t="s">
        <v>4</v>
      </c>
      <c r="B17" s="112">
        <f>[12]Março!$C$5</f>
        <v>34.4</v>
      </c>
      <c r="C17" s="112">
        <f>[12]Março!$C$6</f>
        <v>32.200000000000003</v>
      </c>
      <c r="D17" s="112">
        <f>[12]Março!$C$7</f>
        <v>34.299999999999997</v>
      </c>
      <c r="E17" s="112">
        <f>[12]Março!$C$8</f>
        <v>33.5</v>
      </c>
      <c r="F17" s="112">
        <f>[12]Março!$C$9</f>
        <v>29.8</v>
      </c>
      <c r="G17" s="112">
        <f>[12]Março!$C$10</f>
        <v>30.6</v>
      </c>
      <c r="H17" s="112">
        <f>[12]Março!$C$11</f>
        <v>30.3</v>
      </c>
      <c r="I17" s="112">
        <f>[12]Março!$C$12</f>
        <v>31.5</v>
      </c>
      <c r="J17" s="112">
        <f>[12]Março!$C$13</f>
        <v>33.5</v>
      </c>
      <c r="K17" s="112">
        <f>[12]Março!$C$14</f>
        <v>31.4</v>
      </c>
      <c r="L17" s="112">
        <f>[12]Março!$C$15</f>
        <v>29.2</v>
      </c>
      <c r="M17" s="112">
        <f>[12]Março!$C$16</f>
        <v>32.5</v>
      </c>
      <c r="N17" s="112">
        <f>[12]Março!$C$17</f>
        <v>34.1</v>
      </c>
      <c r="O17" s="112">
        <f>[12]Março!$C$18</f>
        <v>32.700000000000003</v>
      </c>
      <c r="P17" s="112">
        <f>[12]Março!$C$19</f>
        <v>32.5</v>
      </c>
      <c r="Q17" s="112">
        <f>[12]Março!$C$20</f>
        <v>33</v>
      </c>
      <c r="R17" s="112">
        <f>[12]Março!$C$21</f>
        <v>31.9</v>
      </c>
      <c r="S17" s="112">
        <f>[12]Março!$C$22</f>
        <v>33.1</v>
      </c>
      <c r="T17" s="112">
        <f>[12]Março!$C$23</f>
        <v>31.3</v>
      </c>
      <c r="U17" s="112">
        <f>[12]Março!$C$24</f>
        <v>32.9</v>
      </c>
      <c r="V17" s="112">
        <f>[12]Março!$C$25</f>
        <v>28.4</v>
      </c>
      <c r="W17" s="112">
        <f>[12]Março!$C$26</f>
        <v>26.9</v>
      </c>
      <c r="X17" s="112">
        <f>[12]Março!$C$27</f>
        <v>23.2</v>
      </c>
      <c r="Y17" s="112">
        <f>[12]Março!$C$28</f>
        <v>27.7</v>
      </c>
      <c r="Z17" s="112">
        <f>[12]Março!$C$29</f>
        <v>26.6</v>
      </c>
      <c r="AA17" s="112">
        <f>[12]Março!$C$30</f>
        <v>23.6</v>
      </c>
      <c r="AB17" s="112">
        <f>[12]Março!$C$31</f>
        <v>22.3</v>
      </c>
      <c r="AC17" s="112">
        <f>[12]Março!$C$32</f>
        <v>23.9</v>
      </c>
      <c r="AD17" s="112">
        <f>[12]Março!$C$33</f>
        <v>29.3</v>
      </c>
      <c r="AE17" s="112">
        <f>[12]Março!$C$34</f>
        <v>28.1</v>
      </c>
      <c r="AF17" s="112">
        <f>[12]Março!$C$35</f>
        <v>30.6</v>
      </c>
      <c r="AG17" s="115">
        <f t="shared" si="3"/>
        <v>34.4</v>
      </c>
      <c r="AH17" s="116">
        <f t="shared" si="4"/>
        <v>30.170967741935481</v>
      </c>
    </row>
    <row r="18" spans="1:39" x14ac:dyDescent="0.2">
      <c r="A18" s="48" t="s">
        <v>5</v>
      </c>
      <c r="B18" s="112">
        <f>[13]Março!$C$5</f>
        <v>37.5</v>
      </c>
      <c r="C18" s="112">
        <f>[13]Março!$C$6</f>
        <v>36.9</v>
      </c>
      <c r="D18" s="112">
        <f>[13]Março!$C$7</f>
        <v>36.5</v>
      </c>
      <c r="E18" s="112">
        <f>[13]Março!$C$8</f>
        <v>33.1</v>
      </c>
      <c r="F18" s="112">
        <f>[13]Março!$C$9</f>
        <v>33.5</v>
      </c>
      <c r="G18" s="112">
        <f>[13]Março!$C$10</f>
        <v>33</v>
      </c>
      <c r="H18" s="112">
        <f>[13]Março!$C$11</f>
        <v>34.299999999999997</v>
      </c>
      <c r="I18" s="112">
        <f>[13]Março!$C$12</f>
        <v>36</v>
      </c>
      <c r="J18" s="112">
        <f>[13]Março!$C$13</f>
        <v>37.6</v>
      </c>
      <c r="K18" s="112">
        <f>[13]Março!$C$14</f>
        <v>38.1</v>
      </c>
      <c r="L18" s="112">
        <f>[13]Março!$C$15</f>
        <v>38.6</v>
      </c>
      <c r="M18" s="112">
        <f>[13]Março!$C$16</f>
        <v>38.799999999999997</v>
      </c>
      <c r="N18" s="112">
        <f>[13]Março!$C$17</f>
        <v>34.5</v>
      </c>
      <c r="O18" s="112">
        <f>[13]Março!$C$18</f>
        <v>38.200000000000003</v>
      </c>
      <c r="P18" s="112">
        <f>[13]Março!$C$19</f>
        <v>37</v>
      </c>
      <c r="Q18" s="112">
        <f>[13]Março!$C$20</f>
        <v>38.299999999999997</v>
      </c>
      <c r="R18" s="112">
        <f>[13]Março!$C$21</f>
        <v>38.9</v>
      </c>
      <c r="S18" s="112">
        <f>[13]Março!$C$22</f>
        <v>38.4</v>
      </c>
      <c r="T18" s="112">
        <f>[13]Março!$C$23</f>
        <v>39.299999999999997</v>
      </c>
      <c r="U18" s="112">
        <f>[13]Março!$C$24</f>
        <v>39.200000000000003</v>
      </c>
      <c r="V18" s="112">
        <f>[13]Março!$C$25</f>
        <v>39.200000000000003</v>
      </c>
      <c r="W18" s="112">
        <f>[13]Março!$C$26</f>
        <v>26.9</v>
      </c>
      <c r="X18" s="112">
        <f>[13]Março!$C$27</f>
        <v>31.5</v>
      </c>
      <c r="Y18" s="112">
        <f>[13]Março!$C$28</f>
        <v>31.9</v>
      </c>
      <c r="Z18" s="112" t="str">
        <f>[13]Março!$C$29</f>
        <v>*</v>
      </c>
      <c r="AA18" s="112" t="str">
        <f>[13]Março!$C$30</f>
        <v>*</v>
      </c>
      <c r="AB18" s="112" t="str">
        <f>[13]Março!$C$31</f>
        <v>*</v>
      </c>
      <c r="AC18" s="112" t="str">
        <f>[13]Março!$C$32</f>
        <v>*</v>
      </c>
      <c r="AD18" s="112" t="str">
        <f>[13]Março!$C$33</f>
        <v>*</v>
      </c>
      <c r="AE18" s="112" t="str">
        <f>[13]Março!$C$34</f>
        <v>*</v>
      </c>
      <c r="AF18" s="112">
        <f>[13]Março!$C$35</f>
        <v>32.6</v>
      </c>
      <c r="AG18" s="115">
        <f t="shared" si="3"/>
        <v>39.299999999999997</v>
      </c>
      <c r="AH18" s="116">
        <f t="shared" si="4"/>
        <v>35.992000000000004</v>
      </c>
      <c r="AI18" s="12" t="s">
        <v>35</v>
      </c>
      <c r="AJ18" t="s">
        <v>35</v>
      </c>
      <c r="AL18" t="s">
        <v>35</v>
      </c>
    </row>
    <row r="19" spans="1:39" x14ac:dyDescent="0.2">
      <c r="A19" s="48" t="s">
        <v>33</v>
      </c>
      <c r="B19" s="112">
        <f>[14]Março!$C$5</f>
        <v>35.5</v>
      </c>
      <c r="C19" s="112">
        <f>[14]Março!$C$6</f>
        <v>34.700000000000003</v>
      </c>
      <c r="D19" s="112">
        <f>[14]Março!$C$7</f>
        <v>34.299999999999997</v>
      </c>
      <c r="E19" s="112">
        <f>[14]Março!$C$8</f>
        <v>30.8</v>
      </c>
      <c r="F19" s="112">
        <f>[14]Março!$C$9</f>
        <v>29.1</v>
      </c>
      <c r="G19" s="112">
        <f>[14]Março!$C$10</f>
        <v>30.6</v>
      </c>
      <c r="H19" s="112">
        <f>[14]Março!$C$11</f>
        <v>30.8</v>
      </c>
      <c r="I19" s="112">
        <f>[14]Março!$C$12</f>
        <v>33.200000000000003</v>
      </c>
      <c r="J19" s="112">
        <f>[14]Março!$C$13</f>
        <v>33</v>
      </c>
      <c r="K19" s="112">
        <f>[14]Março!$C$14</f>
        <v>31.2</v>
      </c>
      <c r="L19" s="112">
        <f>[14]Março!$C$15</f>
        <v>32.299999999999997</v>
      </c>
      <c r="M19" s="112">
        <f>[14]Março!$C$16</f>
        <v>33.700000000000003</v>
      </c>
      <c r="N19" s="112">
        <f>[14]Março!$C$17</f>
        <v>33.700000000000003</v>
      </c>
      <c r="O19" s="112">
        <f>[14]Março!$C$18</f>
        <v>33</v>
      </c>
      <c r="P19" s="112">
        <f>[14]Março!$C$19</f>
        <v>32.5</v>
      </c>
      <c r="Q19" s="112">
        <f>[14]Março!$C$20</f>
        <v>32.700000000000003</v>
      </c>
      <c r="R19" s="112">
        <f>[14]Março!$C$21</f>
        <v>31.3</v>
      </c>
      <c r="S19" s="112">
        <f>[14]Março!$C$22</f>
        <v>33.200000000000003</v>
      </c>
      <c r="T19" s="112">
        <f>[14]Março!$C$23</f>
        <v>33.6</v>
      </c>
      <c r="U19" s="112">
        <f>[14]Março!$C$24</f>
        <v>33.1</v>
      </c>
      <c r="V19" s="112">
        <f>[14]Março!$C$25</f>
        <v>30.8</v>
      </c>
      <c r="W19" s="112">
        <f>[14]Março!$C$26</f>
        <v>28.1</v>
      </c>
      <c r="X19" s="112">
        <f>[14]Março!$C$27</f>
        <v>25.7</v>
      </c>
      <c r="Y19" s="112">
        <f>[14]Março!$C$28</f>
        <v>29.8</v>
      </c>
      <c r="Z19" s="112">
        <f>[14]Março!$C$29</f>
        <v>28.4</v>
      </c>
      <c r="AA19" s="112">
        <f>[14]Março!$C$30</f>
        <v>24.7</v>
      </c>
      <c r="AB19" s="112">
        <f>[14]Março!$C$31</f>
        <v>25</v>
      </c>
      <c r="AC19" s="112">
        <f>[14]Março!$C$32</f>
        <v>24.5</v>
      </c>
      <c r="AD19" s="112">
        <f>[14]Março!$C$33</f>
        <v>30.2</v>
      </c>
      <c r="AE19" s="112">
        <f>[14]Março!$C$34</f>
        <v>30.3</v>
      </c>
      <c r="AF19" s="112">
        <f>[14]Março!$C$35</f>
        <v>30.7</v>
      </c>
      <c r="AG19" s="115">
        <f t="shared" si="3"/>
        <v>35.5</v>
      </c>
      <c r="AH19" s="116">
        <f t="shared" si="4"/>
        <v>30.983870967741939</v>
      </c>
      <c r="AJ19" t="s">
        <v>200</v>
      </c>
      <c r="AL19" t="s">
        <v>35</v>
      </c>
    </row>
    <row r="20" spans="1:39" x14ac:dyDescent="0.2">
      <c r="A20" s="48" t="s">
        <v>6</v>
      </c>
      <c r="B20" s="112">
        <f>[15]Março!$C$5</f>
        <v>37.9</v>
      </c>
      <c r="C20" s="112">
        <f>[15]Março!$C$6</f>
        <v>37</v>
      </c>
      <c r="D20" s="112">
        <f>[15]Março!$C$7</f>
        <v>35.5</v>
      </c>
      <c r="E20" s="112">
        <f>[15]Março!$C$8</f>
        <v>33.5</v>
      </c>
      <c r="F20" s="112">
        <f>[15]Março!$C$9</f>
        <v>32.299999999999997</v>
      </c>
      <c r="G20" s="112">
        <f>[15]Março!$C$10</f>
        <v>33.799999999999997</v>
      </c>
      <c r="H20" s="112">
        <f>[15]Março!$C$11</f>
        <v>33.700000000000003</v>
      </c>
      <c r="I20" s="112">
        <f>[15]Março!$C$12</f>
        <v>35.200000000000003</v>
      </c>
      <c r="J20" s="112">
        <f>[15]Março!$C$13</f>
        <v>35.299999999999997</v>
      </c>
      <c r="K20" s="112">
        <f>[15]Março!$C$14</f>
        <v>34.4</v>
      </c>
      <c r="L20" s="112">
        <f>[15]Março!$C$15</f>
        <v>35.799999999999997</v>
      </c>
      <c r="M20" s="112">
        <f>[15]Março!$C$16</f>
        <v>35.700000000000003</v>
      </c>
      <c r="N20" s="112">
        <f>[15]Março!$C$17</f>
        <v>36</v>
      </c>
      <c r="O20" s="112">
        <f>[15]Março!$C$18</f>
        <v>35.9</v>
      </c>
      <c r="P20" s="112">
        <f>[15]Março!$C$19</f>
        <v>36.4</v>
      </c>
      <c r="Q20" s="112">
        <f>[15]Março!$C$20</f>
        <v>36.799999999999997</v>
      </c>
      <c r="R20" s="112">
        <f>[15]Março!$C$21</f>
        <v>35.6</v>
      </c>
      <c r="S20" s="112">
        <f>[15]Março!$C$22</f>
        <v>35.799999999999997</v>
      </c>
      <c r="T20" s="112">
        <f>[15]Março!$C$23</f>
        <v>37</v>
      </c>
      <c r="U20" s="112">
        <f>[15]Março!$C$24</f>
        <v>37.200000000000003</v>
      </c>
      <c r="V20" s="112">
        <f>[15]Março!$C$25</f>
        <v>34</v>
      </c>
      <c r="W20" s="112">
        <f>[15]Março!$C$26</f>
        <v>30.8</v>
      </c>
      <c r="X20" s="112">
        <f>[15]Março!$C$27</f>
        <v>30.9</v>
      </c>
      <c r="Y20" s="112">
        <f>[15]Março!$C$28</f>
        <v>31.1</v>
      </c>
      <c r="Z20" s="112">
        <f>[15]Março!$C$29</f>
        <v>31.5</v>
      </c>
      <c r="AA20" s="112">
        <f>[15]Março!$C$30</f>
        <v>29.9</v>
      </c>
      <c r="AB20" s="112">
        <f>[15]Março!$C$31</f>
        <v>27.6</v>
      </c>
      <c r="AC20" s="112">
        <f>[15]Março!$C$32</f>
        <v>30.9</v>
      </c>
      <c r="AD20" s="112">
        <f>[15]Março!$C$33</f>
        <v>31.9</v>
      </c>
      <c r="AE20" s="112">
        <f>[15]Março!$C$34</f>
        <v>33.799999999999997</v>
      </c>
      <c r="AF20" s="112">
        <f>[15]Março!$C$35</f>
        <v>33.799999999999997</v>
      </c>
      <c r="AG20" s="115">
        <f t="shared" si="3"/>
        <v>37.9</v>
      </c>
      <c r="AH20" s="116">
        <f t="shared" si="4"/>
        <v>34.096774193548377</v>
      </c>
      <c r="AJ20" t="s">
        <v>35</v>
      </c>
    </row>
    <row r="21" spans="1:39" x14ac:dyDescent="0.2">
      <c r="A21" s="48" t="s">
        <v>7</v>
      </c>
      <c r="B21" s="112">
        <f>[16]Março!$C$5</f>
        <v>37.5</v>
      </c>
      <c r="C21" s="112">
        <f>[16]Março!$C$6</f>
        <v>36.9</v>
      </c>
      <c r="D21" s="112">
        <f>[16]Março!$C$7</f>
        <v>36.1</v>
      </c>
      <c r="E21" s="112">
        <f>[16]Março!$C$8</f>
        <v>29.2</v>
      </c>
      <c r="F21" s="112">
        <f>[16]Março!$C$9</f>
        <v>32.4</v>
      </c>
      <c r="G21" s="112">
        <f>[16]Março!$C$10</f>
        <v>33.299999999999997</v>
      </c>
      <c r="H21" s="112">
        <f>[16]Março!$C$11</f>
        <v>32.5</v>
      </c>
      <c r="I21" s="112">
        <f>[16]Março!$C$12</f>
        <v>33.299999999999997</v>
      </c>
      <c r="J21" s="112">
        <f>[16]Março!$C$13</f>
        <v>35.200000000000003</v>
      </c>
      <c r="K21" s="112">
        <f>[16]Março!$C$14</f>
        <v>35.799999999999997</v>
      </c>
      <c r="L21" s="112">
        <f>[16]Março!$C$15</f>
        <v>35.1</v>
      </c>
      <c r="M21" s="112">
        <f>[16]Março!$C$16</f>
        <v>35</v>
      </c>
      <c r="N21" s="112">
        <f>[16]Março!$C$17</f>
        <v>36.700000000000003</v>
      </c>
      <c r="O21" s="112">
        <f>[16]Março!$C$18</f>
        <v>37.6</v>
      </c>
      <c r="P21" s="112">
        <f>[16]Março!$C$19</f>
        <v>37.6</v>
      </c>
      <c r="Q21" s="112">
        <f>[16]Março!$C$20</f>
        <v>37.4</v>
      </c>
      <c r="R21" s="112">
        <f>[16]Março!$C$21</f>
        <v>36.700000000000003</v>
      </c>
      <c r="S21" s="112">
        <f>[16]Março!$C$22</f>
        <v>35.200000000000003</v>
      </c>
      <c r="T21" s="112">
        <f>[16]Março!$C$23</f>
        <v>37.5</v>
      </c>
      <c r="U21" s="112">
        <f>[16]Março!$C$24</f>
        <v>37.299999999999997</v>
      </c>
      <c r="V21" s="112">
        <f>[16]Março!$C$25</f>
        <v>36.700000000000003</v>
      </c>
      <c r="W21" s="112">
        <f>[16]Março!$C$26</f>
        <v>30.2</v>
      </c>
      <c r="X21" s="112">
        <f>[16]Março!$C$27</f>
        <v>26.8</v>
      </c>
      <c r="Y21" s="112">
        <f>[16]Março!$C$28</f>
        <v>25.8</v>
      </c>
      <c r="Z21" s="112">
        <f>[16]Março!$C$29</f>
        <v>27.9</v>
      </c>
      <c r="AA21" s="112">
        <f>[16]Março!$C$30</f>
        <v>32.9</v>
      </c>
      <c r="AB21" s="112">
        <f>[16]Março!$C$31</f>
        <v>30.5</v>
      </c>
      <c r="AC21" s="112">
        <f>[16]Março!$C$32</f>
        <v>28.5</v>
      </c>
      <c r="AD21" s="112">
        <f>[16]Março!$C$33</f>
        <v>29.9</v>
      </c>
      <c r="AE21" s="112">
        <f>[16]Março!$C$34</f>
        <v>33.299999999999997</v>
      </c>
      <c r="AF21" s="112">
        <f>[16]Março!$C$35</f>
        <v>31.8</v>
      </c>
      <c r="AG21" s="115">
        <f t="shared" si="3"/>
        <v>37.6</v>
      </c>
      <c r="AH21" s="116">
        <f t="shared" si="4"/>
        <v>33.63225806451613</v>
      </c>
      <c r="AJ21" t="s">
        <v>35</v>
      </c>
      <c r="AL21" t="s">
        <v>35</v>
      </c>
    </row>
    <row r="22" spans="1:39" x14ac:dyDescent="0.2">
      <c r="A22" s="48" t="s">
        <v>148</v>
      </c>
      <c r="B22" s="112">
        <f>[17]Março!$C$5</f>
        <v>37.6</v>
      </c>
      <c r="C22" s="112">
        <f>[17]Março!$C$6</f>
        <v>37.799999999999997</v>
      </c>
      <c r="D22" s="112">
        <f>[17]Março!$C$7</f>
        <v>37.5</v>
      </c>
      <c r="E22" s="112">
        <f>[17]Março!$C$8</f>
        <v>33.299999999999997</v>
      </c>
      <c r="F22" s="112">
        <f>[17]Março!$C$9</f>
        <v>35.799999999999997</v>
      </c>
      <c r="G22" s="112">
        <f>[17]Março!$C$10</f>
        <v>34.6</v>
      </c>
      <c r="H22" s="112">
        <f>[17]Março!$C$11</f>
        <v>35.299999999999997</v>
      </c>
      <c r="I22" s="112">
        <f>[17]Março!$C$12</f>
        <v>34</v>
      </c>
      <c r="J22" s="112">
        <f>[17]Março!$C$13</f>
        <v>34.9</v>
      </c>
      <c r="K22" s="112">
        <f>[17]Março!$C$14</f>
        <v>36.700000000000003</v>
      </c>
      <c r="L22" s="112">
        <f>[17]Março!$C$15</f>
        <v>36.700000000000003</v>
      </c>
      <c r="M22" s="112">
        <f>[17]Março!$C$16</f>
        <v>37</v>
      </c>
      <c r="N22" s="112">
        <f>[17]Março!$C$17</f>
        <v>37.700000000000003</v>
      </c>
      <c r="O22" s="112">
        <f>[17]Março!$C$18</f>
        <v>38.9</v>
      </c>
      <c r="P22" s="112">
        <f>[17]Março!$C$19</f>
        <v>38.4</v>
      </c>
      <c r="Q22" s="112">
        <f>[17]Março!$C$20</f>
        <v>38</v>
      </c>
      <c r="R22" s="112">
        <f>[17]Março!$C$21</f>
        <v>38.299999999999997</v>
      </c>
      <c r="S22" s="112">
        <f>[17]Março!$C$22</f>
        <v>36</v>
      </c>
      <c r="T22" s="112">
        <f>[17]Março!$C$23</f>
        <v>38</v>
      </c>
      <c r="U22" s="112">
        <f>[17]Março!$C$24</f>
        <v>38.1</v>
      </c>
      <c r="V22" s="112">
        <f>[17]Março!$C$25</f>
        <v>37.700000000000003</v>
      </c>
      <c r="W22" s="112">
        <f>[17]Março!$C$26</f>
        <v>34.4</v>
      </c>
      <c r="X22" s="112">
        <f>[17]Março!$C$27</f>
        <v>27.9</v>
      </c>
      <c r="Y22" s="112">
        <f>[17]Março!$C$28</f>
        <v>27.3</v>
      </c>
      <c r="Z22" s="112">
        <f>[17]Março!$C$29</f>
        <v>30.5</v>
      </c>
      <c r="AA22" s="112">
        <f>[17]Março!$C$30</f>
        <v>34.6</v>
      </c>
      <c r="AB22" s="112">
        <f>[17]Março!$C$31</f>
        <v>32.5</v>
      </c>
      <c r="AC22" s="112">
        <f>[17]Março!$C$32</f>
        <v>31.8</v>
      </c>
      <c r="AD22" s="112">
        <f>[17]Março!$C$33</f>
        <v>32.700000000000003</v>
      </c>
      <c r="AE22" s="112">
        <f>[17]Março!$C$34</f>
        <v>35.700000000000003</v>
      </c>
      <c r="AF22" s="112">
        <f>[17]Março!$C$35</f>
        <v>34.200000000000003</v>
      </c>
      <c r="AG22" s="115">
        <f t="shared" si="3"/>
        <v>38.9</v>
      </c>
      <c r="AH22" s="116">
        <f t="shared" si="4"/>
        <v>35.287096774193543</v>
      </c>
      <c r="AJ22" t="s">
        <v>35</v>
      </c>
      <c r="AK22" t="s">
        <v>35</v>
      </c>
      <c r="AL22" t="s">
        <v>35</v>
      </c>
      <c r="AM22" t="s">
        <v>35</v>
      </c>
    </row>
    <row r="23" spans="1:39" x14ac:dyDescent="0.2">
      <c r="A23" s="48" t="s">
        <v>149</v>
      </c>
      <c r="B23" s="112" t="str">
        <f>[18]Março!$C$5</f>
        <v>*</v>
      </c>
      <c r="C23" s="112" t="str">
        <f>[18]Março!$C$6</f>
        <v>*</v>
      </c>
      <c r="D23" s="112" t="str">
        <f>[18]Março!$C$7</f>
        <v>*</v>
      </c>
      <c r="E23" s="112" t="str">
        <f>[18]Março!$C$8</f>
        <v>*</v>
      </c>
      <c r="F23" s="112" t="str">
        <f>[18]Março!$C$9</f>
        <v>*</v>
      </c>
      <c r="G23" s="112">
        <f>[18]Março!$C$10</f>
        <v>35.4</v>
      </c>
      <c r="H23" s="112">
        <f>[18]Março!$C$11</f>
        <v>34.6</v>
      </c>
      <c r="I23" s="112">
        <f>[18]Março!$C$12</f>
        <v>33.4</v>
      </c>
      <c r="J23" s="112">
        <f>[18]Março!$C$13</f>
        <v>35.799999999999997</v>
      </c>
      <c r="K23" s="112">
        <f>[18]Março!$C$14</f>
        <v>36</v>
      </c>
      <c r="L23" s="112">
        <f>[18]Março!$C$15</f>
        <v>36.700000000000003</v>
      </c>
      <c r="M23" s="112">
        <f>[18]Março!$C$16</f>
        <v>36.1</v>
      </c>
      <c r="N23" s="112">
        <f>[18]Março!$C$17</f>
        <v>37.9</v>
      </c>
      <c r="O23" s="112">
        <f>[18]Março!$C$18</f>
        <v>39.700000000000003</v>
      </c>
      <c r="P23" s="112">
        <f>[18]Março!$C$19</f>
        <v>39.6</v>
      </c>
      <c r="Q23" s="112">
        <f>[18]Março!$C$20</f>
        <v>38.9</v>
      </c>
      <c r="R23" s="112">
        <f>[18]Março!$C$21</f>
        <v>36.200000000000003</v>
      </c>
      <c r="S23" s="112">
        <f>[18]Março!$C$22</f>
        <v>35.4</v>
      </c>
      <c r="T23" s="112">
        <f>[18]Março!$C$23</f>
        <v>37.700000000000003</v>
      </c>
      <c r="U23" s="112">
        <f>[18]Março!$C$24</f>
        <v>38.200000000000003</v>
      </c>
      <c r="V23" s="112">
        <f>[18]Março!$C$25</f>
        <v>35.5</v>
      </c>
      <c r="W23" s="112">
        <f>[18]Março!$C$26</f>
        <v>31.8</v>
      </c>
      <c r="X23" s="112">
        <f>[18]Março!$C$27</f>
        <v>30.2</v>
      </c>
      <c r="Y23" s="112">
        <f>[18]Março!$C$28</f>
        <v>29.2</v>
      </c>
      <c r="Z23" s="112">
        <f>[18]Março!$C$29</f>
        <v>32</v>
      </c>
      <c r="AA23" s="112">
        <f>[18]Março!$C$30</f>
        <v>34</v>
      </c>
      <c r="AB23" s="112">
        <f>[18]Março!$C$31</f>
        <v>33.1</v>
      </c>
      <c r="AC23" s="112">
        <f>[18]Março!$C$32</f>
        <v>32.6</v>
      </c>
      <c r="AD23" s="112">
        <f>[18]Março!$C$33</f>
        <v>34</v>
      </c>
      <c r="AE23" s="112">
        <f>[18]Março!$C$34</f>
        <v>35.1</v>
      </c>
      <c r="AF23" s="112">
        <f>[18]Março!$C$35</f>
        <v>35.4</v>
      </c>
      <c r="AG23" s="115">
        <f t="shared" si="3"/>
        <v>39.700000000000003</v>
      </c>
      <c r="AH23" s="116">
        <f t="shared" si="4"/>
        <v>35.173076923076927</v>
      </c>
      <c r="AI23" s="12" t="s">
        <v>35</v>
      </c>
      <c r="AJ23" t="s">
        <v>35</v>
      </c>
      <c r="AK23" t="s">
        <v>35</v>
      </c>
      <c r="AM23" t="s">
        <v>35</v>
      </c>
    </row>
    <row r="24" spans="1:39" x14ac:dyDescent="0.2">
      <c r="A24" s="48" t="s">
        <v>150</v>
      </c>
      <c r="B24" s="112">
        <f>[19]Março!$C$5</f>
        <v>38</v>
      </c>
      <c r="C24" s="112">
        <f>[19]Março!$C$6</f>
        <v>38.5</v>
      </c>
      <c r="D24" s="112">
        <f>[19]Março!$C$7</f>
        <v>37.9</v>
      </c>
      <c r="E24" s="112">
        <f>[19]Março!$C$8</f>
        <v>29.7</v>
      </c>
      <c r="F24" s="112">
        <f>[19]Março!$C$9</f>
        <v>34.200000000000003</v>
      </c>
      <c r="G24" s="112">
        <f>[19]Março!$C$10</f>
        <v>34.700000000000003</v>
      </c>
      <c r="H24" s="112">
        <f>[19]Março!$C$11</f>
        <v>33.700000000000003</v>
      </c>
      <c r="I24" s="112">
        <f>[19]Março!$C$12</f>
        <v>34.4</v>
      </c>
      <c r="J24" s="112">
        <f>[19]Março!$C$13</f>
        <v>34.4</v>
      </c>
      <c r="K24" s="112">
        <f>[19]Março!$C$14</f>
        <v>37</v>
      </c>
      <c r="L24" s="112">
        <f>[19]Março!$C$15</f>
        <v>35.700000000000003</v>
      </c>
      <c r="M24" s="112">
        <f>[19]Março!$C$16</f>
        <v>35.5</v>
      </c>
      <c r="N24" s="112">
        <f>[19]Março!$C$17</f>
        <v>36.5</v>
      </c>
      <c r="O24" s="112">
        <f>[19]Março!$C$18</f>
        <v>37.700000000000003</v>
      </c>
      <c r="P24" s="112">
        <f>[19]Março!$C$19</f>
        <v>37.6</v>
      </c>
      <c r="Q24" s="112">
        <f>[19]Março!$C$20</f>
        <v>37.200000000000003</v>
      </c>
      <c r="R24" s="112">
        <f>[19]Março!$C$21</f>
        <v>37.200000000000003</v>
      </c>
      <c r="S24" s="112">
        <f>[19]Março!$C$22</f>
        <v>35.299999999999997</v>
      </c>
      <c r="T24" s="112">
        <f>[19]Março!$C$23</f>
        <v>37.1</v>
      </c>
      <c r="U24" s="112">
        <f>[19]Março!$C$24</f>
        <v>37.200000000000003</v>
      </c>
      <c r="V24" s="112">
        <f>[19]Março!$C$25</f>
        <v>36.799999999999997</v>
      </c>
      <c r="W24" s="112">
        <f>[19]Março!$C$26</f>
        <v>32.6</v>
      </c>
      <c r="X24" s="112">
        <f>[19]Março!$C$27</f>
        <v>28.5</v>
      </c>
      <c r="Y24" s="112">
        <f>[19]Março!$C$28</f>
        <v>27.1</v>
      </c>
      <c r="Z24" s="112">
        <f>[19]Março!$C$29</f>
        <v>29.9</v>
      </c>
      <c r="AA24" s="112">
        <f>[19]Março!$C$30</f>
        <v>33.4</v>
      </c>
      <c r="AB24" s="112">
        <f>[19]Março!$C$31</f>
        <v>31.4</v>
      </c>
      <c r="AC24" s="112">
        <f>[19]Março!$C$32</f>
        <v>29.4</v>
      </c>
      <c r="AD24" s="112">
        <f>[19]Março!$C$33</f>
        <v>30.1</v>
      </c>
      <c r="AE24" s="112">
        <f>[19]Março!$C$34</f>
        <v>34.299999999999997</v>
      </c>
      <c r="AF24" s="112">
        <f>[19]Março!$C$35</f>
        <v>32.799999999999997</v>
      </c>
      <c r="AG24" s="115">
        <f t="shared" si="3"/>
        <v>38.5</v>
      </c>
      <c r="AH24" s="116">
        <f t="shared" si="4"/>
        <v>34.380645161290325</v>
      </c>
      <c r="AJ24" t="s">
        <v>35</v>
      </c>
      <c r="AL24" t="s">
        <v>35</v>
      </c>
    </row>
    <row r="25" spans="1:39" x14ac:dyDescent="0.2">
      <c r="A25" s="48" t="s">
        <v>8</v>
      </c>
      <c r="B25" s="112">
        <f>[20]Março!$C$5</f>
        <v>35.299999999999997</v>
      </c>
      <c r="C25" s="112">
        <f>[20]Março!$C$6</f>
        <v>36.4</v>
      </c>
      <c r="D25" s="112">
        <f>[20]Março!$C$7</f>
        <v>36</v>
      </c>
      <c r="E25" s="112">
        <f>[20]Março!$C$8</f>
        <v>32.5</v>
      </c>
      <c r="F25" s="112">
        <f>[20]Março!$C$9</f>
        <v>31.1</v>
      </c>
      <c r="G25" s="112">
        <f>[20]Março!$C$10</f>
        <v>33.799999999999997</v>
      </c>
      <c r="H25" s="112">
        <f>[20]Março!$C$11</f>
        <v>32.5</v>
      </c>
      <c r="I25" s="112">
        <f>[20]Março!$C$12</f>
        <v>32.299999999999997</v>
      </c>
      <c r="J25" s="112">
        <f>[20]Março!$C$13</f>
        <v>35.200000000000003</v>
      </c>
      <c r="K25" s="112">
        <f>[20]Março!$C$14</f>
        <v>35.799999999999997</v>
      </c>
      <c r="L25" s="112">
        <f>[20]Março!$C$15</f>
        <v>34.6</v>
      </c>
      <c r="M25" s="112">
        <f>[20]Março!$C$16</f>
        <v>34.5</v>
      </c>
      <c r="N25" s="112">
        <f>[20]Março!$C$17</f>
        <v>36.299999999999997</v>
      </c>
      <c r="O25" s="112">
        <f>[20]Março!$C$18</f>
        <v>37.5</v>
      </c>
      <c r="P25" s="112">
        <f>[20]Março!$C$19</f>
        <v>37.299999999999997</v>
      </c>
      <c r="Q25" s="112">
        <f>[20]Março!$C$20</f>
        <v>37.5</v>
      </c>
      <c r="R25" s="112">
        <f>[20]Março!$C$21</f>
        <v>35.5</v>
      </c>
      <c r="S25" s="112">
        <f>[20]Março!$C$22</f>
        <v>34.799999999999997</v>
      </c>
      <c r="T25" s="112">
        <f>[20]Março!$C$23</f>
        <v>36.200000000000003</v>
      </c>
      <c r="U25" s="112">
        <f>[20]Março!$C$24</f>
        <v>36.6</v>
      </c>
      <c r="V25" s="112">
        <f>[20]Março!$C$25</f>
        <v>35</v>
      </c>
      <c r="W25" s="112">
        <f>[20]Março!$C$26</f>
        <v>32.700000000000003</v>
      </c>
      <c r="X25" s="112">
        <f>[20]Março!$C$27</f>
        <v>28.8</v>
      </c>
      <c r="Y25" s="112">
        <f>[20]Março!$C$28</f>
        <v>28.8</v>
      </c>
      <c r="Z25" s="112">
        <f>[20]Março!$C$29</f>
        <v>30.5</v>
      </c>
      <c r="AA25" s="112">
        <f>[20]Março!$C$30</f>
        <v>32.5</v>
      </c>
      <c r="AB25" s="112">
        <f>[20]Março!$C$31</f>
        <v>31</v>
      </c>
      <c r="AC25" s="112">
        <f>[20]Março!$C$32</f>
        <v>31.3</v>
      </c>
      <c r="AD25" s="112">
        <f>[20]Março!$C$33</f>
        <v>32.299999999999997</v>
      </c>
      <c r="AE25" s="112">
        <f>[20]Março!$C$34</f>
        <v>33.700000000000003</v>
      </c>
      <c r="AF25" s="112">
        <f>[20]Março!$C$35</f>
        <v>34.700000000000003</v>
      </c>
      <c r="AG25" s="115">
        <f t="shared" si="3"/>
        <v>37.5</v>
      </c>
      <c r="AH25" s="116">
        <f t="shared" si="4"/>
        <v>33.967741935483872</v>
      </c>
      <c r="AJ25" t="s">
        <v>35</v>
      </c>
    </row>
    <row r="26" spans="1:39" x14ac:dyDescent="0.2">
      <c r="A26" s="48" t="s">
        <v>9</v>
      </c>
      <c r="B26" s="112">
        <f>[21]Março!$C$5</f>
        <v>37.799999999999997</v>
      </c>
      <c r="C26" s="112">
        <f>[21]Março!$C$6</f>
        <v>36.799999999999997</v>
      </c>
      <c r="D26" s="112">
        <f>[21]Março!$C$7</f>
        <v>37.200000000000003</v>
      </c>
      <c r="E26" s="112">
        <f>[21]Março!$C$8</f>
        <v>34.200000000000003</v>
      </c>
      <c r="F26" s="112">
        <f>[21]Março!$C$9</f>
        <v>34.1</v>
      </c>
      <c r="G26" s="112">
        <f>[21]Março!$C$10</f>
        <v>34.9</v>
      </c>
      <c r="H26" s="112">
        <f>[21]Março!$C$11</f>
        <v>34</v>
      </c>
      <c r="I26" s="112">
        <f>[21]Março!$C$12</f>
        <v>33.200000000000003</v>
      </c>
      <c r="J26" s="112">
        <f>[21]Março!$C$13</f>
        <v>35.799999999999997</v>
      </c>
      <c r="K26" s="112">
        <f>[21]Março!$C$14</f>
        <v>34.9</v>
      </c>
      <c r="L26" s="112">
        <f>[21]Março!$C$15</f>
        <v>35.299999999999997</v>
      </c>
      <c r="M26" s="112">
        <f>[21]Março!$C$16</f>
        <v>35.299999999999997</v>
      </c>
      <c r="N26" s="112">
        <f>[21]Março!$C$17</f>
        <v>36.9</v>
      </c>
      <c r="O26" s="112">
        <f>[21]Março!$C$18</f>
        <v>38</v>
      </c>
      <c r="P26" s="112">
        <f>[21]Março!$C$19</f>
        <v>37.799999999999997</v>
      </c>
      <c r="Q26" s="112">
        <f>[21]Março!$C$20</f>
        <v>37.4</v>
      </c>
      <c r="R26" s="112">
        <f>[21]Março!$C$21</f>
        <v>37.200000000000003</v>
      </c>
      <c r="S26" s="112">
        <f>[21]Março!$C$22</f>
        <v>36.1</v>
      </c>
      <c r="T26" s="112">
        <f>[21]Março!$C$23</f>
        <v>38.1</v>
      </c>
      <c r="U26" s="112">
        <f>[21]Março!$C$24</f>
        <v>35.700000000000003</v>
      </c>
      <c r="V26" s="112">
        <f>[21]Março!$C$25</f>
        <v>36</v>
      </c>
      <c r="W26" s="112">
        <f>[21]Março!$C$26</f>
        <v>32.299999999999997</v>
      </c>
      <c r="X26" s="112">
        <f>[21]Março!$C$27</f>
        <v>29.1</v>
      </c>
      <c r="Y26" s="112">
        <f>[21]Março!$C$28</f>
        <v>26.2</v>
      </c>
      <c r="Z26" s="112">
        <f>[21]Março!$C$29</f>
        <v>30.7</v>
      </c>
      <c r="AA26" s="112">
        <f>[21]Março!$C$30</f>
        <v>32.200000000000003</v>
      </c>
      <c r="AB26" s="112">
        <f>[21]Março!$C$31</f>
        <v>29.6</v>
      </c>
      <c r="AC26" s="112">
        <f>[21]Março!$C$32</f>
        <v>30.8</v>
      </c>
      <c r="AD26" s="112">
        <f>[21]Março!$C$33</f>
        <v>31.6</v>
      </c>
      <c r="AE26" s="112">
        <f>[21]Março!$C$34</f>
        <v>34.4</v>
      </c>
      <c r="AF26" s="112">
        <f>[21]Março!$C$35</f>
        <v>34</v>
      </c>
      <c r="AG26" s="115">
        <f t="shared" si="3"/>
        <v>38.1</v>
      </c>
      <c r="AH26" s="116">
        <f t="shared" si="4"/>
        <v>34.438709677419361</v>
      </c>
      <c r="AL26" t="s">
        <v>35</v>
      </c>
    </row>
    <row r="27" spans="1:39" x14ac:dyDescent="0.2">
      <c r="A27" s="48" t="s">
        <v>32</v>
      </c>
      <c r="B27" s="112">
        <f>[22]Março!$C$5</f>
        <v>38.1</v>
      </c>
      <c r="C27" s="112">
        <f>[22]Março!$C$6</f>
        <v>39.200000000000003</v>
      </c>
      <c r="D27" s="112">
        <f>[22]Março!$C$7</f>
        <v>38.200000000000003</v>
      </c>
      <c r="E27" s="112">
        <f>[22]Março!$C$8</f>
        <v>32</v>
      </c>
      <c r="F27" s="112">
        <f>[22]Março!$C$9</f>
        <v>33.4</v>
      </c>
      <c r="G27" s="112">
        <f>[22]Março!$C$10</f>
        <v>35.799999999999997</v>
      </c>
      <c r="H27" s="112">
        <f>[22]Março!$C$11</f>
        <v>35.5</v>
      </c>
      <c r="I27" s="112">
        <f>[22]Março!$C$12</f>
        <v>35.700000000000003</v>
      </c>
      <c r="J27" s="112">
        <f>[22]Março!$C$13</f>
        <v>37.5</v>
      </c>
      <c r="K27" s="112">
        <f>[22]Março!$C$14</f>
        <v>38.4</v>
      </c>
      <c r="L27" s="112">
        <f>[22]Março!$C$15</f>
        <v>38.4</v>
      </c>
      <c r="M27" s="112">
        <f>[22]Março!$C$16</f>
        <v>38.5</v>
      </c>
      <c r="N27" s="112">
        <f>[22]Março!$C$17</f>
        <v>38.700000000000003</v>
      </c>
      <c r="O27" s="112">
        <f>[22]Março!$C$18</f>
        <v>39.299999999999997</v>
      </c>
      <c r="P27" s="112">
        <f>[22]Março!$C$19</f>
        <v>39.299999999999997</v>
      </c>
      <c r="Q27" s="112">
        <f>[22]Março!$C$20</f>
        <v>38.700000000000003</v>
      </c>
      <c r="R27" s="112">
        <f>[22]Março!$C$21</f>
        <v>38.200000000000003</v>
      </c>
      <c r="S27" s="112">
        <f>[22]Março!$C$22</f>
        <v>37.9</v>
      </c>
      <c r="T27" s="112">
        <f>[22]Março!$C$23</f>
        <v>39.299999999999997</v>
      </c>
      <c r="U27" s="112">
        <f>[22]Março!$C$24</f>
        <v>38.5</v>
      </c>
      <c r="V27" s="112">
        <f>[22]Março!$C$25</f>
        <v>39.4</v>
      </c>
      <c r="W27" s="112">
        <f>[22]Março!$C$26</f>
        <v>30.4</v>
      </c>
      <c r="X27" s="112">
        <f>[22]Março!$C$27</f>
        <v>32.200000000000003</v>
      </c>
      <c r="Y27" s="112">
        <f>[22]Março!$C$28</f>
        <v>32.200000000000003</v>
      </c>
      <c r="Z27" s="112">
        <f>[22]Março!$C$29</f>
        <v>33.5</v>
      </c>
      <c r="AA27" s="112">
        <f>[22]Março!$C$30</f>
        <v>36.5</v>
      </c>
      <c r="AB27" s="112">
        <f>[22]Março!$C$31</f>
        <v>35.1</v>
      </c>
      <c r="AC27" s="112">
        <f>[22]Março!$C$32</f>
        <v>35.1</v>
      </c>
      <c r="AD27" s="112">
        <f>[22]Março!$C$33</f>
        <v>35.700000000000003</v>
      </c>
      <c r="AE27" s="112">
        <f>[22]Março!$C$34</f>
        <v>35.5</v>
      </c>
      <c r="AF27" s="112">
        <f>[22]Março!$C$35</f>
        <v>32.4</v>
      </c>
      <c r="AG27" s="115">
        <f t="shared" si="3"/>
        <v>39.4</v>
      </c>
      <c r="AH27" s="116">
        <f t="shared" si="4"/>
        <v>36.406451612903233</v>
      </c>
      <c r="AL27" t="s">
        <v>35</v>
      </c>
      <c r="AM27" t="s">
        <v>35</v>
      </c>
    </row>
    <row r="28" spans="1:39" x14ac:dyDescent="0.2">
      <c r="A28" s="48" t="s">
        <v>10</v>
      </c>
      <c r="B28" s="112">
        <f>[23]Março!$C$5</f>
        <v>37.1</v>
      </c>
      <c r="C28" s="112">
        <f>[23]Março!$C$6</f>
        <v>37.1</v>
      </c>
      <c r="D28" s="112">
        <f>[23]Março!$C$7</f>
        <v>37.6</v>
      </c>
      <c r="E28" s="112">
        <f>[23]Março!$C$8</f>
        <v>32.799999999999997</v>
      </c>
      <c r="F28" s="112">
        <f>[23]Março!$C$9</f>
        <v>32.5</v>
      </c>
      <c r="G28" s="112">
        <f>[23]Março!$C$10</f>
        <v>34.200000000000003</v>
      </c>
      <c r="H28" s="112">
        <f>[23]Março!$C$11</f>
        <v>34.299999999999997</v>
      </c>
      <c r="I28" s="112">
        <f>[23]Março!$C$12</f>
        <v>32.9</v>
      </c>
      <c r="J28" s="112">
        <f>[23]Março!$C$13</f>
        <v>35</v>
      </c>
      <c r="K28" s="112">
        <f>[23]Março!$C$14</f>
        <v>36.700000000000003</v>
      </c>
      <c r="L28" s="112">
        <f>[23]Março!$C$15</f>
        <v>36.299999999999997</v>
      </c>
      <c r="M28" s="112">
        <f>[23]Março!$C$16</f>
        <v>35.799999999999997</v>
      </c>
      <c r="N28" s="112">
        <f>[23]Março!$C$17</f>
        <v>37.200000000000003</v>
      </c>
      <c r="O28" s="112">
        <f>[23]Março!$C$18</f>
        <v>39.1</v>
      </c>
      <c r="P28" s="112">
        <f>[23]Março!$C$19</f>
        <v>38.200000000000003</v>
      </c>
      <c r="Q28" s="112">
        <f>[23]Março!$C$20</f>
        <v>37.299999999999997</v>
      </c>
      <c r="R28" s="112">
        <f>[23]Março!$C$21</f>
        <v>37.6</v>
      </c>
      <c r="S28" s="112">
        <f>[23]Março!$C$22</f>
        <v>35.9</v>
      </c>
      <c r="T28" s="112">
        <f>[23]Março!$C$23</f>
        <v>37.5</v>
      </c>
      <c r="U28" s="112">
        <f>[23]Março!$C$24</f>
        <v>36.9</v>
      </c>
      <c r="V28" s="112">
        <f>[23]Março!$C$25</f>
        <v>35.9</v>
      </c>
      <c r="W28" s="112">
        <f>[23]Março!$C$26</f>
        <v>32.6</v>
      </c>
      <c r="X28" s="112">
        <f>[23]Março!$C$27</f>
        <v>28.7</v>
      </c>
      <c r="Y28" s="112">
        <f>[23]Março!$C$28</f>
        <v>28.8</v>
      </c>
      <c r="Z28" s="112">
        <f>[23]Março!$C$29</f>
        <v>28.6</v>
      </c>
      <c r="AA28" s="112">
        <f>[23]Março!$C$30</f>
        <v>33.799999999999997</v>
      </c>
      <c r="AB28" s="112">
        <f>[23]Março!$C$31</f>
        <v>32.4</v>
      </c>
      <c r="AC28" s="112">
        <f>[23]Março!$C$32</f>
        <v>31.1</v>
      </c>
      <c r="AD28" s="112">
        <f>[23]Março!$C$33</f>
        <v>34</v>
      </c>
      <c r="AE28" s="112">
        <f>[23]Março!$C$34</f>
        <v>35.200000000000003</v>
      </c>
      <c r="AF28" s="112">
        <f>[23]Março!$C$35</f>
        <v>33.299999999999997</v>
      </c>
      <c r="AG28" s="115">
        <f t="shared" si="3"/>
        <v>39.1</v>
      </c>
      <c r="AH28" s="116">
        <f t="shared" si="4"/>
        <v>34.722580645161287</v>
      </c>
      <c r="AL28" t="s">
        <v>35</v>
      </c>
      <c r="AM28" t="s">
        <v>35</v>
      </c>
    </row>
    <row r="29" spans="1:39" x14ac:dyDescent="0.2">
      <c r="A29" s="48" t="s">
        <v>151</v>
      </c>
      <c r="B29" s="112">
        <f>[24]Março!$C$5</f>
        <v>36.1</v>
      </c>
      <c r="C29" s="112">
        <f>[24]Março!$C$6</f>
        <v>38</v>
      </c>
      <c r="D29" s="112">
        <f>[24]Março!$C$7</f>
        <v>36.5</v>
      </c>
      <c r="E29" s="112">
        <f>[24]Março!$C$8</f>
        <v>31</v>
      </c>
      <c r="F29" s="112">
        <f>[24]Março!$C$9</f>
        <v>30.6</v>
      </c>
      <c r="G29" s="112">
        <f>[24]Março!$C$10</f>
        <v>34.299999999999997</v>
      </c>
      <c r="H29" s="112">
        <f>[24]Março!$C$11</f>
        <v>33.1</v>
      </c>
      <c r="I29" s="112">
        <f>[24]Março!$C$12</f>
        <v>32.6</v>
      </c>
      <c r="J29" s="112">
        <f>[24]Março!$C$13</f>
        <v>35.799999999999997</v>
      </c>
      <c r="K29" s="112">
        <f>[24]Março!$C$14</f>
        <v>36.4</v>
      </c>
      <c r="L29" s="112">
        <f>[24]Março!$C$15</f>
        <v>36</v>
      </c>
      <c r="M29" s="112">
        <f>[24]Março!$C$16</f>
        <v>36.1</v>
      </c>
      <c r="N29" s="112">
        <f>[24]Março!$C$17</f>
        <v>36.5</v>
      </c>
      <c r="O29" s="112">
        <f>[24]Março!$C$18</f>
        <v>38</v>
      </c>
      <c r="P29" s="112">
        <f>[24]Março!$C$19</f>
        <v>38.700000000000003</v>
      </c>
      <c r="Q29" s="112">
        <f>[24]Março!$C$20</f>
        <v>37.9</v>
      </c>
      <c r="R29" s="112">
        <f>[24]Março!$C$21</f>
        <v>37.299999999999997</v>
      </c>
      <c r="S29" s="112">
        <f>[24]Março!$C$22</f>
        <v>35.299999999999997</v>
      </c>
      <c r="T29" s="112">
        <f>[24]Março!$C$23</f>
        <v>36.6</v>
      </c>
      <c r="U29" s="112">
        <f>[24]Março!$C$24</f>
        <v>36.799999999999997</v>
      </c>
      <c r="V29" s="112">
        <f>[24]Março!$C$25</f>
        <v>35.5</v>
      </c>
      <c r="W29" s="112">
        <f>[24]Março!$C$26</f>
        <v>32.1</v>
      </c>
      <c r="X29" s="112">
        <f>[24]Março!$C$27</f>
        <v>27.4</v>
      </c>
      <c r="Y29" s="112">
        <f>[24]Março!$C$28</f>
        <v>26.5</v>
      </c>
      <c r="Z29" s="112">
        <f>[24]Março!$C$29</f>
        <v>28.2</v>
      </c>
      <c r="AA29" s="112">
        <f>[24]Março!$C$30</f>
        <v>34</v>
      </c>
      <c r="AB29" s="112">
        <f>[24]Março!$C$31</f>
        <v>30.7</v>
      </c>
      <c r="AC29" s="112">
        <f>[24]Março!$C$32</f>
        <v>29.6</v>
      </c>
      <c r="AD29" s="112">
        <f>[24]Março!$C$33</f>
        <v>31.6</v>
      </c>
      <c r="AE29" s="112">
        <f>[24]Março!$C$34</f>
        <v>34.299999999999997</v>
      </c>
      <c r="AF29" s="112">
        <f>[24]Março!$C$35</f>
        <v>33.5</v>
      </c>
      <c r="AG29" s="115">
        <f t="shared" si="3"/>
        <v>38.700000000000003</v>
      </c>
      <c r="AH29" s="116">
        <f t="shared" si="4"/>
        <v>34.096774193548384</v>
      </c>
      <c r="AI29" s="12" t="s">
        <v>35</v>
      </c>
      <c r="AL29" t="s">
        <v>35</v>
      </c>
    </row>
    <row r="30" spans="1:39" x14ac:dyDescent="0.2">
      <c r="A30" s="48" t="s">
        <v>11</v>
      </c>
      <c r="B30" s="112">
        <f>[25]Março!$C$5</f>
        <v>38.700000000000003</v>
      </c>
      <c r="C30" s="112">
        <f>[25]Março!$C$6</f>
        <v>39.6</v>
      </c>
      <c r="D30" s="112">
        <f>[25]Março!$C$7</f>
        <v>36.700000000000003</v>
      </c>
      <c r="E30" s="112">
        <f>[25]Março!$C$8</f>
        <v>29.6</v>
      </c>
      <c r="F30" s="112">
        <f>[25]Março!$C$9</f>
        <v>33.200000000000003</v>
      </c>
      <c r="G30" s="112">
        <f>[25]Março!$C$10</f>
        <v>34.799999999999997</v>
      </c>
      <c r="H30" s="112">
        <f>[25]Março!$C$11</f>
        <v>34.6</v>
      </c>
      <c r="I30" s="112">
        <f>[25]Março!$C$12</f>
        <v>35.299999999999997</v>
      </c>
      <c r="J30" s="112">
        <f>[25]Março!$C$13</f>
        <v>36.700000000000003</v>
      </c>
      <c r="K30" s="112">
        <f>[25]Março!$C$14</f>
        <v>38.200000000000003</v>
      </c>
      <c r="L30" s="112">
        <f>[25]Março!$C$15</f>
        <v>37</v>
      </c>
      <c r="M30" s="112">
        <f>[25]Março!$C$16</f>
        <v>37.799999999999997</v>
      </c>
      <c r="N30" s="112">
        <f>[25]Março!$C$17</f>
        <v>38.5</v>
      </c>
      <c r="O30" s="112">
        <f>[25]Março!$C$18</f>
        <v>37.4</v>
      </c>
      <c r="P30" s="112">
        <f>[25]Março!$C$19</f>
        <v>38.200000000000003</v>
      </c>
      <c r="Q30" s="112">
        <f>[25]Março!$C$20</f>
        <v>37.5</v>
      </c>
      <c r="R30" s="112">
        <f>[25]Março!$C$21</f>
        <v>37.700000000000003</v>
      </c>
      <c r="S30" s="112">
        <f>[25]Março!$C$22</f>
        <v>36.200000000000003</v>
      </c>
      <c r="T30" s="112">
        <f>[25]Março!$C$23</f>
        <v>38.700000000000003</v>
      </c>
      <c r="U30" s="112">
        <f>[25]Março!$C$24</f>
        <v>38.299999999999997</v>
      </c>
      <c r="V30" s="112">
        <f>[25]Março!$C$25</f>
        <v>38.4</v>
      </c>
      <c r="W30" s="112">
        <f>[25]Março!$C$26</f>
        <v>32.5</v>
      </c>
      <c r="X30" s="112">
        <f>[25]Março!$C$27</f>
        <v>26.8</v>
      </c>
      <c r="Y30" s="112">
        <f>[25]Março!$C$28</f>
        <v>26.4</v>
      </c>
      <c r="Z30" s="112">
        <f>[25]Março!$C$29</f>
        <v>31.5</v>
      </c>
      <c r="AA30" s="112">
        <f>[25]Março!$C$30</f>
        <v>34.700000000000003</v>
      </c>
      <c r="AB30" s="112">
        <f>[25]Março!$C$31</f>
        <v>33.299999999999997</v>
      </c>
      <c r="AC30" s="112">
        <f>[25]Março!$C$32</f>
        <v>31.1</v>
      </c>
      <c r="AD30" s="112">
        <f>[25]Março!$C$33</f>
        <v>32</v>
      </c>
      <c r="AE30" s="112">
        <f>[25]Março!$C$34</f>
        <v>34.799999999999997</v>
      </c>
      <c r="AF30" s="112">
        <f>[25]Março!$C$35</f>
        <v>34.5</v>
      </c>
      <c r="AG30" s="115">
        <f t="shared" si="3"/>
        <v>39.6</v>
      </c>
      <c r="AH30" s="116">
        <f t="shared" si="4"/>
        <v>35.183870967741939</v>
      </c>
      <c r="AM30" t="s">
        <v>35</v>
      </c>
    </row>
    <row r="31" spans="1:39" s="5" customFormat="1" x14ac:dyDescent="0.2">
      <c r="A31" s="48" t="s">
        <v>12</v>
      </c>
      <c r="B31" s="112">
        <f>[26]Março!$C$5</f>
        <v>37.9</v>
      </c>
      <c r="C31" s="112">
        <f>[26]Março!$C$6</f>
        <v>37.9</v>
      </c>
      <c r="D31" s="112">
        <f>[26]Março!$C$7</f>
        <v>37.4</v>
      </c>
      <c r="E31" s="112">
        <f>[26]Março!$C$8</f>
        <v>31</v>
      </c>
      <c r="F31" s="112">
        <f>[26]Março!$C$9</f>
        <v>34.1</v>
      </c>
      <c r="G31" s="112">
        <f>[26]Março!$C$10</f>
        <v>33.5</v>
      </c>
      <c r="H31" s="112">
        <f>[26]Março!$C$11</f>
        <v>34.6</v>
      </c>
      <c r="I31" s="112">
        <f>[26]Março!$C$12</f>
        <v>34</v>
      </c>
      <c r="J31" s="112">
        <f>[26]Março!$C$13</f>
        <v>35.6</v>
      </c>
      <c r="K31" s="112">
        <f>[26]Março!$C$14</f>
        <v>36.299999999999997</v>
      </c>
      <c r="L31" s="112">
        <f>[26]Março!$C$15</f>
        <v>35.9</v>
      </c>
      <c r="M31" s="112">
        <f>[26]Março!$C$16</f>
        <v>37</v>
      </c>
      <c r="N31" s="112">
        <f>[26]Março!$C$17</f>
        <v>36.200000000000003</v>
      </c>
      <c r="O31" s="112">
        <f>[26]Março!$C$18</f>
        <v>37.1</v>
      </c>
      <c r="P31" s="112">
        <f>[26]Março!$C$19</f>
        <v>37.700000000000003</v>
      </c>
      <c r="Q31" s="112">
        <f>[26]Março!$C$20</f>
        <v>37.4</v>
      </c>
      <c r="R31" s="112">
        <f>[26]Março!$C$21</f>
        <v>37.4</v>
      </c>
      <c r="S31" s="112">
        <f>[26]Março!$C$22</f>
        <v>36.799999999999997</v>
      </c>
      <c r="T31" s="112">
        <f>[26]Março!$C$23</f>
        <v>38.200000000000003</v>
      </c>
      <c r="U31" s="112">
        <f>[26]Março!$C$24</f>
        <v>37.700000000000003</v>
      </c>
      <c r="V31" s="112">
        <f>[26]Março!$C$25</f>
        <v>39.700000000000003</v>
      </c>
      <c r="W31" s="112">
        <f>[26]Março!$C$26</f>
        <v>31.6</v>
      </c>
      <c r="X31" s="112">
        <f>[26]Março!$C$27</f>
        <v>31.4</v>
      </c>
      <c r="Y31" s="112">
        <f>[26]Março!$C$28</f>
        <v>31.1</v>
      </c>
      <c r="Z31" s="112">
        <f>[26]Março!$C$29</f>
        <v>34.4</v>
      </c>
      <c r="AA31" s="112">
        <f>[26]Março!$C$30</f>
        <v>34.4</v>
      </c>
      <c r="AB31" s="112">
        <f>[26]Março!$C$31</f>
        <v>34.4</v>
      </c>
      <c r="AC31" s="112">
        <f>[26]Março!$C$32</f>
        <v>34.1</v>
      </c>
      <c r="AD31" s="112">
        <f>[26]Março!$C$33</f>
        <v>33.700000000000003</v>
      </c>
      <c r="AE31" s="112">
        <f>[26]Março!$C$34</f>
        <v>34.1</v>
      </c>
      <c r="AF31" s="112">
        <f>[26]Março!$C$35</f>
        <v>30.2</v>
      </c>
      <c r="AG31" s="115">
        <f t="shared" si="3"/>
        <v>39.700000000000003</v>
      </c>
      <c r="AH31" s="116">
        <f t="shared" si="4"/>
        <v>35.251612903225805</v>
      </c>
      <c r="AL31" s="5" t="s">
        <v>35</v>
      </c>
      <c r="AM31" s="5" t="s">
        <v>35</v>
      </c>
    </row>
    <row r="32" spans="1:39" x14ac:dyDescent="0.2">
      <c r="A32" s="48" t="s">
        <v>13</v>
      </c>
      <c r="B32" s="112">
        <f>[27]Março!$C$5</f>
        <v>37.5</v>
      </c>
      <c r="C32" s="112">
        <f>[27]Março!$C$6</f>
        <v>36.9</v>
      </c>
      <c r="D32" s="112">
        <f>[27]Março!$C$7</f>
        <v>37</v>
      </c>
      <c r="E32" s="112">
        <f>[27]Março!$C$8</f>
        <v>33.799999999999997</v>
      </c>
      <c r="F32" s="112">
        <f>[27]Março!$C$9</f>
        <v>32.5</v>
      </c>
      <c r="G32" s="112">
        <f>[27]Março!$C$10</f>
        <v>33.200000000000003</v>
      </c>
      <c r="H32" s="112">
        <f>[27]Março!$C$11</f>
        <v>34.799999999999997</v>
      </c>
      <c r="I32" s="112">
        <f>[27]Março!$C$12</f>
        <v>34.6</v>
      </c>
      <c r="J32" s="112">
        <f>[27]Março!$C$13</f>
        <v>35.9</v>
      </c>
      <c r="K32" s="112">
        <f>[27]Março!$C$14</f>
        <v>37</v>
      </c>
      <c r="L32" s="112">
        <f>[27]Março!$C$15</f>
        <v>37.200000000000003</v>
      </c>
      <c r="M32" s="112">
        <f>[27]Março!$C$16</f>
        <v>37</v>
      </c>
      <c r="N32" s="112">
        <f>[27]Março!$C$17</f>
        <v>36.700000000000003</v>
      </c>
      <c r="O32" s="112">
        <f>[27]Março!$C$18</f>
        <v>37.200000000000003</v>
      </c>
      <c r="P32" s="112">
        <f>[27]Março!$C$19</f>
        <v>36.6</v>
      </c>
      <c r="Q32" s="112">
        <f>[27]Março!$C$20</f>
        <v>37.1</v>
      </c>
      <c r="R32" s="112">
        <f>[27]Março!$C$21</f>
        <v>36.9</v>
      </c>
      <c r="S32" s="112">
        <f>[27]Março!$C$22</f>
        <v>36.6</v>
      </c>
      <c r="T32" s="112">
        <f>[27]Março!$C$23</f>
        <v>37.6</v>
      </c>
      <c r="U32" s="112">
        <f>[27]Março!$C$24</f>
        <v>37.700000000000003</v>
      </c>
      <c r="V32" s="112">
        <f>[27]Março!$C$25</f>
        <v>37.799999999999997</v>
      </c>
      <c r="W32" s="112">
        <f>[27]Março!$C$26</f>
        <v>31.6</v>
      </c>
      <c r="X32" s="112">
        <f>[27]Março!$C$27</f>
        <v>31.2</v>
      </c>
      <c r="Y32" s="112">
        <f>[27]Março!$C$28</f>
        <v>31.7</v>
      </c>
      <c r="Z32" s="112">
        <f>[27]Março!$C$29</f>
        <v>30.7</v>
      </c>
      <c r="AA32" s="112">
        <f>[27]Março!$C$30</f>
        <v>31.2</v>
      </c>
      <c r="AB32" s="112">
        <f>[27]Março!$C$31</f>
        <v>32.6</v>
      </c>
      <c r="AC32" s="112">
        <f>[27]Março!$C$32</f>
        <v>32.299999999999997</v>
      </c>
      <c r="AD32" s="112">
        <f>[27]Março!$C$33</f>
        <v>32.1</v>
      </c>
      <c r="AE32" s="112">
        <f>[27]Março!$C$34</f>
        <v>33.299999999999997</v>
      </c>
      <c r="AF32" s="112">
        <f>[27]Março!$C$35</f>
        <v>34</v>
      </c>
      <c r="AG32" s="115">
        <f t="shared" si="3"/>
        <v>37.799999999999997</v>
      </c>
      <c r="AH32" s="116">
        <f t="shared" si="4"/>
        <v>34.91290322580646</v>
      </c>
    </row>
    <row r="33" spans="1:39" x14ac:dyDescent="0.2">
      <c r="A33" s="48" t="s">
        <v>152</v>
      </c>
      <c r="B33" s="112">
        <f>[28]Março!$C$5</f>
        <v>37.799999999999997</v>
      </c>
      <c r="C33" s="112">
        <f>[28]Março!$C$6</f>
        <v>37.200000000000003</v>
      </c>
      <c r="D33" s="112">
        <f>[28]Março!$C$7</f>
        <v>35.200000000000003</v>
      </c>
      <c r="E33" s="112">
        <f>[28]Março!$C$8</f>
        <v>32.6</v>
      </c>
      <c r="F33" s="112">
        <f>[28]Março!$C$9</f>
        <v>34</v>
      </c>
      <c r="G33" s="112">
        <f>[28]Março!$C$10</f>
        <v>35.1</v>
      </c>
      <c r="H33" s="112">
        <f>[28]Março!$C$11</f>
        <v>33.5</v>
      </c>
      <c r="I33" s="112">
        <f>[28]Março!$C$12</f>
        <v>34.1</v>
      </c>
      <c r="J33" s="112">
        <f>[28]Março!$C$13</f>
        <v>35.700000000000003</v>
      </c>
      <c r="K33" s="112">
        <f>[28]Março!$C$14</f>
        <v>37</v>
      </c>
      <c r="L33" s="112">
        <f>[28]Março!$C$15</f>
        <v>35.5</v>
      </c>
      <c r="M33" s="112">
        <f>[28]Março!$C$16</f>
        <v>35.9</v>
      </c>
      <c r="N33" s="112">
        <f>[28]Março!$C$17</f>
        <v>37</v>
      </c>
      <c r="O33" s="112">
        <f>[28]Março!$C$18</f>
        <v>38.700000000000003</v>
      </c>
      <c r="P33" s="112">
        <f>[28]Março!$C$19</f>
        <v>38</v>
      </c>
      <c r="Q33" s="112">
        <f>[28]Março!$C$20</f>
        <v>37</v>
      </c>
      <c r="R33" s="112">
        <f>[28]Março!$C$21</f>
        <v>37.200000000000003</v>
      </c>
      <c r="S33" s="112">
        <f>[28]Março!$C$22</f>
        <v>36.299999999999997</v>
      </c>
      <c r="T33" s="112">
        <f>[28]Março!$C$23</f>
        <v>37.6</v>
      </c>
      <c r="U33" s="112">
        <f>[28]Março!$C$24</f>
        <v>37.700000000000003</v>
      </c>
      <c r="V33" s="112">
        <f>[28]Março!$C$25</f>
        <v>37.299999999999997</v>
      </c>
      <c r="W33" s="112">
        <f>[28]Março!$C$26</f>
        <v>31.8</v>
      </c>
      <c r="X33" s="112">
        <f>[28]Março!$C$27</f>
        <v>26.7</v>
      </c>
      <c r="Y33" s="112">
        <f>[28]Março!$C$28</f>
        <v>28.8</v>
      </c>
      <c r="Z33" s="112">
        <f>[28]Março!$C$29</f>
        <v>32.1</v>
      </c>
      <c r="AA33" s="112">
        <f>[28]Março!$C$30</f>
        <v>33.1</v>
      </c>
      <c r="AB33" s="112">
        <f>[28]Março!$C$31</f>
        <v>31.7</v>
      </c>
      <c r="AC33" s="112">
        <f>[28]Março!$C$32</f>
        <v>30.8</v>
      </c>
      <c r="AD33" s="112">
        <f>[28]Março!$C$33</f>
        <v>30.7</v>
      </c>
      <c r="AE33" s="112">
        <f>[28]Março!$C$34</f>
        <v>34.9</v>
      </c>
      <c r="AF33" s="112">
        <f>[28]Março!$C$35</f>
        <v>35</v>
      </c>
      <c r="AG33" s="115">
        <f t="shared" si="3"/>
        <v>38.700000000000003</v>
      </c>
      <c r="AH33" s="116">
        <f t="shared" si="4"/>
        <v>34.70967741935484</v>
      </c>
    </row>
    <row r="34" spans="1:39" x14ac:dyDescent="0.2">
      <c r="A34" s="48" t="s">
        <v>123</v>
      </c>
      <c r="B34" s="112">
        <f>[29]Março!$C$5</f>
        <v>37.799999999999997</v>
      </c>
      <c r="C34" s="112">
        <f>[29]Março!$C$6</f>
        <v>37.9</v>
      </c>
      <c r="D34" s="112">
        <f>[29]Março!$C$7</f>
        <v>38.200000000000003</v>
      </c>
      <c r="E34" s="112">
        <f>[29]Março!$C$8</f>
        <v>35.1</v>
      </c>
      <c r="F34" s="112">
        <f>[29]Março!$C$9</f>
        <v>35.5</v>
      </c>
      <c r="G34" s="112">
        <f>[29]Março!$C$10</f>
        <v>35.299999999999997</v>
      </c>
      <c r="H34" s="112">
        <f>[29]Março!$C$11</f>
        <v>34.9</v>
      </c>
      <c r="I34" s="112">
        <f>[29]Março!$C$12</f>
        <v>30.3</v>
      </c>
      <c r="J34" s="112">
        <f>[29]Março!$C$13</f>
        <v>34.299999999999997</v>
      </c>
      <c r="K34" s="112">
        <f>[29]Março!$C$14</f>
        <v>35</v>
      </c>
      <c r="L34" s="112">
        <f>[29]Março!$C$15</f>
        <v>35.200000000000003</v>
      </c>
      <c r="M34" s="112">
        <f>[29]Março!$C$16</f>
        <v>35.6</v>
      </c>
      <c r="N34" s="112">
        <f>[29]Março!$C$17</f>
        <v>36.6</v>
      </c>
      <c r="O34" s="112">
        <f>[29]Março!$C$18</f>
        <v>38.6</v>
      </c>
      <c r="P34" s="112">
        <f>[29]Março!$C$19</f>
        <v>38.799999999999997</v>
      </c>
      <c r="Q34" s="112">
        <f>[29]Março!$C$20</f>
        <v>37.299999999999997</v>
      </c>
      <c r="R34" s="112">
        <f>[29]Março!$C$21</f>
        <v>37.1</v>
      </c>
      <c r="S34" s="112">
        <f>[29]Março!$C$22</f>
        <v>36</v>
      </c>
      <c r="T34" s="112">
        <f>[29]Março!$C$23</f>
        <v>37.200000000000003</v>
      </c>
      <c r="U34" s="112">
        <f>[29]Março!$C$24</f>
        <v>36.700000000000003</v>
      </c>
      <c r="V34" s="112">
        <f>[29]Março!$C$25</f>
        <v>36.5</v>
      </c>
      <c r="W34" s="112">
        <f>[29]Março!$C$26</f>
        <v>32.700000000000003</v>
      </c>
      <c r="X34" s="112">
        <f>[29]Março!$C$27</f>
        <v>27.9</v>
      </c>
      <c r="Y34" s="112">
        <f>[29]Março!$C$28</f>
        <v>25.4</v>
      </c>
      <c r="Z34" s="112">
        <f>[29]Março!$C$29</f>
        <v>31.6</v>
      </c>
      <c r="AA34" s="112">
        <f>[29]Março!$C$30</f>
        <v>31.6</v>
      </c>
      <c r="AB34" s="112">
        <f>[29]Março!$C$31</f>
        <v>30</v>
      </c>
      <c r="AC34" s="112">
        <f>[29]Março!$C$32</f>
        <v>31.6</v>
      </c>
      <c r="AD34" s="112">
        <f>[29]Março!$C$33</f>
        <v>31</v>
      </c>
      <c r="AE34" s="112">
        <f>[29]Março!$C$34</f>
        <v>34.700000000000003</v>
      </c>
      <c r="AF34" s="112">
        <f>[29]Março!$C$35</f>
        <v>34</v>
      </c>
      <c r="AG34" s="115">
        <f t="shared" si="3"/>
        <v>38.799999999999997</v>
      </c>
      <c r="AH34" s="116">
        <f t="shared" si="4"/>
        <v>34.529032258064518</v>
      </c>
      <c r="AL34" t="s">
        <v>35</v>
      </c>
    </row>
    <row r="35" spans="1:39" x14ac:dyDescent="0.2">
      <c r="A35" s="48" t="s">
        <v>14</v>
      </c>
      <c r="B35" s="112">
        <f>[30]Março!$C$5</f>
        <v>37.4</v>
      </c>
      <c r="C35" s="112">
        <f>[30]Março!$C$6</f>
        <v>36.700000000000003</v>
      </c>
      <c r="D35" s="112">
        <f>[30]Março!$C$7</f>
        <v>36.6</v>
      </c>
      <c r="E35" s="112">
        <f>[30]Março!$C$8</f>
        <v>37</v>
      </c>
      <c r="F35" s="112">
        <f>[30]Março!$C$9</f>
        <v>34.9</v>
      </c>
      <c r="G35" s="112">
        <f>[30]Março!$C$10</f>
        <v>35.299999999999997</v>
      </c>
      <c r="H35" s="112">
        <f>[30]Março!$C$11</f>
        <v>34.700000000000003</v>
      </c>
      <c r="I35" s="112">
        <f>[30]Março!$C$12</f>
        <v>35.1</v>
      </c>
      <c r="J35" s="112">
        <f>[30]Março!$C$13</f>
        <v>36.299999999999997</v>
      </c>
      <c r="K35" s="112">
        <f>[30]Março!$C$14</f>
        <v>32.4</v>
      </c>
      <c r="L35" s="112">
        <f>[30]Março!$C$15</f>
        <v>34.1</v>
      </c>
      <c r="M35" s="112">
        <f>[30]Março!$C$16</f>
        <v>35.799999999999997</v>
      </c>
      <c r="N35" s="112">
        <f>[30]Março!$C$17</f>
        <v>35.799999999999997</v>
      </c>
      <c r="O35" s="112">
        <f>[30]Março!$C$18</f>
        <v>35.1</v>
      </c>
      <c r="P35" s="112">
        <f>[30]Março!$C$19</f>
        <v>36</v>
      </c>
      <c r="Q35" s="112">
        <f>[30]Março!$C$20</f>
        <v>36.200000000000003</v>
      </c>
      <c r="R35" s="112">
        <f>[30]Março!$C$21</f>
        <v>34.4</v>
      </c>
      <c r="S35" s="112">
        <f>[30]Março!$C$22</f>
        <v>35.799999999999997</v>
      </c>
      <c r="T35" s="112">
        <f>[30]Março!$C$23</f>
        <v>35.700000000000003</v>
      </c>
      <c r="U35" s="112">
        <f>[30]Março!$C$24</f>
        <v>35.4</v>
      </c>
      <c r="V35" s="112">
        <f>[30]Março!$C$25</f>
        <v>35.1</v>
      </c>
      <c r="W35" s="112">
        <f>[30]Março!$C$26</f>
        <v>30.5</v>
      </c>
      <c r="X35" s="112">
        <f>[30]Março!$C$27</f>
        <v>26.6</v>
      </c>
      <c r="Y35" s="112">
        <f>[30]Março!$C$28</f>
        <v>29.9</v>
      </c>
      <c r="Z35" s="112">
        <f>[30]Março!$C$29</f>
        <v>29</v>
      </c>
      <c r="AA35" s="112">
        <f>[30]Março!$C$30</f>
        <v>24.7</v>
      </c>
      <c r="AB35" s="112">
        <f>[30]Março!$C$31</f>
        <v>24.4</v>
      </c>
      <c r="AC35" s="112">
        <f>[30]Março!$C$32</f>
        <v>29.9</v>
      </c>
      <c r="AD35" s="112">
        <f>[30]Março!$C$33</f>
        <v>31.2</v>
      </c>
      <c r="AE35" s="112">
        <f>[30]Março!$C$34</f>
        <v>31.5</v>
      </c>
      <c r="AF35" s="112">
        <f>[30]Março!$C$35</f>
        <v>32.4</v>
      </c>
      <c r="AG35" s="115">
        <f t="shared" si="3"/>
        <v>37.4</v>
      </c>
      <c r="AH35" s="116">
        <f t="shared" si="4"/>
        <v>33.41612903225807</v>
      </c>
      <c r="AJ35" t="s">
        <v>35</v>
      </c>
      <c r="AL35" t="s">
        <v>35</v>
      </c>
    </row>
    <row r="36" spans="1:39" x14ac:dyDescent="0.2">
      <c r="A36" s="48" t="s">
        <v>153</v>
      </c>
      <c r="B36" s="112">
        <f>[31]Março!$C$5</f>
        <v>38.799999999999997</v>
      </c>
      <c r="C36" s="112">
        <f>[31]Março!$C$6</f>
        <v>37.9</v>
      </c>
      <c r="D36" s="112">
        <f>[31]Março!$C$7</f>
        <v>36.1</v>
      </c>
      <c r="E36" s="112">
        <f>[31]Março!$C$8</f>
        <v>34</v>
      </c>
      <c r="F36" s="112">
        <f>[31]Março!$C$9</f>
        <v>33.799999999999997</v>
      </c>
      <c r="G36" s="112">
        <f>[31]Março!$C$10</f>
        <v>34.1</v>
      </c>
      <c r="H36" s="112">
        <f>[31]Março!$C$11</f>
        <v>34.200000000000003</v>
      </c>
      <c r="I36" s="112">
        <f>[31]Março!$C$12</f>
        <v>35.1</v>
      </c>
      <c r="J36" s="112">
        <f>[31]Março!$C$13</f>
        <v>36</v>
      </c>
      <c r="K36" s="112">
        <f>[31]Março!$C$14</f>
        <v>35.4</v>
      </c>
      <c r="L36" s="112">
        <f>[31]Março!$C$15</f>
        <v>35.5</v>
      </c>
      <c r="M36" s="112">
        <f>[31]Março!$C$16</f>
        <v>36.6</v>
      </c>
      <c r="N36" s="112">
        <f>[31]Março!$C$17</f>
        <v>37.1</v>
      </c>
      <c r="O36" s="112">
        <f>[31]Março!$C$18</f>
        <v>35.299999999999997</v>
      </c>
      <c r="P36" s="112">
        <f>[31]Março!$C$19</f>
        <v>37.5</v>
      </c>
      <c r="Q36" s="112">
        <f>[31]Março!$C$20</f>
        <v>36.4</v>
      </c>
      <c r="R36" s="112">
        <f>[31]Março!$C$21</f>
        <v>35.200000000000003</v>
      </c>
      <c r="S36" s="112">
        <f>[31]Março!$C$22</f>
        <v>36.299999999999997</v>
      </c>
      <c r="T36" s="112">
        <f>[31]Março!$C$23</f>
        <v>35.799999999999997</v>
      </c>
      <c r="U36" s="112">
        <f>[31]Março!$C$24</f>
        <v>37.5</v>
      </c>
      <c r="V36" s="112">
        <f>[31]Março!$C$25</f>
        <v>34.1</v>
      </c>
      <c r="W36" s="112">
        <f>[31]Março!$C$26</f>
        <v>33.299999999999997</v>
      </c>
      <c r="X36" s="112">
        <f>[31]Março!$C$27</f>
        <v>31.3</v>
      </c>
      <c r="Y36" s="112">
        <f>[31]Março!$C$28</f>
        <v>33</v>
      </c>
      <c r="Z36" s="112">
        <f>[31]Março!$C$29</f>
        <v>31.3</v>
      </c>
      <c r="AA36" s="112">
        <f>[31]Março!$C$30</f>
        <v>29.6</v>
      </c>
      <c r="AB36" s="112">
        <f>[31]Março!$C$31</f>
        <v>28.9</v>
      </c>
      <c r="AC36" s="112">
        <f>[31]Março!$C$32</f>
        <v>31.4</v>
      </c>
      <c r="AD36" s="112">
        <f>[31]Março!$C$33</f>
        <v>33.299999999999997</v>
      </c>
      <c r="AE36" s="112">
        <f>[31]Março!$C$34</f>
        <v>33.700000000000003</v>
      </c>
      <c r="AF36" s="112">
        <f>[31]Março!$C$35</f>
        <v>35.5</v>
      </c>
      <c r="AG36" s="115">
        <f t="shared" si="3"/>
        <v>38.799999999999997</v>
      </c>
      <c r="AH36" s="116">
        <f t="shared" si="4"/>
        <v>34.645161290322577</v>
      </c>
    </row>
    <row r="37" spans="1:39" x14ac:dyDescent="0.2">
      <c r="A37" s="48" t="s">
        <v>15</v>
      </c>
      <c r="B37" s="112">
        <f>[32]Março!$C$5</f>
        <v>34.700000000000003</v>
      </c>
      <c r="C37" s="112">
        <f>[32]Março!$C$6</f>
        <v>35.6</v>
      </c>
      <c r="D37" s="112">
        <f>[32]Março!$C$7</f>
        <v>34.6</v>
      </c>
      <c r="E37" s="112">
        <f>[32]Março!$C$8</f>
        <v>30.1</v>
      </c>
      <c r="F37" s="112">
        <f>[32]Março!$C$9</f>
        <v>29.1</v>
      </c>
      <c r="G37" s="112">
        <f>[32]Março!$C$10</f>
        <v>30.9</v>
      </c>
      <c r="H37" s="112">
        <f>[32]Março!$C$11</f>
        <v>30.7</v>
      </c>
      <c r="I37" s="112">
        <f>[32]Março!$C$12</f>
        <v>31.7</v>
      </c>
      <c r="J37" s="112">
        <f>[32]Março!$C$13</f>
        <v>33.5</v>
      </c>
      <c r="K37" s="112">
        <f>[32]Março!$C$14</f>
        <v>33.9</v>
      </c>
      <c r="L37" s="112">
        <f>[32]Março!$C$15</f>
        <v>35</v>
      </c>
      <c r="M37" s="112">
        <f>[32]Março!$C$16</f>
        <v>34.700000000000003</v>
      </c>
      <c r="N37" s="112">
        <f>[32]Março!$C$17</f>
        <v>36.1</v>
      </c>
      <c r="O37" s="112">
        <f>[32]Março!$C$18</f>
        <v>36.4</v>
      </c>
      <c r="P37" s="112">
        <f>[32]Março!$C$19</f>
        <v>36.4</v>
      </c>
      <c r="Q37" s="112">
        <f>[32]Março!$C$20</f>
        <v>35.9</v>
      </c>
      <c r="R37" s="112">
        <f>[32]Março!$C$21</f>
        <v>35.1</v>
      </c>
      <c r="S37" s="112">
        <f>[32]Março!$C$22</f>
        <v>34</v>
      </c>
      <c r="T37" s="112">
        <f>[32]Março!$C$23</f>
        <v>35.799999999999997</v>
      </c>
      <c r="U37" s="112">
        <f>[32]Março!$C$24</f>
        <v>35.4</v>
      </c>
      <c r="V37" s="112">
        <f>[32]Março!$C$25</f>
        <v>35</v>
      </c>
      <c r="W37" s="112">
        <f>[32]Março!$C$26</f>
        <v>28.9</v>
      </c>
      <c r="X37" s="112">
        <f>[32]Março!$C$27</f>
        <v>27.2</v>
      </c>
      <c r="Y37" s="112">
        <f>[32]Março!$C$28</f>
        <v>25.7</v>
      </c>
      <c r="Z37" s="112">
        <f>[32]Março!$C$29</f>
        <v>26.2</v>
      </c>
      <c r="AA37" s="112">
        <f>[32]Março!$C$30</f>
        <v>32.700000000000003</v>
      </c>
      <c r="AB37" s="112">
        <f>[32]Março!$C$31</f>
        <v>30.6</v>
      </c>
      <c r="AC37" s="112">
        <f>[32]Março!$C$32</f>
        <v>29.6</v>
      </c>
      <c r="AD37" s="112">
        <f>[32]Março!$C$33</f>
        <v>31.3</v>
      </c>
      <c r="AE37" s="112">
        <f>[32]Março!$C$34</f>
        <v>33.4</v>
      </c>
      <c r="AF37" s="112">
        <f>[32]Março!$C$35</f>
        <v>30</v>
      </c>
      <c r="AG37" s="115">
        <f t="shared" si="3"/>
        <v>36.4</v>
      </c>
      <c r="AH37" s="116">
        <f t="shared" si="4"/>
        <v>32.587096774193547</v>
      </c>
      <c r="AI37" s="12" t="s">
        <v>35</v>
      </c>
      <c r="AL37" t="s">
        <v>35</v>
      </c>
    </row>
    <row r="38" spans="1:39" hidden="1" x14ac:dyDescent="0.2">
      <c r="A38" s="48" t="s">
        <v>16</v>
      </c>
      <c r="B38" s="112">
        <f>[33]Março!$C$5</f>
        <v>34.799999999999997</v>
      </c>
      <c r="C38" s="112">
        <f>[33]Março!$C$6</f>
        <v>26.2</v>
      </c>
      <c r="D38" s="112">
        <f>[33]Março!$C$7</f>
        <v>30</v>
      </c>
      <c r="E38" s="112">
        <f>[33]Março!$C$8</f>
        <v>34.1</v>
      </c>
      <c r="F38" s="112">
        <f>[33]Março!$C$9</f>
        <v>35.4</v>
      </c>
      <c r="G38" s="112">
        <f>[33]Março!$C$10</f>
        <v>35.200000000000003</v>
      </c>
      <c r="H38" s="112">
        <f>[33]Março!$C$11</f>
        <v>33.799999999999997</v>
      </c>
      <c r="I38" s="112">
        <f>[33]Março!$C$12</f>
        <v>32.799999999999997</v>
      </c>
      <c r="J38" s="112">
        <f>[33]Março!$C$13</f>
        <v>33.799999999999997</v>
      </c>
      <c r="K38" s="112">
        <f>[33]Março!$C$14</f>
        <v>32.4</v>
      </c>
      <c r="L38" s="112">
        <f>[33]Março!$C$15</f>
        <v>34.5</v>
      </c>
      <c r="M38" s="112">
        <f>[33]Março!$C$16</f>
        <v>33.1</v>
      </c>
      <c r="N38" s="112">
        <f>[33]Março!$C$17</f>
        <v>32</v>
      </c>
      <c r="O38" s="112">
        <f>[33]Março!$C$18</f>
        <v>30.9</v>
      </c>
      <c r="P38" s="112">
        <f>[33]Março!$C$19</f>
        <v>29.5</v>
      </c>
      <c r="Q38" s="112">
        <f>[33]Março!$C$20</f>
        <v>32.6</v>
      </c>
      <c r="R38" s="112">
        <f>[33]Março!$C$21</f>
        <v>32.4</v>
      </c>
      <c r="S38" s="112">
        <f>[33]Março!$C$22</f>
        <v>28</v>
      </c>
      <c r="T38" s="112">
        <f>[33]Março!$C$23</f>
        <v>31.8</v>
      </c>
      <c r="U38" s="112">
        <f>[33]Março!$C$24</f>
        <v>32.200000000000003</v>
      </c>
      <c r="V38" s="112">
        <f>[33]Março!$C$25</f>
        <v>33.1</v>
      </c>
      <c r="W38" s="112">
        <f>[33]Março!$C$26</f>
        <v>34</v>
      </c>
      <c r="X38" s="112">
        <f>[33]Março!$C$27</f>
        <v>34</v>
      </c>
      <c r="Y38" s="112">
        <f>[33]Março!$C$28</f>
        <v>30.9</v>
      </c>
      <c r="Z38" s="112">
        <f>[33]Março!$C$29</f>
        <v>33.1</v>
      </c>
      <c r="AA38" s="112">
        <f>[33]Março!$C$30</f>
        <v>32.1</v>
      </c>
      <c r="AB38" s="112">
        <f>[33]Março!$C$31</f>
        <v>32.700000000000003</v>
      </c>
      <c r="AC38" s="112">
        <f>[33]Março!$C$32</f>
        <v>34.9</v>
      </c>
      <c r="AD38" s="112">
        <f>[33]Março!$C$33</f>
        <v>35.9</v>
      </c>
      <c r="AE38" s="112">
        <f>[33]Março!$C$34</f>
        <v>35.299999999999997</v>
      </c>
      <c r="AF38" s="112">
        <f>[33]Março!$C$35</f>
        <v>34.6</v>
      </c>
      <c r="AG38" s="115" t="s">
        <v>197</v>
      </c>
      <c r="AH38" s="116" t="s">
        <v>197</v>
      </c>
      <c r="AK38" t="s">
        <v>35</v>
      </c>
      <c r="AL38" t="s">
        <v>35</v>
      </c>
      <c r="AM38" t="s">
        <v>35</v>
      </c>
    </row>
    <row r="39" spans="1:39" x14ac:dyDescent="0.2">
      <c r="A39" s="48" t="s">
        <v>154</v>
      </c>
      <c r="B39" s="112">
        <f>[34]Março!$C$5</f>
        <v>37.6</v>
      </c>
      <c r="C39" s="112">
        <f>[34]Março!$C$6</f>
        <v>37.6</v>
      </c>
      <c r="D39" s="112">
        <f>[34]Março!$C$7</f>
        <v>36.6</v>
      </c>
      <c r="E39" s="112">
        <f>[34]Março!$C$8</f>
        <v>34.1</v>
      </c>
      <c r="F39" s="112">
        <f>[34]Março!$C$9</f>
        <v>35.200000000000003</v>
      </c>
      <c r="G39" s="112">
        <f>[34]Março!$C$10</f>
        <v>33.200000000000003</v>
      </c>
      <c r="H39" s="112">
        <f>[34]Março!$C$11</f>
        <v>32.5</v>
      </c>
      <c r="I39" s="112">
        <f>[34]Março!$C$12</f>
        <v>32.5</v>
      </c>
      <c r="J39" s="112">
        <f>[34]Março!$C$13</f>
        <v>34</v>
      </c>
      <c r="K39" s="112">
        <f>[34]Março!$C$14</f>
        <v>35.700000000000003</v>
      </c>
      <c r="L39" s="112">
        <f>[34]Março!$C$15</f>
        <v>34.799999999999997</v>
      </c>
      <c r="M39" s="112">
        <f>[34]Março!$C$16</f>
        <v>35.9</v>
      </c>
      <c r="N39" s="112">
        <f>[34]Março!$C$17</f>
        <v>36.6</v>
      </c>
      <c r="O39" s="112">
        <f>[34]Março!$C$18</f>
        <v>35.6</v>
      </c>
      <c r="P39" s="112">
        <f>[34]Março!$C$19</f>
        <v>36.299999999999997</v>
      </c>
      <c r="Q39" s="112">
        <f>[34]Março!$C$20</f>
        <v>35.1</v>
      </c>
      <c r="R39" s="112">
        <f>[34]Março!$C$21</f>
        <v>36.200000000000003</v>
      </c>
      <c r="S39" s="112">
        <f>[34]Março!$C$22</f>
        <v>35.5</v>
      </c>
      <c r="T39" s="112">
        <f>[34]Março!$C$23</f>
        <v>35.799999999999997</v>
      </c>
      <c r="U39" s="112">
        <f>[34]Março!$C$24</f>
        <v>35.700000000000003</v>
      </c>
      <c r="V39" s="112">
        <f>[34]Março!$C$25</f>
        <v>32.700000000000003</v>
      </c>
      <c r="W39" s="112">
        <f>[34]Março!$C$26</f>
        <v>30.3</v>
      </c>
      <c r="X39" s="112">
        <f>[34]Março!$C$27</f>
        <v>27.9</v>
      </c>
      <c r="Y39" s="112">
        <f>[34]Março!$C$28</f>
        <v>26.7</v>
      </c>
      <c r="Z39" s="112">
        <f>[34]Março!$C$29</f>
        <v>29.1</v>
      </c>
      <c r="AA39" s="112">
        <f>[34]Março!$C$30</f>
        <v>25.6</v>
      </c>
      <c r="AB39" s="112">
        <f>[34]Março!$C$31</f>
        <v>27.6</v>
      </c>
      <c r="AC39" s="112">
        <f>[34]Março!$C$32</f>
        <v>29.4</v>
      </c>
      <c r="AD39" s="112">
        <f>[34]Março!$C$33</f>
        <v>31</v>
      </c>
      <c r="AE39" s="112">
        <f>[34]Março!$C$34</f>
        <v>32.200000000000003</v>
      </c>
      <c r="AF39" s="112">
        <f>[34]Março!$C$35</f>
        <v>31.9</v>
      </c>
      <c r="AG39" s="115">
        <f t="shared" si="3"/>
        <v>37.6</v>
      </c>
      <c r="AH39" s="116">
        <f t="shared" si="4"/>
        <v>33.254838709677429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[35]Março!$C$5</f>
        <v>37.799999999999997</v>
      </c>
      <c r="C40" s="112">
        <f>[35]Março!$C$6</f>
        <v>38.1</v>
      </c>
      <c r="D40" s="112">
        <f>[35]Março!$C$7</f>
        <v>36.4</v>
      </c>
      <c r="E40" s="112">
        <f>[35]Março!$C$8</f>
        <v>31</v>
      </c>
      <c r="F40" s="112">
        <f>[35]Março!$C$9</f>
        <v>33.700000000000003</v>
      </c>
      <c r="G40" s="112">
        <f>[35]Março!$C$10</f>
        <v>34.299999999999997</v>
      </c>
      <c r="H40" s="112">
        <f>[35]Março!$C$11</f>
        <v>34.299999999999997</v>
      </c>
      <c r="I40" s="112">
        <f>[35]Março!$C$12</f>
        <v>34.6</v>
      </c>
      <c r="J40" s="112">
        <f>[35]Março!$C$13</f>
        <v>34.9</v>
      </c>
      <c r="K40" s="112">
        <f>[35]Março!$C$14</f>
        <v>37.299999999999997</v>
      </c>
      <c r="L40" s="112">
        <f>[35]Março!$C$15</f>
        <v>35.799999999999997</v>
      </c>
      <c r="M40" s="112">
        <f>[35]Março!$C$16</f>
        <v>35.9</v>
      </c>
      <c r="N40" s="112">
        <f>[35]Março!$C$17</f>
        <v>37.4</v>
      </c>
      <c r="O40" s="112">
        <f>[35]Março!$C$18</f>
        <v>38.9</v>
      </c>
      <c r="P40" s="112">
        <f>[35]Março!$C$19</f>
        <v>38.6</v>
      </c>
      <c r="Q40" s="112">
        <f>[35]Março!$C$20</f>
        <v>37.799999999999997</v>
      </c>
      <c r="R40" s="112">
        <f>[35]Março!$C$21</f>
        <v>38.1</v>
      </c>
      <c r="S40" s="112">
        <f>[35]Março!$C$22</f>
        <v>35.4</v>
      </c>
      <c r="T40" s="112">
        <f>[35]Março!$C$23</f>
        <v>37.299999999999997</v>
      </c>
      <c r="U40" s="112">
        <f>[35]Março!$C$24</f>
        <v>37.9</v>
      </c>
      <c r="V40" s="112">
        <f>[35]Março!$C$25</f>
        <v>37.299999999999997</v>
      </c>
      <c r="W40" s="112">
        <f>[35]Março!$C$26</f>
        <v>31.5</v>
      </c>
      <c r="X40" s="112">
        <f>[35]Março!$C$27</f>
        <v>27.8</v>
      </c>
      <c r="Y40" s="112">
        <f>[35]Março!$C$28</f>
        <v>26.6</v>
      </c>
      <c r="Z40" s="112">
        <f>[35]Março!$C$29</f>
        <v>31.2</v>
      </c>
      <c r="AA40" s="112">
        <f>[35]Março!$C$30</f>
        <v>33.700000000000003</v>
      </c>
      <c r="AB40" s="112">
        <f>[35]Março!$C$31</f>
        <v>31.4</v>
      </c>
      <c r="AC40" s="112">
        <f>[35]Março!$C$32</f>
        <v>29.7</v>
      </c>
      <c r="AD40" s="112">
        <f>[35]Março!$C$33</f>
        <v>31.1</v>
      </c>
      <c r="AE40" s="112">
        <f>[35]Março!$C$34</f>
        <v>35.299999999999997</v>
      </c>
      <c r="AF40" s="112">
        <f>[35]Março!$C$35</f>
        <v>33.799999999999997</v>
      </c>
      <c r="AG40" s="115">
        <f t="shared" si="3"/>
        <v>38.9</v>
      </c>
      <c r="AH40" s="116">
        <f t="shared" si="4"/>
        <v>34.674193548387095</v>
      </c>
      <c r="AM40" t="s">
        <v>35</v>
      </c>
    </row>
    <row r="41" spans="1:39" x14ac:dyDescent="0.2">
      <c r="A41" s="48" t="s">
        <v>136</v>
      </c>
      <c r="B41" s="112" t="str">
        <f>[36]Março!$C$5</f>
        <v>*</v>
      </c>
      <c r="C41" s="112" t="str">
        <f>[36]Março!$C$6</f>
        <v>*</v>
      </c>
      <c r="D41" s="112" t="str">
        <f>[36]Março!$C$7</f>
        <v>*</v>
      </c>
      <c r="E41" s="112" t="str">
        <f>[36]Março!$C$8</f>
        <v>*</v>
      </c>
      <c r="F41" s="112">
        <f>[36]Março!$C$9</f>
        <v>35.1</v>
      </c>
      <c r="G41" s="112">
        <f>[36]Março!$C$10</f>
        <v>32.6</v>
      </c>
      <c r="H41" s="112">
        <f>[36]Março!$C$11</f>
        <v>33.5</v>
      </c>
      <c r="I41" s="112">
        <f>[36]Março!$C$12</f>
        <v>33.1</v>
      </c>
      <c r="J41" s="112">
        <f>[36]Março!$C$13</f>
        <v>34.6</v>
      </c>
      <c r="K41" s="112">
        <f>[36]Março!$C$14</f>
        <v>34.6</v>
      </c>
      <c r="L41" s="112">
        <f>[36]Março!$C$15</f>
        <v>34.4</v>
      </c>
      <c r="M41" s="112">
        <f>[36]Março!$C$16</f>
        <v>34.9</v>
      </c>
      <c r="N41" s="112">
        <f>[36]Março!$C$17</f>
        <v>37</v>
      </c>
      <c r="O41" s="112">
        <f>[36]Março!$C$18</f>
        <v>38</v>
      </c>
      <c r="P41" s="112">
        <f>[36]Março!$C$19</f>
        <v>38.299999999999997</v>
      </c>
      <c r="Q41" s="112">
        <f>[36]Março!$C$20</f>
        <v>36.4</v>
      </c>
      <c r="R41" s="112">
        <f>[36]Março!$C$21</f>
        <v>36</v>
      </c>
      <c r="S41" s="112">
        <f>[36]Março!$C$22</f>
        <v>35.1</v>
      </c>
      <c r="T41" s="112">
        <f>[36]Março!$C$23</f>
        <v>34.200000000000003</v>
      </c>
      <c r="U41" s="112">
        <f>[36]Março!$C$24</f>
        <v>36.299999999999997</v>
      </c>
      <c r="V41" s="112">
        <f>[36]Março!$C$25</f>
        <v>34</v>
      </c>
      <c r="W41" s="112">
        <f>[36]Março!$C$26</f>
        <v>32.200000000000003</v>
      </c>
      <c r="X41" s="112">
        <f>[36]Março!$C$27</f>
        <v>25.2</v>
      </c>
      <c r="Y41" s="112">
        <f>[36]Março!$C$28</f>
        <v>27</v>
      </c>
      <c r="Z41" s="112">
        <f>[36]Março!$C$29</f>
        <v>31</v>
      </c>
      <c r="AA41" s="112">
        <f>[36]Março!$C$30</f>
        <v>28.9</v>
      </c>
      <c r="AB41" s="112">
        <f>[36]Março!$C$31</f>
        <v>28.2</v>
      </c>
      <c r="AC41" s="112">
        <f>[36]Março!$C$32</f>
        <v>29.3</v>
      </c>
      <c r="AD41" s="112">
        <f>[36]Março!$C$33</f>
        <v>30</v>
      </c>
      <c r="AE41" s="112">
        <f>[36]Março!$C$34</f>
        <v>32.4</v>
      </c>
      <c r="AF41" s="112">
        <f>[36]Março!$C$35</f>
        <v>32.6</v>
      </c>
      <c r="AG41" s="115">
        <f t="shared" si="3"/>
        <v>38.299999999999997</v>
      </c>
      <c r="AH41" s="116">
        <f t="shared" si="4"/>
        <v>33.144444444444446</v>
      </c>
      <c r="AJ41" s="12" t="s">
        <v>35</v>
      </c>
      <c r="AL41" t="s">
        <v>35</v>
      </c>
    </row>
    <row r="42" spans="1:39" x14ac:dyDescent="0.2">
      <c r="A42" s="48" t="s">
        <v>18</v>
      </c>
      <c r="B42" s="112">
        <f>[37]Março!$C$5</f>
        <v>33.799999999999997</v>
      </c>
      <c r="C42" s="112">
        <f>[37]Março!$C$6</f>
        <v>33.4</v>
      </c>
      <c r="D42" s="112">
        <f>[37]Março!$C$7</f>
        <v>33.299999999999997</v>
      </c>
      <c r="E42" s="112">
        <f>[37]Março!$C$8</f>
        <v>30.1</v>
      </c>
      <c r="F42" s="112">
        <f>[37]Março!$C$9</f>
        <v>31.2</v>
      </c>
      <c r="G42" s="112">
        <f>[37]Março!$C$10</f>
        <v>30</v>
      </c>
      <c r="H42" s="112">
        <f>[37]Março!$C$11</f>
        <v>31.4</v>
      </c>
      <c r="I42" s="112">
        <f>[37]Março!$C$12</f>
        <v>32.299999999999997</v>
      </c>
      <c r="J42" s="112">
        <f>[37]Março!$C$13</f>
        <v>32.700000000000003</v>
      </c>
      <c r="K42" s="112">
        <f>[37]Março!$C$14</f>
        <v>32.6</v>
      </c>
      <c r="L42" s="112">
        <f>[37]Março!$C$15</f>
        <v>32.799999999999997</v>
      </c>
      <c r="M42" s="112">
        <f>[37]Março!$C$16</f>
        <v>33.799999999999997</v>
      </c>
      <c r="N42" s="112">
        <f>[37]Março!$C$17</f>
        <v>34.5</v>
      </c>
      <c r="O42" s="112">
        <f>[37]Março!$C$18</f>
        <v>33.1</v>
      </c>
      <c r="P42" s="112">
        <f>[37]Março!$C$19</f>
        <v>31.3</v>
      </c>
      <c r="Q42" s="112">
        <f>[37]Março!$C$20</f>
        <v>31.7</v>
      </c>
      <c r="R42" s="112">
        <f>[37]Março!$C$21</f>
        <v>32.700000000000003</v>
      </c>
      <c r="S42" s="112">
        <f>[37]Março!$C$22</f>
        <v>32.9</v>
      </c>
      <c r="T42" s="112">
        <f>[37]Março!$C$23</f>
        <v>33.299999999999997</v>
      </c>
      <c r="U42" s="112">
        <f>[37]Março!$C$24</f>
        <v>33.9</v>
      </c>
      <c r="V42" s="112">
        <f>[37]Março!$C$25</f>
        <v>32.4</v>
      </c>
      <c r="W42" s="112">
        <f>[37]Março!$C$26</f>
        <v>27</v>
      </c>
      <c r="X42" s="112">
        <f>[37]Março!$C$27</f>
        <v>27</v>
      </c>
      <c r="Y42" s="112">
        <f>[37]Março!$C$28</f>
        <v>28.7</v>
      </c>
      <c r="Z42" s="112">
        <f>[37]Março!$C$29</f>
        <v>29.4</v>
      </c>
      <c r="AA42" s="112">
        <f>[37]Março!$C$30</f>
        <v>27.7</v>
      </c>
      <c r="AB42" s="112">
        <f>[37]Março!$C$31</f>
        <v>25.5</v>
      </c>
      <c r="AC42" s="112">
        <f>[37]Março!$C$32</f>
        <v>30.2</v>
      </c>
      <c r="AD42" s="112">
        <f>[37]Março!$C$33</f>
        <v>28.8</v>
      </c>
      <c r="AE42" s="112">
        <f>[37]Março!$C$34</f>
        <v>30.5</v>
      </c>
      <c r="AF42" s="112">
        <f>[37]Março!$C$35</f>
        <v>29.3</v>
      </c>
      <c r="AG42" s="115">
        <f t="shared" ref="AG42" si="5">MAX(B42:AF42)</f>
        <v>34.5</v>
      </c>
      <c r="AH42" s="116">
        <f t="shared" ref="AH42" si="6">AVERAGE(B42:AF42)</f>
        <v>31.203225806451616</v>
      </c>
      <c r="AJ42" s="12" t="s">
        <v>35</v>
      </c>
      <c r="AL42" t="s">
        <v>35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5" t="s">
        <v>197</v>
      </c>
      <c r="AH43" s="116" t="s">
        <v>197</v>
      </c>
      <c r="AL43" t="s">
        <v>35</v>
      </c>
    </row>
    <row r="44" spans="1:39" x14ac:dyDescent="0.2">
      <c r="A44" s="48" t="s">
        <v>19</v>
      </c>
      <c r="B44" s="112">
        <f>[38]Março!$C$5</f>
        <v>35.6</v>
      </c>
      <c r="C44" s="112">
        <f>[38]Março!$C$6</f>
        <v>36.200000000000003</v>
      </c>
      <c r="D44" s="112">
        <f>[38]Março!$C$7</f>
        <v>35.9</v>
      </c>
      <c r="E44" s="112">
        <f>[38]Março!$C$8</f>
        <v>32.4</v>
      </c>
      <c r="F44" s="112">
        <f>[38]Março!$C$9</f>
        <v>29.2</v>
      </c>
      <c r="G44" s="112">
        <f>[38]Março!$C$10</f>
        <v>34</v>
      </c>
      <c r="H44" s="112">
        <f>[38]Março!$C$11</f>
        <v>33</v>
      </c>
      <c r="I44" s="112">
        <f>[38]Março!$C$12</f>
        <v>31.2</v>
      </c>
      <c r="J44" s="112">
        <f>[38]Março!$C$13</f>
        <v>35.299999999999997</v>
      </c>
      <c r="K44" s="112">
        <f>[38]Março!$C$14</f>
        <v>36.1</v>
      </c>
      <c r="L44" s="112">
        <f>[38]Março!$C$15</f>
        <v>36.299999999999997</v>
      </c>
      <c r="M44" s="112">
        <f>[38]Março!$C$16</f>
        <v>35.799999999999997</v>
      </c>
      <c r="N44" s="112">
        <f>[38]Março!$C$17</f>
        <v>37.299999999999997</v>
      </c>
      <c r="O44" s="112">
        <f>[38]Março!$C$18</f>
        <v>37.299999999999997</v>
      </c>
      <c r="P44" s="112">
        <f>[38]Março!$C$19</f>
        <v>37.200000000000003</v>
      </c>
      <c r="Q44" s="112">
        <f>[38]Março!$C$20</f>
        <v>37.200000000000003</v>
      </c>
      <c r="R44" s="112">
        <f>[38]Março!$C$21</f>
        <v>34.1</v>
      </c>
      <c r="S44" s="112">
        <f>[38]Março!$C$22</f>
        <v>34.299999999999997</v>
      </c>
      <c r="T44" s="112">
        <f>[38]Março!$C$23</f>
        <v>36.5</v>
      </c>
      <c r="U44" s="112">
        <f>[38]Março!$C$24</f>
        <v>36.4</v>
      </c>
      <c r="V44" s="112">
        <f>[38]Março!$C$25</f>
        <v>33.5</v>
      </c>
      <c r="W44" s="112">
        <f>[38]Março!$C$26</f>
        <v>30.8</v>
      </c>
      <c r="X44" s="112">
        <f>[38]Março!$C$27</f>
        <v>31.3</v>
      </c>
      <c r="Y44" s="112">
        <f>[38]Março!$C$28</f>
        <v>29.7</v>
      </c>
      <c r="Z44" s="112">
        <f>[38]Março!$C$29</f>
        <v>32.200000000000003</v>
      </c>
      <c r="AA44" s="112">
        <f>[38]Março!$C$30</f>
        <v>34.6</v>
      </c>
      <c r="AB44" s="112">
        <f>[38]Março!$C$31</f>
        <v>32.799999999999997</v>
      </c>
      <c r="AC44" s="112">
        <f>[38]Março!$C$32</f>
        <v>32.799999999999997</v>
      </c>
      <c r="AD44" s="112">
        <f>[38]Março!$C$33</f>
        <v>33.4</v>
      </c>
      <c r="AE44" s="112">
        <f>[38]Março!$C$34</f>
        <v>35</v>
      </c>
      <c r="AF44" s="112">
        <f>[38]Março!$C$35</f>
        <v>34.5</v>
      </c>
      <c r="AG44" s="115">
        <f t="shared" si="3"/>
        <v>37.299999999999997</v>
      </c>
      <c r="AH44" s="116">
        <f t="shared" si="4"/>
        <v>34.254838709677422</v>
      </c>
      <c r="AI44" s="12" t="s">
        <v>35</v>
      </c>
      <c r="AJ44" s="12" t="s">
        <v>35</v>
      </c>
      <c r="AL44" t="s">
        <v>35</v>
      </c>
      <c r="AM44" t="s">
        <v>35</v>
      </c>
    </row>
    <row r="45" spans="1:39" x14ac:dyDescent="0.2">
      <c r="A45" s="48" t="s">
        <v>23</v>
      </c>
      <c r="B45" s="112">
        <f>[39]Março!$C$5</f>
        <v>36.5</v>
      </c>
      <c r="C45" s="112">
        <f>[39]Março!$C$6</f>
        <v>36.9</v>
      </c>
      <c r="D45" s="112">
        <f>[39]Março!$C$7</f>
        <v>35.4</v>
      </c>
      <c r="E45" s="112">
        <f>[39]Março!$C$8</f>
        <v>32.6</v>
      </c>
      <c r="F45" s="112">
        <f>[39]Março!$C$9</f>
        <v>33.200000000000003</v>
      </c>
      <c r="G45" s="112">
        <f>[39]Março!$C$10</f>
        <v>33.200000000000003</v>
      </c>
      <c r="H45" s="112">
        <f>[39]Março!$C$11</f>
        <v>34.9</v>
      </c>
      <c r="I45" s="112">
        <f>[39]Março!$C$12</f>
        <v>32.6</v>
      </c>
      <c r="J45" s="112">
        <f>[39]Março!$C$13</f>
        <v>33.9</v>
      </c>
      <c r="K45" s="112">
        <f>[39]Março!$C$14</f>
        <v>35</v>
      </c>
      <c r="L45" s="112">
        <f>[39]Março!$C$15</f>
        <v>35.299999999999997</v>
      </c>
      <c r="M45" s="112">
        <f>[39]Março!$C$16</f>
        <v>35.6</v>
      </c>
      <c r="N45" s="112">
        <f>[39]Março!$C$17</f>
        <v>36.1</v>
      </c>
      <c r="O45" s="112">
        <f>[39]Março!$C$18</f>
        <v>36.4</v>
      </c>
      <c r="P45" s="112">
        <f>[39]Março!$C$19</f>
        <v>36.200000000000003</v>
      </c>
      <c r="Q45" s="112">
        <f>[39]Março!$C$20</f>
        <v>36.299999999999997</v>
      </c>
      <c r="R45" s="112">
        <f>[39]Março!$C$21</f>
        <v>35.4</v>
      </c>
      <c r="S45" s="112">
        <f>[39]Março!$C$22</f>
        <v>34.5</v>
      </c>
      <c r="T45" s="112">
        <f>[39]Março!$C$23</f>
        <v>36.200000000000003</v>
      </c>
      <c r="U45" s="112">
        <f>[39]Março!$C$24</f>
        <v>36.200000000000003</v>
      </c>
      <c r="V45" s="112">
        <f>[39]Março!$C$25</f>
        <v>37.1</v>
      </c>
      <c r="W45" s="112">
        <f>[39]Março!$C$26</f>
        <v>30.5</v>
      </c>
      <c r="X45" s="112">
        <f>[39]Março!$C$27</f>
        <v>26.8</v>
      </c>
      <c r="Y45" s="112">
        <f>[39]Março!$C$28</f>
        <v>26.6</v>
      </c>
      <c r="Z45" s="112">
        <f>[39]Março!$C$29</f>
        <v>31.8</v>
      </c>
      <c r="AA45" s="112">
        <f>[39]Março!$C$30</f>
        <v>30.3</v>
      </c>
      <c r="AB45" s="112">
        <f>[39]Março!$C$31</f>
        <v>31.4</v>
      </c>
      <c r="AC45" s="112">
        <f>[39]Março!$C$32</f>
        <v>30.8</v>
      </c>
      <c r="AD45" s="112">
        <f>[39]Março!$C$33</f>
        <v>30.4</v>
      </c>
      <c r="AE45" s="112">
        <f>[39]Março!$C$34</f>
        <v>32.700000000000003</v>
      </c>
      <c r="AF45" s="112">
        <f>[39]Março!$C$35</f>
        <v>32.6</v>
      </c>
      <c r="AG45" s="115">
        <f t="shared" si="3"/>
        <v>37.1</v>
      </c>
      <c r="AH45" s="116">
        <f t="shared" si="4"/>
        <v>33.658064516129031</v>
      </c>
      <c r="AJ45" s="12" t="s">
        <v>35</v>
      </c>
      <c r="AK45" t="s">
        <v>35</v>
      </c>
      <c r="AL45" t="s">
        <v>35</v>
      </c>
    </row>
    <row r="46" spans="1:39" x14ac:dyDescent="0.2">
      <c r="A46" s="48" t="s">
        <v>34</v>
      </c>
      <c r="B46" s="112">
        <f>[40]Março!$C$5</f>
        <v>35.9</v>
      </c>
      <c r="C46" s="112">
        <f>[40]Março!$C$6</f>
        <v>35.1</v>
      </c>
      <c r="D46" s="112">
        <f>[40]Março!$C$7</f>
        <v>33.200000000000003</v>
      </c>
      <c r="E46" s="112">
        <f>[40]Março!$C$8</f>
        <v>31.4</v>
      </c>
      <c r="F46" s="112">
        <f>[40]Março!$C$9</f>
        <v>28.9</v>
      </c>
      <c r="G46" s="112">
        <f>[40]Março!$C$10</f>
        <v>30.4</v>
      </c>
      <c r="H46" s="112">
        <f>[40]Março!$C$11</f>
        <v>31.1</v>
      </c>
      <c r="I46" s="112">
        <f>[40]Março!$C$12</f>
        <v>32.299999999999997</v>
      </c>
      <c r="J46" s="112">
        <f>[40]Março!$C$13</f>
        <v>33.1</v>
      </c>
      <c r="K46" s="112">
        <f>[40]Março!$C$14</f>
        <v>32.4</v>
      </c>
      <c r="L46" s="112">
        <f>[40]Março!$C$15</f>
        <v>32.9</v>
      </c>
      <c r="M46" s="112">
        <f>[40]Março!$C$16</f>
        <v>32.799999999999997</v>
      </c>
      <c r="N46" s="112">
        <f>[40]Março!$C$17</f>
        <v>33.799999999999997</v>
      </c>
      <c r="O46" s="112">
        <f>[40]Março!$C$18</f>
        <v>32.4</v>
      </c>
      <c r="P46" s="112">
        <f>[40]Março!$C$19</f>
        <v>33.5</v>
      </c>
      <c r="Q46" s="112">
        <f>[40]Março!$C$20</f>
        <v>33.200000000000003</v>
      </c>
      <c r="R46" s="112">
        <f>[40]Março!$C$21</f>
        <v>33.299999999999997</v>
      </c>
      <c r="S46" s="112">
        <f>[40]Março!$C$22</f>
        <v>33.9</v>
      </c>
      <c r="T46" s="112">
        <f>[40]Março!$C$23</f>
        <v>33.5</v>
      </c>
      <c r="U46" s="112">
        <f>[40]Março!$C$24</f>
        <v>34.200000000000003</v>
      </c>
      <c r="V46" s="112">
        <f>[40]Março!$C$25</f>
        <v>31.8</v>
      </c>
      <c r="W46" s="112">
        <f>[40]Março!$C$26</f>
        <v>31.3</v>
      </c>
      <c r="X46" s="112">
        <f>[40]Março!$C$27</f>
        <v>28.1</v>
      </c>
      <c r="Y46" s="112">
        <f>[40]Março!$C$28</f>
        <v>29.9</v>
      </c>
      <c r="Z46" s="112">
        <f>[40]Março!$C$29</f>
        <v>28.2</v>
      </c>
      <c r="AA46" s="112">
        <f>[40]Março!$C$30</f>
        <v>27.1</v>
      </c>
      <c r="AB46" s="112">
        <f>[40]Março!$C$31</f>
        <v>27.7</v>
      </c>
      <c r="AC46" s="112">
        <f>[40]Março!$C$32</f>
        <v>28.1</v>
      </c>
      <c r="AD46" s="112">
        <f>[40]Março!$C$33</f>
        <v>30.8</v>
      </c>
      <c r="AE46" s="112">
        <f>[40]Março!$C$34</f>
        <v>32.299999999999997</v>
      </c>
      <c r="AF46" s="112">
        <f>[40]Março!$C$35</f>
        <v>32.200000000000003</v>
      </c>
      <c r="AG46" s="115">
        <f t="shared" si="3"/>
        <v>35.9</v>
      </c>
      <c r="AH46" s="116">
        <f t="shared" si="4"/>
        <v>31.767741935483869</v>
      </c>
      <c r="AI46" s="12" t="s">
        <v>35</v>
      </c>
      <c r="AJ46" s="12" t="s">
        <v>35</v>
      </c>
      <c r="AK46" t="s">
        <v>35</v>
      </c>
      <c r="AM46" t="s">
        <v>35</v>
      </c>
    </row>
    <row r="47" spans="1:39" x14ac:dyDescent="0.2">
      <c r="A47" s="48" t="s">
        <v>20</v>
      </c>
      <c r="B47" s="112">
        <f>[41]Março!$C$5</f>
        <v>38.799999999999997</v>
      </c>
      <c r="C47" s="112">
        <f>[41]Março!$C$6</f>
        <v>38.299999999999997</v>
      </c>
      <c r="D47" s="112">
        <f>[41]Março!$C$7</f>
        <v>38.799999999999997</v>
      </c>
      <c r="E47" s="112">
        <f>[41]Março!$C$8</f>
        <v>38.5</v>
      </c>
      <c r="F47" s="112">
        <f>[41]Março!$C$9</f>
        <v>38.6</v>
      </c>
      <c r="G47" s="112">
        <f>[41]Março!$C$10</f>
        <v>35.299999999999997</v>
      </c>
      <c r="H47" s="112">
        <f>[41]Março!$C$11</f>
        <v>36</v>
      </c>
      <c r="I47" s="112">
        <f>[41]Março!$C$12</f>
        <v>35.9</v>
      </c>
      <c r="J47" s="112">
        <f>[41]Março!$C$13</f>
        <v>37</v>
      </c>
      <c r="K47" s="112">
        <f>[41]Março!$C$14</f>
        <v>36.5</v>
      </c>
      <c r="L47" s="112">
        <f>[41]Março!$C$15</f>
        <v>36.5</v>
      </c>
      <c r="M47" s="112">
        <f>[41]Março!$C$16</f>
        <v>37.5</v>
      </c>
      <c r="N47" s="112">
        <f>[41]Março!$C$17</f>
        <v>39.700000000000003</v>
      </c>
      <c r="O47" s="112">
        <f>[41]Março!$C$18</f>
        <v>39.5</v>
      </c>
      <c r="P47" s="112">
        <f>[41]Março!$C$19</f>
        <v>38.4</v>
      </c>
      <c r="Q47" s="112">
        <f>[41]Março!$C$20</f>
        <v>38.200000000000003</v>
      </c>
      <c r="R47" s="112">
        <f>[41]Março!$C$21</f>
        <v>37.200000000000003</v>
      </c>
      <c r="S47" s="112">
        <f>[41]Março!$C$22</f>
        <v>38</v>
      </c>
      <c r="T47" s="112">
        <f>[41]Março!$C$23</f>
        <v>37.5</v>
      </c>
      <c r="U47" s="112">
        <f>[41]Março!$C$24</f>
        <v>36.299999999999997</v>
      </c>
      <c r="V47" s="112">
        <f>[41]Março!$C$25</f>
        <v>36.5</v>
      </c>
      <c r="W47" s="112">
        <f>[41]Março!$C$26</f>
        <v>32.1</v>
      </c>
      <c r="X47" s="112">
        <f>[41]Março!$C$27</f>
        <v>27.3</v>
      </c>
      <c r="Y47" s="112">
        <f>[41]Março!$C$28</f>
        <v>27.8</v>
      </c>
      <c r="Z47" s="112">
        <f>[41]Março!$C$29</f>
        <v>30.9</v>
      </c>
      <c r="AA47" s="112">
        <f>[41]Março!$C$30</f>
        <v>30.9</v>
      </c>
      <c r="AB47" s="112">
        <f>[41]Março!$C$31</f>
        <v>26.6</v>
      </c>
      <c r="AC47" s="112">
        <f>[41]Março!$C$32</f>
        <v>30.1</v>
      </c>
      <c r="AD47" s="112">
        <f>[41]Março!$C$33</f>
        <v>31.4</v>
      </c>
      <c r="AE47" s="112">
        <f>[41]Março!$C$34</f>
        <v>33.5</v>
      </c>
      <c r="AF47" s="112">
        <f>[41]Março!$C$35</f>
        <v>34.700000000000003</v>
      </c>
      <c r="AG47" s="115">
        <f t="shared" si="3"/>
        <v>39.700000000000003</v>
      </c>
      <c r="AH47" s="116">
        <f t="shared" si="4"/>
        <v>35.299999999999997</v>
      </c>
      <c r="AL47" t="s">
        <v>35</v>
      </c>
      <c r="AM47" t="s">
        <v>35</v>
      </c>
    </row>
    <row r="48" spans="1:39" s="5" customFormat="1" ht="17.100000000000001" customHeight="1" x14ac:dyDescent="0.2">
      <c r="A48" s="49" t="s">
        <v>24</v>
      </c>
      <c r="B48" s="113">
        <f t="shared" ref="B48:AG48" si="7">MAX(B5:B47)</f>
        <v>38.9</v>
      </c>
      <c r="C48" s="113">
        <f t="shared" si="7"/>
        <v>39.6</v>
      </c>
      <c r="D48" s="113">
        <f t="shared" si="7"/>
        <v>38.799999999999997</v>
      </c>
      <c r="E48" s="113">
        <f t="shared" si="7"/>
        <v>38.5</v>
      </c>
      <c r="F48" s="113">
        <f t="shared" si="7"/>
        <v>38.6</v>
      </c>
      <c r="G48" s="113">
        <f t="shared" si="7"/>
        <v>35.799999999999997</v>
      </c>
      <c r="H48" s="113">
        <f t="shared" si="7"/>
        <v>36</v>
      </c>
      <c r="I48" s="113">
        <f t="shared" si="7"/>
        <v>37</v>
      </c>
      <c r="J48" s="113">
        <f t="shared" si="7"/>
        <v>37.6</v>
      </c>
      <c r="K48" s="113">
        <f t="shared" si="7"/>
        <v>38.4</v>
      </c>
      <c r="L48" s="113">
        <f t="shared" si="7"/>
        <v>38.6</v>
      </c>
      <c r="M48" s="113">
        <f t="shared" si="7"/>
        <v>38.799999999999997</v>
      </c>
      <c r="N48" s="113">
        <f t="shared" si="7"/>
        <v>39.700000000000003</v>
      </c>
      <c r="O48" s="113">
        <f t="shared" si="7"/>
        <v>39.700000000000003</v>
      </c>
      <c r="P48" s="113">
        <f t="shared" si="7"/>
        <v>39.6</v>
      </c>
      <c r="Q48" s="113">
        <f t="shared" si="7"/>
        <v>38.9</v>
      </c>
      <c r="R48" s="113">
        <f t="shared" si="7"/>
        <v>38.9</v>
      </c>
      <c r="S48" s="113">
        <f t="shared" si="7"/>
        <v>38.4</v>
      </c>
      <c r="T48" s="113">
        <f t="shared" si="7"/>
        <v>39.299999999999997</v>
      </c>
      <c r="U48" s="113">
        <f t="shared" si="7"/>
        <v>39.200000000000003</v>
      </c>
      <c r="V48" s="113">
        <f t="shared" si="7"/>
        <v>39.700000000000003</v>
      </c>
      <c r="W48" s="113">
        <f t="shared" si="7"/>
        <v>34.4</v>
      </c>
      <c r="X48" s="113">
        <f t="shared" si="7"/>
        <v>34</v>
      </c>
      <c r="Y48" s="113">
        <f t="shared" si="7"/>
        <v>33</v>
      </c>
      <c r="Z48" s="113">
        <f t="shared" si="7"/>
        <v>34.4</v>
      </c>
      <c r="AA48" s="113">
        <f t="shared" si="7"/>
        <v>36.5</v>
      </c>
      <c r="AB48" s="113">
        <f t="shared" si="7"/>
        <v>35.1</v>
      </c>
      <c r="AC48" s="113">
        <f t="shared" si="7"/>
        <v>35.1</v>
      </c>
      <c r="AD48" s="113">
        <f t="shared" si="7"/>
        <v>35.9</v>
      </c>
      <c r="AE48" s="113">
        <f t="shared" si="7"/>
        <v>35.700000000000003</v>
      </c>
      <c r="AF48" s="113">
        <f t="shared" si="7"/>
        <v>35.5</v>
      </c>
      <c r="AG48" s="117">
        <f t="shared" si="7"/>
        <v>39.700000000000003</v>
      </c>
      <c r="AH48" s="116">
        <f>AVERAGE(AH5:AH47)</f>
        <v>33.971750717854583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  <c r="AK49" t="s">
        <v>35</v>
      </c>
      <c r="AL49" t="s">
        <v>35</v>
      </c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J53" s="12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H56" s="1"/>
    </row>
    <row r="57" spans="1:39" x14ac:dyDescent="0.2">
      <c r="Z57" s="2" t="s">
        <v>35</v>
      </c>
      <c r="AH57" s="1"/>
      <c r="AJ57" t="s">
        <v>35</v>
      </c>
    </row>
    <row r="59" spans="1:39" x14ac:dyDescent="0.2">
      <c r="AM59" s="12" t="s">
        <v>35</v>
      </c>
    </row>
    <row r="60" spans="1:39" x14ac:dyDescent="0.2">
      <c r="X60" s="2" t="s">
        <v>35</v>
      </c>
      <c r="Z60" s="2" t="s">
        <v>35</v>
      </c>
      <c r="AF60" s="2" t="s">
        <v>35</v>
      </c>
    </row>
    <row r="61" spans="1:39" x14ac:dyDescent="0.2">
      <c r="L61" s="2" t="s">
        <v>35</v>
      </c>
      <c r="S61" s="2" t="s">
        <v>35</v>
      </c>
    </row>
    <row r="62" spans="1:39" x14ac:dyDescent="0.2">
      <c r="V62" s="2" t="s">
        <v>35</v>
      </c>
      <c r="AI62" t="s">
        <v>35</v>
      </c>
    </row>
    <row r="64" spans="1:39" x14ac:dyDescent="0.2">
      <c r="S64" s="2" t="s">
        <v>35</v>
      </c>
    </row>
    <row r="65" spans="21:37" x14ac:dyDescent="0.2">
      <c r="U65" s="2" t="s">
        <v>35</v>
      </c>
      <c r="AG65" s="7" t="s">
        <v>35</v>
      </c>
    </row>
    <row r="67" spans="21:37" x14ac:dyDescent="0.2">
      <c r="AK67" s="12" t="s">
        <v>35</v>
      </c>
    </row>
  </sheetData>
  <mergeCells count="35"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K3:K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  <mergeCell ref="A2:A4"/>
    <mergeCell ref="B3:B4"/>
    <mergeCell ref="T3:T4"/>
    <mergeCell ref="A52:G52"/>
    <mergeCell ref="C3:C4"/>
    <mergeCell ref="J3:J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opLeftCell="A4" zoomScale="90" zoomScaleNormal="90" workbookViewId="0">
      <selection activeCell="A53" sqref="A53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7" ht="20.100000000000001" customHeight="1" x14ac:dyDescent="0.2">
      <c r="A1" s="138" t="s">
        <v>208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7" s="4" customFormat="1" ht="20.100000000000001" customHeight="1" x14ac:dyDescent="0.2">
      <c r="A2" s="141" t="s">
        <v>21</v>
      </c>
      <c r="B2" s="175">
        <v>45352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7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28</v>
      </c>
      <c r="AH3" s="102" t="s">
        <v>26</v>
      </c>
    </row>
    <row r="4" spans="1:37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[1]Março!$D$5</f>
        <v>23.1</v>
      </c>
      <c r="C5" s="110">
        <f>[1]Março!$D$6</f>
        <v>22.8</v>
      </c>
      <c r="D5" s="110">
        <f>[1]Março!$D$7</f>
        <v>22.8</v>
      </c>
      <c r="E5" s="110">
        <f>[1]Março!$D$8</f>
        <v>23.4</v>
      </c>
      <c r="F5" s="110">
        <f>[1]Março!$D$9</f>
        <v>22.5</v>
      </c>
      <c r="G5" s="110">
        <f>[1]Março!$D$10</f>
        <v>22.3</v>
      </c>
      <c r="H5" s="110">
        <f>[1]Março!$D$11</f>
        <v>23</v>
      </c>
      <c r="I5" s="110">
        <f>[1]Março!$D$12</f>
        <v>24</v>
      </c>
      <c r="J5" s="110">
        <f>[1]Março!$D$13</f>
        <v>23.5</v>
      </c>
      <c r="K5" s="110">
        <f>[1]Março!$D$14</f>
        <v>23.3</v>
      </c>
      <c r="L5" s="110">
        <f>[1]Março!$D$15</f>
        <v>24.3</v>
      </c>
      <c r="M5" s="110">
        <f>[1]Março!$D$16</f>
        <v>23.6</v>
      </c>
      <c r="N5" s="110">
        <f>[1]Março!$D$17</f>
        <v>23.5</v>
      </c>
      <c r="O5" s="110">
        <f>[1]Março!$D$18</f>
        <v>23.9</v>
      </c>
      <c r="P5" s="110">
        <f>[1]Março!$D$19</f>
        <v>24.8</v>
      </c>
      <c r="Q5" s="110">
        <f>[1]Março!$D$20</f>
        <v>23.9</v>
      </c>
      <c r="R5" s="110">
        <f>[1]Março!$D$21</f>
        <v>25.2</v>
      </c>
      <c r="S5" s="110">
        <f>[1]Março!$D$22</f>
        <v>23.9</v>
      </c>
      <c r="T5" s="110">
        <f>[1]Março!$D$23</f>
        <v>24.2</v>
      </c>
      <c r="U5" s="110">
        <f>[1]Março!$D$24</f>
        <v>24.7</v>
      </c>
      <c r="V5" s="110">
        <f>[1]Março!$D$25</f>
        <v>24.2</v>
      </c>
      <c r="W5" s="110">
        <f>[1]Março!$D$26</f>
        <v>23</v>
      </c>
      <c r="X5" s="110">
        <f>[1]Março!$D$27</f>
        <v>22.4</v>
      </c>
      <c r="Y5" s="110">
        <f>[1]Março!$D$28</f>
        <v>21</v>
      </c>
      <c r="Z5" s="110">
        <f>[1]Março!$D$29</f>
        <v>22.6</v>
      </c>
      <c r="AA5" s="110">
        <f>[1]Março!$D$30</f>
        <v>21.8</v>
      </c>
      <c r="AB5" s="110">
        <f>[1]Março!$D$31</f>
        <v>21.4</v>
      </c>
      <c r="AC5" s="110">
        <f>[1]Março!$D$32</f>
        <v>22.5</v>
      </c>
      <c r="AD5" s="110">
        <f>[1]Março!$D$33</f>
        <v>22.6</v>
      </c>
      <c r="AE5" s="110">
        <f>[1]Março!$D$34</f>
        <v>22.7</v>
      </c>
      <c r="AF5" s="110">
        <f>[1]Março!$D$35</f>
        <v>22.8</v>
      </c>
      <c r="AG5" s="117">
        <f t="shared" ref="AG5" si="1">MIN(B5:AF5)</f>
        <v>21</v>
      </c>
      <c r="AH5" s="116">
        <f t="shared" ref="AH5" si="2">AVERAGE(B5:AF5)</f>
        <v>23.21612903225806</v>
      </c>
    </row>
    <row r="6" spans="1:37" x14ac:dyDescent="0.2">
      <c r="A6" s="48" t="s">
        <v>0</v>
      </c>
      <c r="B6" s="112">
        <f>[2]Março!$D$5</f>
        <v>21</v>
      </c>
      <c r="C6" s="112">
        <f>[2]Março!$D$6</f>
        <v>21.4</v>
      </c>
      <c r="D6" s="112">
        <f>[2]Março!$D$7</f>
        <v>22.6</v>
      </c>
      <c r="E6" s="112">
        <f>[2]Março!$D$8</f>
        <v>21.1</v>
      </c>
      <c r="F6" s="112">
        <f>[2]Março!$D$9</f>
        <v>20.6</v>
      </c>
      <c r="G6" s="112">
        <f>[2]Março!$D$10</f>
        <v>20.399999999999999</v>
      </c>
      <c r="H6" s="112">
        <f>[2]Março!$D$11</f>
        <v>22.1</v>
      </c>
      <c r="I6" s="112">
        <f>[2]Março!$D$12</f>
        <v>22.6</v>
      </c>
      <c r="J6" s="112">
        <f>[2]Março!$D$13</f>
        <v>22</v>
      </c>
      <c r="K6" s="112">
        <f>[2]Março!$D$14</f>
        <v>23</v>
      </c>
      <c r="L6" s="112">
        <f>[2]Março!$D$15</f>
        <v>21.8</v>
      </c>
      <c r="M6" s="112">
        <f>[2]Março!$D$16</f>
        <v>21.6</v>
      </c>
      <c r="N6" s="112">
        <f>[2]Março!$D$17</f>
        <v>20.399999999999999</v>
      </c>
      <c r="O6" s="112">
        <f>[2]Março!$D$18</f>
        <v>23.4</v>
      </c>
      <c r="P6" s="112">
        <f>[2]Março!$D$19</f>
        <v>24.6</v>
      </c>
      <c r="Q6" s="112">
        <f>[2]Março!$D$20</f>
        <v>22.6</v>
      </c>
      <c r="R6" s="112">
        <f>[2]Março!$D$21</f>
        <v>23.5</v>
      </c>
      <c r="S6" s="112">
        <f>[2]Março!$D$22</f>
        <v>22.4</v>
      </c>
      <c r="T6" s="112">
        <f>[2]Março!$D$23</f>
        <v>23.1</v>
      </c>
      <c r="U6" s="112">
        <f>[2]Março!$D$24</f>
        <v>23.3</v>
      </c>
      <c r="V6" s="112">
        <f>[2]Março!$D$25</f>
        <v>19.2</v>
      </c>
      <c r="W6" s="112">
        <f>[2]Março!$D$26</f>
        <v>19.5</v>
      </c>
      <c r="X6" s="110">
        <f>[2]Março!$D$27</f>
        <v>21.7</v>
      </c>
      <c r="Y6" s="110">
        <f>[2]Março!$D$28</f>
        <v>18.5</v>
      </c>
      <c r="Z6" s="110">
        <f>[2]Março!$D$29</f>
        <v>19.3</v>
      </c>
      <c r="AA6" s="110">
        <f>[2]Março!$D$30</f>
        <v>18</v>
      </c>
      <c r="AB6" s="110">
        <f>[2]Março!$D$31</f>
        <v>19.8</v>
      </c>
      <c r="AC6" s="110">
        <f>[2]Março!$D$32</f>
        <v>18.8</v>
      </c>
      <c r="AD6" s="110">
        <f>[2]Março!$D$33</f>
        <v>17.5</v>
      </c>
      <c r="AE6" s="110">
        <f>[2]Março!$D$34</f>
        <v>19.2</v>
      </c>
      <c r="AF6" s="110">
        <f>[2]Março!$D$35</f>
        <v>20</v>
      </c>
      <c r="AG6" s="117">
        <f t="shared" ref="AG6:AG47" si="3">MIN(B6:AF6)</f>
        <v>17.5</v>
      </c>
      <c r="AH6" s="116">
        <f t="shared" ref="AH6:AH47" si="4">AVERAGE(B6:AF6)</f>
        <v>21.129032258064512</v>
      </c>
    </row>
    <row r="7" spans="1:37" x14ac:dyDescent="0.2">
      <c r="A7" s="48" t="s">
        <v>85</v>
      </c>
      <c r="B7" s="112">
        <f>[3]Março!$D$5</f>
        <v>23</v>
      </c>
      <c r="C7" s="112">
        <f>[3]Março!$D$6</f>
        <v>23</v>
      </c>
      <c r="D7" s="112">
        <f>[3]Março!$D$7</f>
        <v>23.5</v>
      </c>
      <c r="E7" s="112">
        <f>[3]Março!$D$8</f>
        <v>24.1</v>
      </c>
      <c r="F7" s="112">
        <f>[3]Março!$D$9</f>
        <v>22.4</v>
      </c>
      <c r="G7" s="112">
        <f>[3]Março!$D$10</f>
        <v>21.9</v>
      </c>
      <c r="H7" s="112">
        <f>[3]Março!$D$11</f>
        <v>24</v>
      </c>
      <c r="I7" s="112">
        <f>[3]Março!$D$12</f>
        <v>23.7</v>
      </c>
      <c r="J7" s="112">
        <f>[3]Março!$D$13</f>
        <v>23</v>
      </c>
      <c r="K7" s="112">
        <f>[3]Março!$D$14</f>
        <v>24.6</v>
      </c>
      <c r="L7" s="112">
        <f>[3]Março!$D$15</f>
        <v>22.9</v>
      </c>
      <c r="M7" s="112">
        <f>[3]Março!$D$16</f>
        <v>24.1</v>
      </c>
      <c r="N7" s="112">
        <f>[3]Março!$D$17</f>
        <v>23.7</v>
      </c>
      <c r="O7" s="112">
        <f>[3]Março!$D$18</f>
        <v>22.4</v>
      </c>
      <c r="P7" s="112">
        <f>[3]Março!$D$19</f>
        <v>24.9</v>
      </c>
      <c r="Q7" s="112">
        <f>[3]Março!$D$20</f>
        <v>24.3</v>
      </c>
      <c r="R7" s="112">
        <f>[3]Março!$D$21</f>
        <v>24.2</v>
      </c>
      <c r="S7" s="112">
        <f>[3]Março!$D$22</f>
        <v>23.5</v>
      </c>
      <c r="T7" s="112">
        <f>[3]Março!$D$23</f>
        <v>25</v>
      </c>
      <c r="U7" s="112">
        <f>[3]Março!$D$24</f>
        <v>24.7</v>
      </c>
      <c r="V7" s="112">
        <f>[3]Março!$D$25</f>
        <v>22.9</v>
      </c>
      <c r="W7" s="112">
        <f>[3]Março!$D$26</f>
        <v>21.4</v>
      </c>
      <c r="X7" s="110">
        <f>[3]Março!$D$27</f>
        <v>21.8</v>
      </c>
      <c r="Y7" s="110">
        <f>[3]Março!$D$28</f>
        <v>21</v>
      </c>
      <c r="Z7" s="110">
        <f>[3]Março!$D$29</f>
        <v>21.6</v>
      </c>
      <c r="AA7" s="110">
        <f>[3]Março!$D$30</f>
        <v>22.4</v>
      </c>
      <c r="AB7" s="110">
        <f>[3]Março!$D$31</f>
        <v>21.7</v>
      </c>
      <c r="AC7" s="110">
        <f>[3]Março!$D$32</f>
        <v>20.5</v>
      </c>
      <c r="AD7" s="110">
        <f>[3]Março!$D$33</f>
        <v>21</v>
      </c>
      <c r="AE7" s="110">
        <f>[3]Março!$D$34</f>
        <v>22.3</v>
      </c>
      <c r="AF7" s="110">
        <f>[3]Março!$D$35</f>
        <v>22.3</v>
      </c>
      <c r="AG7" s="117">
        <f t="shared" si="3"/>
        <v>20.5</v>
      </c>
      <c r="AH7" s="116">
        <f t="shared" si="4"/>
        <v>22.961290322580641</v>
      </c>
    </row>
    <row r="8" spans="1:37" x14ac:dyDescent="0.2">
      <c r="A8" s="48" t="s">
        <v>1</v>
      </c>
      <c r="B8" s="112">
        <f>[4]Março!$D$5</f>
        <v>25.4</v>
      </c>
      <c r="C8" s="112">
        <f>[4]Março!$D$6</f>
        <v>24.8</v>
      </c>
      <c r="D8" s="112">
        <f>[4]Março!$D$7</f>
        <v>23.8</v>
      </c>
      <c r="E8" s="112">
        <f>[4]Março!$D$8</f>
        <v>24.1</v>
      </c>
      <c r="F8" s="112">
        <f>[4]Março!$D$9</f>
        <v>22.5</v>
      </c>
      <c r="G8" s="112">
        <f>[4]Março!$D$10</f>
        <v>23.3</v>
      </c>
      <c r="H8" s="112">
        <f>[4]Março!$D$11</f>
        <v>23.9</v>
      </c>
      <c r="I8" s="112">
        <f>[4]Março!$D$12</f>
        <v>24.5</v>
      </c>
      <c r="J8" s="112">
        <f>[4]Março!$D$13</f>
        <v>24.9</v>
      </c>
      <c r="K8" s="112">
        <f>[4]Março!$D$14</f>
        <v>25.1</v>
      </c>
      <c r="L8" s="112">
        <f>[4]Março!$D$15</f>
        <v>24.4</v>
      </c>
      <c r="M8" s="112">
        <f>[4]Março!$D$16</f>
        <v>24.5</v>
      </c>
      <c r="N8" s="112">
        <f>[4]Março!$D$17</f>
        <v>26.4</v>
      </c>
      <c r="O8" s="112">
        <f>[4]Março!$D$18</f>
        <v>26.7</v>
      </c>
      <c r="P8" s="112">
        <f>[4]Março!$D$19</f>
        <v>26.2</v>
      </c>
      <c r="Q8" s="112">
        <f>[4]Março!$D$20</f>
        <v>24.9</v>
      </c>
      <c r="R8" s="112">
        <f>[4]Março!$D$21</f>
        <v>25.4</v>
      </c>
      <c r="S8" s="112">
        <f>[4]Março!$D$22</f>
        <v>25.9</v>
      </c>
      <c r="T8" s="112">
        <f>[4]Março!$D$23</f>
        <v>24.8</v>
      </c>
      <c r="U8" s="112">
        <f>[4]Março!$D$24</f>
        <v>25.2</v>
      </c>
      <c r="V8" s="112">
        <f>[4]Março!$D$25</f>
        <v>21.8</v>
      </c>
      <c r="W8" s="112">
        <f>[4]Março!$D$26</f>
        <v>21.6</v>
      </c>
      <c r="X8" s="110">
        <f>[4]Março!$D$27</f>
        <v>23.2</v>
      </c>
      <c r="Y8" s="110">
        <f>[4]Março!$D$28</f>
        <v>24.1</v>
      </c>
      <c r="Z8" s="110">
        <f>[4]Março!$D$29</f>
        <v>24.5</v>
      </c>
      <c r="AA8" s="110">
        <f>[4]Março!$D$30</f>
        <v>24.1</v>
      </c>
      <c r="AB8" s="110">
        <f>[4]Março!$D$31</f>
        <v>22.1</v>
      </c>
      <c r="AC8" s="110">
        <f>[4]Março!$D$32</f>
        <v>22.1</v>
      </c>
      <c r="AD8" s="110">
        <f>[4]Março!$D$33</f>
        <v>23.3</v>
      </c>
      <c r="AE8" s="110">
        <f>[4]Março!$D$34</f>
        <v>23.6</v>
      </c>
      <c r="AF8" s="110">
        <f>[4]Março!$D$35</f>
        <v>24.1</v>
      </c>
      <c r="AG8" s="117">
        <f t="shared" si="3"/>
        <v>21.6</v>
      </c>
      <c r="AH8" s="116">
        <f t="shared" si="4"/>
        <v>24.232258064516131</v>
      </c>
    </row>
    <row r="9" spans="1:37" x14ac:dyDescent="0.2">
      <c r="A9" s="48" t="s">
        <v>146</v>
      </c>
      <c r="B9" s="112">
        <f>[5]Março!$D$5</f>
        <v>21.5</v>
      </c>
      <c r="C9" s="112">
        <f>[5]Março!$D$6</f>
        <v>24.3</v>
      </c>
      <c r="D9" s="112">
        <f>[5]Março!$D$7</f>
        <v>22.2</v>
      </c>
      <c r="E9" s="112">
        <f>[5]Março!$D$8</f>
        <v>21.4</v>
      </c>
      <c r="F9" s="112">
        <f>[5]Março!$D$9</f>
        <v>22.6</v>
      </c>
      <c r="G9" s="112">
        <f>[5]Março!$D$10</f>
        <v>21.1</v>
      </c>
      <c r="H9" s="112">
        <f>[5]Março!$D$11</f>
        <v>22</v>
      </c>
      <c r="I9" s="112">
        <f>[5]Março!$D$12</f>
        <v>22.5</v>
      </c>
      <c r="J9" s="112">
        <f>[5]Março!$D$13</f>
        <v>24</v>
      </c>
      <c r="K9" s="112">
        <f>[5]Março!$D$14</f>
        <v>26.6</v>
      </c>
      <c r="L9" s="112">
        <f>[5]Março!$D$15</f>
        <v>23.6</v>
      </c>
      <c r="M9" s="112">
        <f>[5]Março!$D$16</f>
        <v>23.9</v>
      </c>
      <c r="N9" s="112">
        <f>[5]Março!$D$17</f>
        <v>23.1</v>
      </c>
      <c r="O9" s="112">
        <f>[5]Março!$D$18</f>
        <v>25.2</v>
      </c>
      <c r="P9" s="112">
        <f>[5]Março!$D$19</f>
        <v>26.5</v>
      </c>
      <c r="Q9" s="112">
        <f>[5]Março!$D$20</f>
        <v>25.7</v>
      </c>
      <c r="R9" s="112">
        <f>[5]Março!$D$21</f>
        <v>23</v>
      </c>
      <c r="S9" s="112">
        <f>[5]Março!$D$22</f>
        <v>22.6</v>
      </c>
      <c r="T9" s="112">
        <f>[5]Março!$D$23</f>
        <v>24</v>
      </c>
      <c r="U9" s="112">
        <f>[5]Março!$D$24</f>
        <v>23.6</v>
      </c>
      <c r="V9" s="112">
        <f>[5]Março!$D$25</f>
        <v>17.600000000000001</v>
      </c>
      <c r="W9" s="112">
        <f>[5]Março!$D$26</f>
        <v>18.7</v>
      </c>
      <c r="X9" s="110">
        <f>[5]Março!$D$27</f>
        <v>21.1</v>
      </c>
      <c r="Y9" s="110">
        <f>[5]Março!$D$28</f>
        <v>18.3</v>
      </c>
      <c r="Z9" s="110">
        <f>[5]Março!$D$29</f>
        <v>19.3</v>
      </c>
      <c r="AA9" s="110">
        <f>[5]Março!$D$30</f>
        <v>18.899999999999999</v>
      </c>
      <c r="AB9" s="110">
        <f>[5]Março!$D$31</f>
        <v>20.399999999999999</v>
      </c>
      <c r="AC9" s="110">
        <f>[5]Março!$D$32</f>
        <v>19.3</v>
      </c>
      <c r="AD9" s="110">
        <f>[5]Março!$D$33</f>
        <v>18.600000000000001</v>
      </c>
      <c r="AE9" s="110">
        <f>[5]Março!$D$34</f>
        <v>20.3</v>
      </c>
      <c r="AF9" s="110">
        <f>[5]Março!$D$35</f>
        <v>20.6</v>
      </c>
      <c r="AG9" s="117">
        <f t="shared" si="3"/>
        <v>17.600000000000001</v>
      </c>
      <c r="AH9" s="116">
        <f t="shared" si="4"/>
        <v>22.016129032258061</v>
      </c>
    </row>
    <row r="10" spans="1:37" x14ac:dyDescent="0.2">
      <c r="A10" s="48" t="s">
        <v>91</v>
      </c>
      <c r="B10" s="112">
        <f>[6]Março!$D$5</f>
        <v>21.7</v>
      </c>
      <c r="C10" s="112">
        <f>[6]Março!$D$6</f>
        <v>21.5</v>
      </c>
      <c r="D10" s="112">
        <f>[6]Março!$D$7</f>
        <v>20.9</v>
      </c>
      <c r="E10" s="112">
        <f>[6]Março!$D$8</f>
        <v>22.2</v>
      </c>
      <c r="F10" s="112">
        <f>[6]Março!$D$9</f>
        <v>21.5</v>
      </c>
      <c r="G10" s="112">
        <f>[6]Março!$D$10</f>
        <v>20.8</v>
      </c>
      <c r="H10" s="112">
        <f>[6]Março!$D$11</f>
        <v>21.8</v>
      </c>
      <c r="I10" s="112">
        <f>[6]Março!$D$12</f>
        <v>21.8</v>
      </c>
      <c r="J10" s="112">
        <f>[6]Março!$D$13</f>
        <v>22.4</v>
      </c>
      <c r="K10" s="112">
        <f>[6]Março!$D$14</f>
        <v>23.1</v>
      </c>
      <c r="L10" s="112">
        <f>[6]Março!$D$15</f>
        <v>22.6</v>
      </c>
      <c r="M10" s="112">
        <f>[6]Março!$D$16</f>
        <v>22.6</v>
      </c>
      <c r="N10" s="112">
        <f>[6]Março!$D$17</f>
        <v>23.7</v>
      </c>
      <c r="O10" s="112">
        <f>[6]Março!$D$18</f>
        <v>22.8</v>
      </c>
      <c r="P10" s="112">
        <f>[6]Março!$D$19</f>
        <v>22.4</v>
      </c>
      <c r="Q10" s="112">
        <f>[6]Março!$D$20</f>
        <v>22.2</v>
      </c>
      <c r="R10" s="112">
        <f>[6]Março!$D$21</f>
        <v>23.1</v>
      </c>
      <c r="S10" s="112">
        <f>[6]Março!$D$22</f>
        <v>22.7</v>
      </c>
      <c r="T10" s="112">
        <f>[6]Março!$D$23</f>
        <v>23.2</v>
      </c>
      <c r="U10" s="112">
        <f>[6]Março!$D$24</f>
        <v>23.3</v>
      </c>
      <c r="V10" s="112">
        <f>[6]Março!$D$25</f>
        <v>20.5</v>
      </c>
      <c r="W10" s="112">
        <f>[6]Março!$D$26</f>
        <v>20.399999999999999</v>
      </c>
      <c r="X10" s="110">
        <f>[6]Março!$D$27</f>
        <v>21</v>
      </c>
      <c r="Y10" s="110">
        <f>[6]Março!$D$28</f>
        <v>19.899999999999999</v>
      </c>
      <c r="Z10" s="110">
        <f>[6]Março!$D$29</f>
        <v>21.5</v>
      </c>
      <c r="AA10" s="110">
        <f>[6]Março!$D$30</f>
        <v>20.9</v>
      </c>
      <c r="AB10" s="110">
        <f>[6]Março!$D$31</f>
        <v>20.9</v>
      </c>
      <c r="AC10" s="110">
        <f>[6]Março!$D$32</f>
        <v>20.7</v>
      </c>
      <c r="AD10" s="110">
        <f>[6]Março!$D$33</f>
        <v>21</v>
      </c>
      <c r="AE10" s="110">
        <f>[6]Março!$D$34</f>
        <v>22</v>
      </c>
      <c r="AF10" s="110">
        <f>[6]Março!$D$35</f>
        <v>22.2</v>
      </c>
      <c r="AG10" s="117">
        <f t="shared" si="3"/>
        <v>19.899999999999999</v>
      </c>
      <c r="AH10" s="116">
        <f t="shared" si="4"/>
        <v>21.848387096774196</v>
      </c>
    </row>
    <row r="11" spans="1:37" x14ac:dyDescent="0.2">
      <c r="A11" s="48" t="s">
        <v>49</v>
      </c>
      <c r="B11" s="112">
        <f>[7]Março!$D$5</f>
        <v>22.5</v>
      </c>
      <c r="C11" s="112">
        <f>[7]Março!$D$6</f>
        <v>23.6</v>
      </c>
      <c r="D11" s="112">
        <f>[7]Março!$D$7</f>
        <v>23.6</v>
      </c>
      <c r="E11" s="112">
        <f>[7]Março!$D$8</f>
        <v>23.4</v>
      </c>
      <c r="F11" s="112">
        <f>[7]Março!$D$9</f>
        <v>23.2</v>
      </c>
      <c r="G11" s="112">
        <f>[7]Março!$D$10</f>
        <v>22</v>
      </c>
      <c r="H11" s="112">
        <f>[7]Março!$D$11</f>
        <v>23.9</v>
      </c>
      <c r="I11" s="112">
        <f>[7]Março!$D$12</f>
        <v>23</v>
      </c>
      <c r="J11" s="112">
        <f>[7]Março!$D$13</f>
        <v>23.2</v>
      </c>
      <c r="K11" s="112">
        <f>[7]Março!$D$14</f>
        <v>24.5</v>
      </c>
      <c r="L11" s="112">
        <f>[7]Março!$D$15</f>
        <v>24.1</v>
      </c>
      <c r="M11" s="112">
        <f>[7]Março!$D$16</f>
        <v>22.8</v>
      </c>
      <c r="N11" s="112">
        <f>[7]Março!$D$17</f>
        <v>24</v>
      </c>
      <c r="O11" s="112">
        <f>[7]Março!$D$18</f>
        <v>25.1</v>
      </c>
      <c r="P11" s="112">
        <f>[7]Março!$D$19</f>
        <v>24.4</v>
      </c>
      <c r="Q11" s="112">
        <f>[7]Março!$D$20</f>
        <v>24</v>
      </c>
      <c r="R11" s="112">
        <f>[7]Março!$D$21</f>
        <v>23.2</v>
      </c>
      <c r="S11" s="112">
        <f>[7]Março!$D$22</f>
        <v>23.7</v>
      </c>
      <c r="T11" s="112">
        <f>[7]Março!$D$23</f>
        <v>24.8</v>
      </c>
      <c r="U11" s="112">
        <f>[7]Março!$D$24</f>
        <v>24</v>
      </c>
      <c r="V11" s="112">
        <f>[7]Março!$D$25</f>
        <v>22.9</v>
      </c>
      <c r="W11" s="112">
        <f>[7]Março!$D$26</f>
        <v>22.5</v>
      </c>
      <c r="X11" s="110">
        <f>[7]Março!$D$27</f>
        <v>21.3</v>
      </c>
      <c r="Y11" s="110">
        <f>[7]Março!$D$28</f>
        <v>19.5</v>
      </c>
      <c r="Z11" s="110">
        <f>[7]Março!$D$29</f>
        <v>21.6</v>
      </c>
      <c r="AA11" s="110">
        <f>[7]Março!$D$30</f>
        <v>21.7</v>
      </c>
      <c r="AB11" s="110">
        <f>[7]Março!$D$31</f>
        <v>21.8</v>
      </c>
      <c r="AC11" s="110">
        <f>[7]Março!$D$32</f>
        <v>20.5</v>
      </c>
      <c r="AD11" s="110">
        <f>[7]Março!$D$33</f>
        <v>21.7</v>
      </c>
      <c r="AE11" s="110">
        <f>[7]Março!$D$34</f>
        <v>22.2</v>
      </c>
      <c r="AF11" s="110">
        <f>[7]Março!$D$35</f>
        <v>23</v>
      </c>
      <c r="AG11" s="117">
        <f t="shared" si="3"/>
        <v>19.5</v>
      </c>
      <c r="AH11" s="116">
        <f t="shared" si="4"/>
        <v>22.958064516129035</v>
      </c>
    </row>
    <row r="12" spans="1:37" x14ac:dyDescent="0.2">
      <c r="A12" s="48" t="s">
        <v>94</v>
      </c>
      <c r="B12" s="112">
        <f>[8]Março!$D$5</f>
        <v>22.7</v>
      </c>
      <c r="C12" s="112">
        <f>[8]Março!$D$6</f>
        <v>22.5</v>
      </c>
      <c r="D12" s="112">
        <f>[8]Março!$D$7</f>
        <v>23.9</v>
      </c>
      <c r="E12" s="112">
        <f>[8]Março!$D$8</f>
        <v>24</v>
      </c>
      <c r="F12" s="112">
        <f>[8]Março!$D$9</f>
        <v>23</v>
      </c>
      <c r="G12" s="112">
        <f>[8]Março!$D$10</f>
        <v>21.7</v>
      </c>
      <c r="H12" s="112">
        <f>[8]Março!$D$11</f>
        <v>22.9</v>
      </c>
      <c r="I12" s="112">
        <f>[8]Março!$D$12</f>
        <v>23.5</v>
      </c>
      <c r="J12" s="112">
        <f>[8]Março!$D$13</f>
        <v>24.8</v>
      </c>
      <c r="K12" s="112">
        <f>[8]Março!$D$14</f>
        <v>24.6</v>
      </c>
      <c r="L12" s="112">
        <f>[8]Março!$D$15</f>
        <v>23.8</v>
      </c>
      <c r="M12" s="112">
        <f>[8]Março!$D$16</f>
        <v>24.9</v>
      </c>
      <c r="N12" s="112">
        <f>[8]Março!$D$17</f>
        <v>25</v>
      </c>
      <c r="O12" s="112">
        <f>[8]Março!$D$18</f>
        <v>25.8</v>
      </c>
      <c r="P12" s="112">
        <f>[8]Março!$D$19</f>
        <v>26</v>
      </c>
      <c r="Q12" s="112">
        <f>[8]Março!$D$20</f>
        <v>25.3</v>
      </c>
      <c r="R12" s="112">
        <f>[8]Março!$D$21</f>
        <v>25.4</v>
      </c>
      <c r="S12" s="112">
        <f>[8]Março!$D$22</f>
        <v>24.7</v>
      </c>
      <c r="T12" s="112">
        <f>[8]Março!$D$23</f>
        <v>25.6</v>
      </c>
      <c r="U12" s="112">
        <f>[8]Março!$D$24</f>
        <v>25.4</v>
      </c>
      <c r="V12" s="112">
        <f>[8]Março!$D$25</f>
        <v>21.7</v>
      </c>
      <c r="W12" s="112">
        <f>[8]Março!$D$26</f>
        <v>20.3</v>
      </c>
      <c r="X12" s="110">
        <f>[8]Março!$D$27</f>
        <v>21.6</v>
      </c>
      <c r="Y12" s="110">
        <f>[8]Março!$D$28</f>
        <v>20.9</v>
      </c>
      <c r="Z12" s="110">
        <f>[8]Março!$D$29</f>
        <v>22</v>
      </c>
      <c r="AA12" s="110">
        <f>[8]Março!$D$30</f>
        <v>21.5</v>
      </c>
      <c r="AB12" s="110">
        <f>[8]Março!$D$31</f>
        <v>20.9</v>
      </c>
      <c r="AC12" s="110">
        <f>[8]Março!$D$32</f>
        <v>20</v>
      </c>
      <c r="AD12" s="110">
        <f>[8]Março!$D$33</f>
        <v>20.6</v>
      </c>
      <c r="AE12" s="110">
        <f>[8]Março!$D$34</f>
        <v>22</v>
      </c>
      <c r="AF12" s="110">
        <f>[8]Março!$D$35</f>
        <v>22.6</v>
      </c>
      <c r="AG12" s="117">
        <f t="shared" si="3"/>
        <v>20</v>
      </c>
      <c r="AH12" s="116">
        <f t="shared" si="4"/>
        <v>23.21290322580645</v>
      </c>
    </row>
    <row r="13" spans="1:37" x14ac:dyDescent="0.2">
      <c r="A13" s="48" t="s">
        <v>101</v>
      </c>
      <c r="B13" s="112">
        <f>[9]Março!$D$5</f>
        <v>22</v>
      </c>
      <c r="C13" s="112">
        <f>[9]Março!$D$6</f>
        <v>22.9</v>
      </c>
      <c r="D13" s="112">
        <f>[9]Março!$D$7</f>
        <v>25.7</v>
      </c>
      <c r="E13" s="112">
        <f>[9]Março!$D$8</f>
        <v>22.4</v>
      </c>
      <c r="F13" s="112">
        <f>[9]Março!$D$9</f>
        <v>23</v>
      </c>
      <c r="G13" s="112">
        <f>[9]Março!$D$10</f>
        <v>21.4</v>
      </c>
      <c r="H13" s="112">
        <f>[9]Março!$D$11</f>
        <v>23.4</v>
      </c>
      <c r="I13" s="112">
        <f>[9]Março!$D$12</f>
        <v>22.2</v>
      </c>
      <c r="J13" s="112">
        <f>[9]Março!$D$13</f>
        <v>22.7</v>
      </c>
      <c r="K13" s="112">
        <f>[9]Março!$D$14</f>
        <v>23.9</v>
      </c>
      <c r="L13" s="112">
        <f>[9]Março!$D$15</f>
        <v>23</v>
      </c>
      <c r="M13" s="112">
        <f>[9]Março!$D$16</f>
        <v>24.3</v>
      </c>
      <c r="N13" s="112">
        <f>[9]Março!$D$17</f>
        <v>23.7</v>
      </c>
      <c r="O13" s="112">
        <f>[9]Março!$D$18</f>
        <v>25.5</v>
      </c>
      <c r="P13" s="112">
        <f>[9]Março!$D$19</f>
        <v>25.3</v>
      </c>
      <c r="Q13" s="112">
        <f>[9]Março!$D$20</f>
        <v>24.2</v>
      </c>
      <c r="R13" s="112">
        <f>[9]Março!$D$21</f>
        <v>23.6</v>
      </c>
      <c r="S13" s="112">
        <f>[9]Março!$D$22</f>
        <v>23.2</v>
      </c>
      <c r="T13" s="112">
        <f>[9]Março!$D$23</f>
        <v>24.7</v>
      </c>
      <c r="U13" s="112">
        <f>[9]Março!$D$24</f>
        <v>25</v>
      </c>
      <c r="V13" s="112">
        <f>[9]Março!$D$25</f>
        <v>18.8</v>
      </c>
      <c r="W13" s="112">
        <f>[9]Março!$D$26</f>
        <v>20.100000000000001</v>
      </c>
      <c r="X13" s="110">
        <f>[9]Março!$D$27</f>
        <v>21.7</v>
      </c>
      <c r="Y13" s="110">
        <f>[9]Março!$D$28</f>
        <v>19.899999999999999</v>
      </c>
      <c r="Z13" s="110">
        <f>[9]Março!$D$29</f>
        <v>21</v>
      </c>
      <c r="AA13" s="110">
        <f>[9]Março!$D$30</f>
        <v>18.7</v>
      </c>
      <c r="AB13" s="110">
        <f>[9]Março!$D$31</f>
        <v>21</v>
      </c>
      <c r="AC13" s="110">
        <f>[9]Março!$D$32</f>
        <v>19.8</v>
      </c>
      <c r="AD13" s="110">
        <f>[9]Março!$D$33</f>
        <v>19.7</v>
      </c>
      <c r="AE13" s="110">
        <f>[9]Março!$D$34</f>
        <v>21.4</v>
      </c>
      <c r="AF13" s="110">
        <f>[9]Março!$D$35</f>
        <v>21.1</v>
      </c>
      <c r="AG13" s="117">
        <f t="shared" si="3"/>
        <v>18.7</v>
      </c>
      <c r="AH13" s="116">
        <f t="shared" si="4"/>
        <v>22.429032258064517</v>
      </c>
    </row>
    <row r="14" spans="1:37" x14ac:dyDescent="0.2">
      <c r="A14" s="48" t="s">
        <v>147</v>
      </c>
      <c r="B14" s="112">
        <f>[10]Março!$D$5</f>
        <v>21.5</v>
      </c>
      <c r="C14" s="112">
        <f>[10]Março!$D$6</f>
        <v>21.7</v>
      </c>
      <c r="D14" s="112">
        <f>[10]Março!$D$7</f>
        <v>21.1</v>
      </c>
      <c r="E14" s="112">
        <f>[10]Março!$D$8</f>
        <v>22.1</v>
      </c>
      <c r="F14" s="112">
        <f>[10]Março!$D$9</f>
        <v>21.6</v>
      </c>
      <c r="G14" s="112">
        <f>[10]Março!$D$10</f>
        <v>21.7</v>
      </c>
      <c r="H14" s="112">
        <f>[10]Março!$D$11</f>
        <v>21.9</v>
      </c>
      <c r="I14" s="112">
        <f>[10]Março!$D$12</f>
        <v>22.5</v>
      </c>
      <c r="J14" s="112">
        <f>[10]Março!$D$13</f>
        <v>21.9</v>
      </c>
      <c r="K14" s="112">
        <f>[10]Março!$D$14</f>
        <v>22.8</v>
      </c>
      <c r="L14" s="112">
        <f>[10]Março!$D$15</f>
        <v>22.7</v>
      </c>
      <c r="M14" s="112">
        <f>[10]Março!$D$16</f>
        <v>22.7</v>
      </c>
      <c r="N14" s="112">
        <f>[10]Março!$D$17</f>
        <v>24.2</v>
      </c>
      <c r="O14" s="112">
        <f>[10]Março!$D$18</f>
        <v>22.2</v>
      </c>
      <c r="P14" s="112">
        <f>[10]Março!$D$19</f>
        <v>22.9</v>
      </c>
      <c r="Q14" s="112">
        <f>[10]Março!$D$20</f>
        <v>22.4</v>
      </c>
      <c r="R14" s="112">
        <f>[10]Março!$D$21</f>
        <v>22.6</v>
      </c>
      <c r="S14" s="112">
        <f>[10]Março!$D$22</f>
        <v>22.8</v>
      </c>
      <c r="T14" s="112">
        <f>[10]Março!$D$23</f>
        <v>23.1</v>
      </c>
      <c r="U14" s="112">
        <f>[10]Março!$D$24</f>
        <v>22.6</v>
      </c>
      <c r="V14" s="112">
        <f>[10]Março!$D$25</f>
        <v>22.5</v>
      </c>
      <c r="W14" s="112">
        <f>[10]Março!$D$26</f>
        <v>21.2</v>
      </c>
      <c r="X14" s="110">
        <f>[10]Março!$D$27</f>
        <v>21.9</v>
      </c>
      <c r="Y14" s="110">
        <f>[10]Março!$D$28</f>
        <v>20.9</v>
      </c>
      <c r="Z14" s="110">
        <f>[10]Março!$D$29</f>
        <v>21.8</v>
      </c>
      <c r="AA14" s="110">
        <f>[10]Março!$D$30</f>
        <v>21.8</v>
      </c>
      <c r="AB14" s="110">
        <f>[10]Março!$D$31</f>
        <v>21.5</v>
      </c>
      <c r="AC14" s="110">
        <f>[10]Março!$D$32</f>
        <v>21.1</v>
      </c>
      <c r="AD14" s="110">
        <f>[10]Março!$D$33</f>
        <v>21.2</v>
      </c>
      <c r="AE14" s="110">
        <f>[10]Março!$D$34</f>
        <v>22.6</v>
      </c>
      <c r="AF14" s="110">
        <f>[10]Março!$D$35</f>
        <v>22</v>
      </c>
      <c r="AG14" s="117">
        <f t="shared" si="3"/>
        <v>20.9</v>
      </c>
      <c r="AH14" s="116">
        <f t="shared" si="4"/>
        <v>22.112903225806452</v>
      </c>
      <c r="AJ14" s="129"/>
      <c r="AK14" s="127"/>
    </row>
    <row r="15" spans="1:37" x14ac:dyDescent="0.2">
      <c r="A15" s="48" t="s">
        <v>2</v>
      </c>
      <c r="B15" s="112">
        <f>[11]Março!$D$5</f>
        <v>22.6</v>
      </c>
      <c r="C15" s="112">
        <f>[11]Março!$D$6</f>
        <v>22.5</v>
      </c>
      <c r="D15" s="112">
        <f>[11]Março!$D$7</f>
        <v>23.2</v>
      </c>
      <c r="E15" s="112">
        <f>[11]Março!$D$8</f>
        <v>22.4</v>
      </c>
      <c r="F15" s="112">
        <f>[11]Março!$D$9</f>
        <v>21.9</v>
      </c>
      <c r="G15" s="112">
        <f>[11]Março!$D$10</f>
        <v>21.5</v>
      </c>
      <c r="H15" s="112">
        <f>[11]Março!$D$11</f>
        <v>22.8</v>
      </c>
      <c r="I15" s="112">
        <f>[11]Março!$D$12</f>
        <v>22.7</v>
      </c>
      <c r="J15" s="112">
        <f>[11]Março!$D$13</f>
        <v>22.9</v>
      </c>
      <c r="K15" s="112">
        <f>[11]Março!$D$14</f>
        <v>23.4</v>
      </c>
      <c r="L15" s="112">
        <f>[11]Março!$D$15</f>
        <v>23.5</v>
      </c>
      <c r="M15" s="112">
        <f>[11]Março!$D$16</f>
        <v>24.5</v>
      </c>
      <c r="N15" s="112">
        <f>[11]Março!$D$17</f>
        <v>26.2</v>
      </c>
      <c r="O15" s="112">
        <f>[11]Março!$D$18</f>
        <v>24.2</v>
      </c>
      <c r="P15" s="112">
        <f>[11]Março!$D$19</f>
        <v>23.5</v>
      </c>
      <c r="Q15" s="112">
        <f>[11]Março!$D$20</f>
        <v>23.3</v>
      </c>
      <c r="R15" s="112">
        <f>[11]Março!$D$21</f>
        <v>23.4</v>
      </c>
      <c r="S15" s="112">
        <f>[11]Março!$D$22</f>
        <v>23.9</v>
      </c>
      <c r="T15" s="112">
        <f>[11]Março!$D$23</f>
        <v>24.4</v>
      </c>
      <c r="U15" s="112">
        <f>[11]Março!$D$24</f>
        <v>24.9</v>
      </c>
      <c r="V15" s="112">
        <f>[11]Março!$D$25</f>
        <v>21.8</v>
      </c>
      <c r="W15" s="112">
        <f>[11]Março!$D$26</f>
        <v>20.6</v>
      </c>
      <c r="X15" s="110">
        <f>[11]Março!$D$27</f>
        <v>21.8</v>
      </c>
      <c r="Y15" s="110">
        <f>[11]Março!$D$28</f>
        <v>20.9</v>
      </c>
      <c r="Z15" s="110">
        <f>[11]Março!$D$29</f>
        <v>22.5</v>
      </c>
      <c r="AA15" s="110">
        <f>[11]Março!$D$30</f>
        <v>22.4</v>
      </c>
      <c r="AB15" s="110">
        <f>[11]Março!$D$31</f>
        <v>21.2</v>
      </c>
      <c r="AC15" s="110">
        <f>[11]Março!$D$32</f>
        <v>21.7</v>
      </c>
      <c r="AD15" s="110">
        <f>[11]Março!$D$33</f>
        <v>21.6</v>
      </c>
      <c r="AE15" s="110">
        <f>[11]Março!$D$34</f>
        <v>22.3</v>
      </c>
      <c r="AF15" s="110">
        <f>[11]Março!$D$35</f>
        <v>22.1</v>
      </c>
      <c r="AG15" s="117">
        <f t="shared" si="3"/>
        <v>20.6</v>
      </c>
      <c r="AH15" s="116">
        <f t="shared" si="4"/>
        <v>22.79354838709677</v>
      </c>
      <c r="AJ15" s="12" t="s">
        <v>35</v>
      </c>
    </row>
    <row r="16" spans="1:37" x14ac:dyDescent="0.2">
      <c r="A16" s="48" t="s">
        <v>3</v>
      </c>
      <c r="B16" s="112">
        <f>[42]Março!$D$5</f>
        <v>21.7</v>
      </c>
      <c r="C16" s="112">
        <f>[42]Março!$D$6</f>
        <v>22.2</v>
      </c>
      <c r="D16" s="112">
        <f>[42]Março!$D$7</f>
        <v>21.3</v>
      </c>
      <c r="E16" s="112">
        <f>[42]Março!$D$8</f>
        <v>21.6</v>
      </c>
      <c r="F16" s="112">
        <f>[42]Março!$D$9</f>
        <v>23.2</v>
      </c>
      <c r="G16" s="112">
        <f>[42]Março!$D$10</f>
        <v>21.9</v>
      </c>
      <c r="H16" s="112">
        <f>[42]Março!$D$11</f>
        <v>22.9</v>
      </c>
      <c r="I16" s="112">
        <f>[42]Março!$D$12</f>
        <v>22.3</v>
      </c>
      <c r="J16" s="112">
        <f>[42]Março!$D$13</f>
        <v>22.5</v>
      </c>
      <c r="K16" s="112">
        <f>[42]Março!$D$14</f>
        <v>21.9</v>
      </c>
      <c r="L16" s="112">
        <f>[42]Março!$D$15</f>
        <v>23.3</v>
      </c>
      <c r="M16" s="112">
        <f>[42]Março!$D$16</f>
        <v>23.3</v>
      </c>
      <c r="N16" s="112">
        <f>[42]Março!$D$17</f>
        <v>24.3</v>
      </c>
      <c r="O16" s="112">
        <f>[42]Março!$D$18</f>
        <v>22.1</v>
      </c>
      <c r="P16" s="112">
        <f>[42]Março!$D$19</f>
        <v>22.4</v>
      </c>
      <c r="Q16" s="112">
        <f>[42]Março!$D$20</f>
        <v>23.2</v>
      </c>
      <c r="R16" s="112">
        <f>[42]Março!$D$21</f>
        <v>22.9</v>
      </c>
      <c r="S16" s="112">
        <f>[42]Março!$D$22</f>
        <v>22.6</v>
      </c>
      <c r="T16" s="112">
        <f>[42]Março!$D$23</f>
        <v>22.8</v>
      </c>
      <c r="U16" s="112">
        <f>[42]Março!$D$24</f>
        <v>22.5</v>
      </c>
      <c r="V16" s="112">
        <f>[42]Março!$D$25</f>
        <v>23.5</v>
      </c>
      <c r="W16" s="112">
        <f>[42]Março!$D$26</f>
        <v>22.3</v>
      </c>
      <c r="X16" s="110">
        <f>[42]Março!$D$27</f>
        <v>20.7</v>
      </c>
      <c r="Y16" s="110">
        <f>[42]Março!$D$28</f>
        <v>21.8</v>
      </c>
      <c r="Z16" s="110">
        <f>[42]Março!$D$29</f>
        <v>22.2</v>
      </c>
      <c r="AA16" s="110">
        <f>[42]Março!$D$30</f>
        <v>21.7</v>
      </c>
      <c r="AB16" s="110">
        <f>[42]Março!$D$31</f>
        <v>19.8</v>
      </c>
      <c r="AC16" s="110">
        <f>[42]Março!$D$32</f>
        <v>21</v>
      </c>
      <c r="AD16" s="110">
        <f>[42]Março!$D$33</f>
        <v>21.3</v>
      </c>
      <c r="AE16" s="110">
        <f>[42]Março!$D$34</f>
        <v>22.3</v>
      </c>
      <c r="AF16" s="110">
        <f>[42]Março!$D$35</f>
        <v>22.2</v>
      </c>
      <c r="AG16" s="117">
        <f>MIN(B16:AF16)</f>
        <v>19.8</v>
      </c>
      <c r="AH16" s="116">
        <f>AVERAGE(B16:AF16)</f>
        <v>22.248387096774195</v>
      </c>
      <c r="AJ16" s="12"/>
    </row>
    <row r="17" spans="1:39" x14ac:dyDescent="0.2">
      <c r="A17" s="48" t="s">
        <v>4</v>
      </c>
      <c r="B17" s="112">
        <f>[12]Março!$D$5</f>
        <v>21.8</v>
      </c>
      <c r="C17" s="112">
        <f>[12]Março!$D$6</f>
        <v>22.7</v>
      </c>
      <c r="D17" s="112">
        <f>[12]Março!$D$7</f>
        <v>20.7</v>
      </c>
      <c r="E17" s="112">
        <f>[12]Março!$D$8</f>
        <v>20.7</v>
      </c>
      <c r="F17" s="112">
        <f>[12]Março!$D$9</f>
        <v>20.5</v>
      </c>
      <c r="G17" s="112">
        <f>[12]Março!$D$10</f>
        <v>20.2</v>
      </c>
      <c r="H17" s="112">
        <f>[12]Março!$D$11</f>
        <v>21.3</v>
      </c>
      <c r="I17" s="112">
        <f>[12]Março!$D$12</f>
        <v>21.5</v>
      </c>
      <c r="J17" s="112">
        <f>[12]Março!$D$13</f>
        <v>20.100000000000001</v>
      </c>
      <c r="K17" s="112">
        <f>[12]Março!$D$14</f>
        <v>21.3</v>
      </c>
      <c r="L17" s="112">
        <f>[12]Março!$D$15</f>
        <v>21.4</v>
      </c>
      <c r="M17" s="112">
        <f>[12]Março!$D$16</f>
        <v>23.7</v>
      </c>
      <c r="N17" s="112">
        <f>[12]Março!$D$17</f>
        <v>21.7</v>
      </c>
      <c r="O17" s="112">
        <f>[12]Março!$D$18</f>
        <v>22.2</v>
      </c>
      <c r="P17" s="112">
        <f>[12]Março!$D$19</f>
        <v>22.1</v>
      </c>
      <c r="Q17" s="112">
        <f>[12]Março!$D$20</f>
        <v>22.7</v>
      </c>
      <c r="R17" s="112">
        <f>[12]Março!$D$21</f>
        <v>22.2</v>
      </c>
      <c r="S17" s="112">
        <f>[12]Março!$D$22</f>
        <v>22.5</v>
      </c>
      <c r="T17" s="112">
        <f>[12]Março!$D$23</f>
        <v>22.7</v>
      </c>
      <c r="U17" s="112">
        <f>[12]Março!$D$24</f>
        <v>22</v>
      </c>
      <c r="V17" s="112">
        <f>[12]Março!$D$25</f>
        <v>20.6</v>
      </c>
      <c r="W17" s="112">
        <f>[12]Março!$D$26</f>
        <v>20.5</v>
      </c>
      <c r="X17" s="110">
        <f>[12]Março!$D$27</f>
        <v>19.399999999999999</v>
      </c>
      <c r="Y17" s="110">
        <f>[12]Março!$D$28</f>
        <v>20.6</v>
      </c>
      <c r="Z17" s="110">
        <f>[12]Março!$D$29</f>
        <v>20.3</v>
      </c>
      <c r="AA17" s="110">
        <f>[12]Março!$D$30</f>
        <v>20.5</v>
      </c>
      <c r="AB17" s="110">
        <f>[12]Março!$D$31</f>
        <v>19.5</v>
      </c>
      <c r="AC17" s="110">
        <f>[12]Março!$D$32</f>
        <v>20</v>
      </c>
      <c r="AD17" s="110">
        <f>[12]Março!$D$33</f>
        <v>19.7</v>
      </c>
      <c r="AE17" s="110">
        <f>[12]Março!$D$34</f>
        <v>21.2</v>
      </c>
      <c r="AF17" s="110">
        <f>[12]Março!$D$35</f>
        <v>21.4</v>
      </c>
      <c r="AG17" s="117">
        <f t="shared" si="3"/>
        <v>19.399999999999999</v>
      </c>
      <c r="AH17" s="116">
        <f t="shared" si="4"/>
        <v>21.216129032258067</v>
      </c>
    </row>
    <row r="18" spans="1:39" x14ac:dyDescent="0.2">
      <c r="A18" s="48" t="s">
        <v>5</v>
      </c>
      <c r="B18" s="112">
        <f>[13]Março!$D$5</f>
        <v>26.1</v>
      </c>
      <c r="C18" s="112">
        <f>[13]Março!$D$6</f>
        <v>27.9</v>
      </c>
      <c r="D18" s="112">
        <f>[13]Março!$D$7</f>
        <v>26.8</v>
      </c>
      <c r="E18" s="112">
        <f>[13]Março!$D$8</f>
        <v>24.7</v>
      </c>
      <c r="F18" s="112">
        <f>[13]Março!$D$9</f>
        <v>24.3</v>
      </c>
      <c r="G18" s="112">
        <f>[13]Março!$D$10</f>
        <v>23.3</v>
      </c>
      <c r="H18" s="112">
        <f>[13]Março!$D$11</f>
        <v>26</v>
      </c>
      <c r="I18" s="112">
        <f>[13]Março!$D$12</f>
        <v>24.6</v>
      </c>
      <c r="J18" s="112">
        <f>[13]Março!$D$13</f>
        <v>24.6</v>
      </c>
      <c r="K18" s="112">
        <f>[13]Março!$D$14</f>
        <v>27</v>
      </c>
      <c r="L18" s="112">
        <f>[13]Março!$D$15</f>
        <v>26.4</v>
      </c>
      <c r="M18" s="112">
        <f>[13]Março!$D$16</f>
        <v>28.4</v>
      </c>
      <c r="N18" s="112">
        <f>[13]Março!$D$17</f>
        <v>27.5</v>
      </c>
      <c r="O18" s="112">
        <f>[13]Março!$D$18</f>
        <v>26.5</v>
      </c>
      <c r="P18" s="112">
        <f>[13]Março!$D$19</f>
        <v>26.1</v>
      </c>
      <c r="Q18" s="112">
        <f>[13]Março!$D$20</f>
        <v>26.1</v>
      </c>
      <c r="R18" s="112">
        <f>[13]Março!$D$21</f>
        <v>26.4</v>
      </c>
      <c r="S18" s="112">
        <f>[13]Março!$D$22</f>
        <v>26.2</v>
      </c>
      <c r="T18" s="112">
        <f>[13]Março!$D$23</f>
        <v>27.6</v>
      </c>
      <c r="U18" s="112">
        <f>[13]Março!$D$24</f>
        <v>27.1</v>
      </c>
      <c r="V18" s="112">
        <f>[13]Março!$D$25</f>
        <v>23.8</v>
      </c>
      <c r="W18" s="112">
        <f>[13]Março!$D$26</f>
        <v>21.6</v>
      </c>
      <c r="X18" s="110">
        <f>[13]Março!$D$27</f>
        <v>22.1</v>
      </c>
      <c r="Y18" s="110">
        <f>[13]Março!$D$28</f>
        <v>23.9</v>
      </c>
      <c r="Z18" s="110" t="str">
        <f>[13]Março!$D$29</f>
        <v>*</v>
      </c>
      <c r="AA18" s="110" t="str">
        <f>[13]Março!$D$30</f>
        <v>*</v>
      </c>
      <c r="AB18" s="110" t="str">
        <f>[13]Março!$D$31</f>
        <v>*</v>
      </c>
      <c r="AC18" s="110" t="str">
        <f>[13]Março!$D$32</f>
        <v>*</v>
      </c>
      <c r="AD18" s="110" t="str">
        <f>[13]Março!$D$33</f>
        <v>*</v>
      </c>
      <c r="AE18" s="110" t="str">
        <f>[13]Março!$D$34</f>
        <v>*</v>
      </c>
      <c r="AF18" s="110">
        <f>[13]Março!$D$35</f>
        <v>24.8</v>
      </c>
      <c r="AG18" s="117">
        <f t="shared" si="3"/>
        <v>21.6</v>
      </c>
      <c r="AH18" s="116">
        <f t="shared" si="4"/>
        <v>25.591999999999999</v>
      </c>
      <c r="AI18" s="12" t="s">
        <v>35</v>
      </c>
      <c r="AL18" t="s">
        <v>35</v>
      </c>
    </row>
    <row r="19" spans="1:39" x14ac:dyDescent="0.2">
      <c r="A19" s="48" t="s">
        <v>33</v>
      </c>
      <c r="B19" s="112">
        <f>[14]Março!$D$5</f>
        <v>22.1</v>
      </c>
      <c r="C19" s="112">
        <f>[14]Março!$D$6</f>
        <v>21.3</v>
      </c>
      <c r="D19" s="112">
        <f>[14]Março!$D$7</f>
        <v>21</v>
      </c>
      <c r="E19" s="112">
        <f>[14]Março!$D$8</f>
        <v>20</v>
      </c>
      <c r="F19" s="112">
        <f>[14]Março!$D$9</f>
        <v>20</v>
      </c>
      <c r="G19" s="112">
        <f>[14]Março!$D$10</f>
        <v>20.5</v>
      </c>
      <c r="H19" s="112">
        <f>[14]Março!$D$11</f>
        <v>21.3</v>
      </c>
      <c r="I19" s="112">
        <f>[14]Março!$D$12</f>
        <v>20.9</v>
      </c>
      <c r="J19" s="112">
        <f>[14]Março!$D$13</f>
        <v>21.8</v>
      </c>
      <c r="K19" s="112">
        <f>[14]Março!$D$14</f>
        <v>22</v>
      </c>
      <c r="L19" s="112">
        <f>[14]Março!$D$15</f>
        <v>21.6</v>
      </c>
      <c r="M19" s="112">
        <f>[14]Março!$D$16</f>
        <v>22.3</v>
      </c>
      <c r="N19" s="112">
        <f>[14]Março!$D$17</f>
        <v>22</v>
      </c>
      <c r="O19" s="112">
        <f>[14]Março!$D$18</f>
        <v>20.9</v>
      </c>
      <c r="P19" s="112">
        <f>[14]Março!$D$19</f>
        <v>21.1</v>
      </c>
      <c r="Q19" s="112">
        <f>[14]Março!$D$20</f>
        <v>22</v>
      </c>
      <c r="R19" s="112">
        <f>[14]Março!$D$21</f>
        <v>22.1</v>
      </c>
      <c r="S19" s="112">
        <f>[14]Março!$D$22</f>
        <v>21.4</v>
      </c>
      <c r="T19" s="112">
        <f>[14]Março!$D$23</f>
        <v>21.7</v>
      </c>
      <c r="U19" s="112">
        <f>[14]Março!$D$24</f>
        <v>21.6</v>
      </c>
      <c r="V19" s="112">
        <f>[14]Março!$D$25</f>
        <v>22.3</v>
      </c>
      <c r="W19" s="112">
        <f>[14]Março!$D$26</f>
        <v>20.9</v>
      </c>
      <c r="X19" s="110">
        <f>[14]Março!$D$27</f>
        <v>21.5</v>
      </c>
      <c r="Y19" s="110">
        <f>[14]Março!$D$28</f>
        <v>21.1</v>
      </c>
      <c r="Z19" s="110">
        <f>[14]Março!$D$29</f>
        <v>20.9</v>
      </c>
      <c r="AA19" s="110">
        <f>[14]Março!$D$30</f>
        <v>20.5</v>
      </c>
      <c r="AB19" s="110">
        <f>[14]Março!$D$31</f>
        <v>20.399999999999999</v>
      </c>
      <c r="AC19" s="110">
        <f>[14]Março!$D$32</f>
        <v>20.399999999999999</v>
      </c>
      <c r="AD19" s="110">
        <f>[14]Março!$D$33</f>
        <v>20.5</v>
      </c>
      <c r="AE19" s="110">
        <f>[14]Março!$D$34</f>
        <v>21.2</v>
      </c>
      <c r="AF19" s="110">
        <f>[14]Março!$D$35</f>
        <v>21.6</v>
      </c>
      <c r="AG19" s="117">
        <f t="shared" si="3"/>
        <v>20</v>
      </c>
      <c r="AH19" s="116">
        <f t="shared" si="4"/>
        <v>21.254838709677422</v>
      </c>
      <c r="AJ19" t="s">
        <v>35</v>
      </c>
    </row>
    <row r="20" spans="1:39" x14ac:dyDescent="0.2">
      <c r="A20" s="48" t="s">
        <v>6</v>
      </c>
      <c r="B20" s="112">
        <f>[15]Março!$D$5</f>
        <v>23.3</v>
      </c>
      <c r="C20" s="112">
        <f>[15]Março!$D$6</f>
        <v>23.5</v>
      </c>
      <c r="D20" s="112">
        <f>[15]Março!$D$7</f>
        <v>22.6</v>
      </c>
      <c r="E20" s="112">
        <f>[15]Março!$D$8</f>
        <v>23.5</v>
      </c>
      <c r="F20" s="112">
        <f>[15]Março!$D$9</f>
        <v>23</v>
      </c>
      <c r="G20" s="112">
        <f>[15]Março!$D$10</f>
        <v>23.4</v>
      </c>
      <c r="H20" s="112">
        <f>[15]Março!$D$11</f>
        <v>23.3</v>
      </c>
      <c r="I20" s="112">
        <f>[15]Março!$D$12</f>
        <v>22.9</v>
      </c>
      <c r="J20" s="112">
        <f>[15]Março!$D$13</f>
        <v>23.9</v>
      </c>
      <c r="K20" s="112">
        <f>[15]Março!$D$14</f>
        <v>24.3</v>
      </c>
      <c r="L20" s="112">
        <f>[15]Março!$D$15</f>
        <v>24.4</v>
      </c>
      <c r="M20" s="112">
        <f>[15]Março!$D$16</f>
        <v>24.4</v>
      </c>
      <c r="N20" s="112">
        <f>[15]Março!$D$17</f>
        <v>25</v>
      </c>
      <c r="O20" s="112">
        <f>[15]Março!$D$18</f>
        <v>23.8</v>
      </c>
      <c r="P20" s="112">
        <f>[15]Março!$D$19</f>
        <v>23.7</v>
      </c>
      <c r="Q20" s="112">
        <f>[15]Março!$D$20</f>
        <v>23.7</v>
      </c>
      <c r="R20" s="112">
        <f>[15]Março!$D$21</f>
        <v>23.2</v>
      </c>
      <c r="S20" s="112">
        <f>[15]Março!$D$22</f>
        <v>23</v>
      </c>
      <c r="T20" s="112">
        <f>[15]Março!$D$23</f>
        <v>24.1</v>
      </c>
      <c r="U20" s="112">
        <f>[15]Março!$D$24</f>
        <v>22.7</v>
      </c>
      <c r="V20" s="112">
        <f>[15]Março!$D$25</f>
        <v>24.1</v>
      </c>
      <c r="W20" s="112">
        <f>[15]Março!$D$26</f>
        <v>23.2</v>
      </c>
      <c r="X20" s="110">
        <f>[15]Março!$D$27</f>
        <v>23.6</v>
      </c>
      <c r="Y20" s="110">
        <f>[15]Março!$D$28</f>
        <v>23.2</v>
      </c>
      <c r="Z20" s="110">
        <f>[15]Março!$D$29</f>
        <v>22.5</v>
      </c>
      <c r="AA20" s="110">
        <f>[15]Março!$D$30</f>
        <v>22.7</v>
      </c>
      <c r="AB20" s="110">
        <f>[15]Março!$D$31</f>
        <v>22.8</v>
      </c>
      <c r="AC20" s="110">
        <f>[15]Março!$D$32</f>
        <v>21</v>
      </c>
      <c r="AD20" s="110">
        <f>[15]Março!$D$33</f>
        <v>22.6</v>
      </c>
      <c r="AE20" s="110">
        <f>[15]Março!$D$34</f>
        <v>23.2</v>
      </c>
      <c r="AF20" s="110">
        <f>[15]Março!$D$35</f>
        <v>23.8</v>
      </c>
      <c r="AG20" s="117">
        <f t="shared" si="3"/>
        <v>21</v>
      </c>
      <c r="AH20" s="116">
        <f t="shared" si="4"/>
        <v>23.367741935483874</v>
      </c>
      <c r="AJ20" t="s">
        <v>35</v>
      </c>
      <c r="AL20" t="s">
        <v>35</v>
      </c>
    </row>
    <row r="21" spans="1:39" x14ac:dyDescent="0.2">
      <c r="A21" s="48" t="s">
        <v>7</v>
      </c>
      <c r="B21" s="112">
        <f>[16]Março!$D$5</f>
        <v>21.6</v>
      </c>
      <c r="C21" s="112">
        <f>[16]Março!$D$6</f>
        <v>23</v>
      </c>
      <c r="D21" s="112">
        <f>[16]Março!$D$7</f>
        <v>24.6</v>
      </c>
      <c r="E21" s="112">
        <f>[16]Março!$D$8</f>
        <v>21.9</v>
      </c>
      <c r="F21" s="112">
        <f>[16]Março!$D$9</f>
        <v>21.5</v>
      </c>
      <c r="G21" s="112">
        <f>[16]Março!$D$10</f>
        <v>20.5</v>
      </c>
      <c r="H21" s="112">
        <f>[16]Março!$D$11</f>
        <v>23.1</v>
      </c>
      <c r="I21" s="112">
        <f>[16]Março!$D$12</f>
        <v>22.4</v>
      </c>
      <c r="J21" s="112">
        <f>[16]Março!$D$13</f>
        <v>22.7</v>
      </c>
      <c r="K21" s="112">
        <f>[16]Março!$D$14</f>
        <v>23.9</v>
      </c>
      <c r="L21" s="112">
        <f>[16]Março!$D$15</f>
        <v>23.9</v>
      </c>
      <c r="M21" s="112">
        <f>[16]Março!$D$16</f>
        <v>23.8</v>
      </c>
      <c r="N21" s="112">
        <f>[16]Março!$D$17</f>
        <v>24</v>
      </c>
      <c r="O21" s="112">
        <f>[16]Março!$D$18</f>
        <v>25</v>
      </c>
      <c r="P21" s="112">
        <f>[16]Março!$D$19</f>
        <v>25.2</v>
      </c>
      <c r="Q21" s="112">
        <f>[16]Março!$D$20</f>
        <v>23.5</v>
      </c>
      <c r="R21" s="112">
        <f>[16]Março!$D$21</f>
        <v>24.3</v>
      </c>
      <c r="S21" s="112">
        <f>[16]Março!$D$22</f>
        <v>23.1</v>
      </c>
      <c r="T21" s="112">
        <f>[16]Março!$D$23</f>
        <v>24</v>
      </c>
      <c r="U21" s="112">
        <f>[16]Março!$D$24</f>
        <v>24.5</v>
      </c>
      <c r="V21" s="112">
        <f>[16]Março!$D$25</f>
        <v>19.2</v>
      </c>
      <c r="W21" s="112">
        <f>[16]Março!$D$26</f>
        <v>20</v>
      </c>
      <c r="X21" s="110">
        <f>[16]Março!$D$27</f>
        <v>21.8</v>
      </c>
      <c r="Y21" s="110">
        <f>[16]Março!$D$28</f>
        <v>20.6</v>
      </c>
      <c r="Z21" s="110">
        <f>[16]Março!$D$29</f>
        <v>20.7</v>
      </c>
      <c r="AA21" s="110">
        <f>[16]Março!$D$30</f>
        <v>20.9</v>
      </c>
      <c r="AB21" s="110">
        <f>[16]Março!$D$31</f>
        <v>21</v>
      </c>
      <c r="AC21" s="110">
        <f>[16]Março!$D$32</f>
        <v>20.2</v>
      </c>
      <c r="AD21" s="110">
        <f>[16]Março!$D$33</f>
        <v>19.5</v>
      </c>
      <c r="AE21" s="110">
        <f>[16]Março!$D$34</f>
        <v>20.5</v>
      </c>
      <c r="AF21" s="110">
        <f>[16]Março!$D$35</f>
        <v>22.4</v>
      </c>
      <c r="AG21" s="117">
        <f t="shared" si="3"/>
        <v>19.2</v>
      </c>
      <c r="AH21" s="116">
        <f t="shared" si="4"/>
        <v>22.36451612903226</v>
      </c>
      <c r="AJ21" t="s">
        <v>35</v>
      </c>
      <c r="AK21" t="s">
        <v>35</v>
      </c>
      <c r="AL21" t="s">
        <v>35</v>
      </c>
    </row>
    <row r="22" spans="1:39" x14ac:dyDescent="0.2">
      <c r="A22" s="48" t="s">
        <v>148</v>
      </c>
      <c r="B22" s="112">
        <f>[17]Março!$D$5</f>
        <v>22.7</v>
      </c>
      <c r="C22" s="112">
        <f>[17]Março!$D$6</f>
        <v>23.3</v>
      </c>
      <c r="D22" s="112">
        <f>[17]Março!$D$7</f>
        <v>24.3</v>
      </c>
      <c r="E22" s="112">
        <f>[17]Março!$D$8</f>
        <v>24.1</v>
      </c>
      <c r="F22" s="112">
        <f>[17]Março!$D$9</f>
        <v>20.8</v>
      </c>
      <c r="G22" s="112">
        <f>[17]Março!$D$10</f>
        <v>21.2</v>
      </c>
      <c r="H22" s="112">
        <f>[17]Março!$D$11</f>
        <v>24.5</v>
      </c>
      <c r="I22" s="112">
        <f>[17]Março!$D$12</f>
        <v>24.1</v>
      </c>
      <c r="J22" s="112">
        <f>[17]Março!$D$13</f>
        <v>23.5</v>
      </c>
      <c r="K22" s="112">
        <f>[17]Março!$D$14</f>
        <v>24.3</v>
      </c>
      <c r="L22" s="112">
        <f>[17]Março!$D$15</f>
        <v>23.5</v>
      </c>
      <c r="M22" s="112">
        <f>[17]Março!$D$16</f>
        <v>23.4</v>
      </c>
      <c r="N22" s="112">
        <f>[17]Março!$D$17</f>
        <v>24</v>
      </c>
      <c r="O22" s="112">
        <f>[17]Março!$D$18</f>
        <v>24.8</v>
      </c>
      <c r="P22" s="112">
        <f>[17]Março!$D$19</f>
        <v>24.6</v>
      </c>
      <c r="Q22" s="112">
        <f>[17]Março!$D$20</f>
        <v>23.9</v>
      </c>
      <c r="R22" s="112">
        <f>[17]Março!$D$21</f>
        <v>25.1</v>
      </c>
      <c r="S22" s="112">
        <f>[17]Março!$D$22</f>
        <v>23.8</v>
      </c>
      <c r="T22" s="112">
        <f>[17]Março!$D$23</f>
        <v>24.3</v>
      </c>
      <c r="U22" s="112">
        <f>[17]Março!$D$24</f>
        <v>25.4</v>
      </c>
      <c r="V22" s="112">
        <f>[17]Março!$D$25</f>
        <v>22.1</v>
      </c>
      <c r="W22" s="112">
        <f>[17]Março!$D$26</f>
        <v>20.9</v>
      </c>
      <c r="X22" s="110">
        <f>[17]Março!$D$27</f>
        <v>22.3</v>
      </c>
      <c r="Y22" s="110">
        <f>[17]Março!$D$28</f>
        <v>22.3</v>
      </c>
      <c r="Z22" s="110">
        <f>[17]Março!$D$29</f>
        <v>21.4</v>
      </c>
      <c r="AA22" s="110">
        <f>[17]Março!$D$30</f>
        <v>21.2</v>
      </c>
      <c r="AB22" s="110">
        <f>[17]Março!$D$31</f>
        <v>21.7</v>
      </c>
      <c r="AC22" s="110">
        <f>[17]Março!$D$32</f>
        <v>20.3</v>
      </c>
      <c r="AD22" s="110">
        <f>[17]Março!$D$33</f>
        <v>20.100000000000001</v>
      </c>
      <c r="AE22" s="110">
        <f>[17]Março!$D$34</f>
        <v>21.5</v>
      </c>
      <c r="AF22" s="110">
        <f>[17]Março!$D$35</f>
        <v>22.1</v>
      </c>
      <c r="AG22" s="117">
        <f t="shared" si="3"/>
        <v>20.100000000000001</v>
      </c>
      <c r="AH22" s="116">
        <f t="shared" si="4"/>
        <v>22.951612903225808</v>
      </c>
      <c r="AJ22" t="s">
        <v>35</v>
      </c>
      <c r="AM22" t="s">
        <v>35</v>
      </c>
    </row>
    <row r="23" spans="1:39" x14ac:dyDescent="0.2">
      <c r="A23" s="48" t="s">
        <v>149</v>
      </c>
      <c r="B23" s="112" t="str">
        <f>[18]Março!$D$5</f>
        <v>*</v>
      </c>
      <c r="C23" s="112" t="str">
        <f>[18]Março!$D$6</f>
        <v>*</v>
      </c>
      <c r="D23" s="112" t="str">
        <f>[18]Março!$D$7</f>
        <v>*</v>
      </c>
      <c r="E23" s="112" t="str">
        <f>[18]Março!$D$8</f>
        <v>*</v>
      </c>
      <c r="F23" s="112" t="str">
        <f>[18]Março!$D$9</f>
        <v>*</v>
      </c>
      <c r="G23" s="112">
        <f>[18]Março!$D$10</f>
        <v>20.399999999999999</v>
      </c>
      <c r="H23" s="112">
        <f>[18]Março!$D$11</f>
        <v>23.2</v>
      </c>
      <c r="I23" s="112">
        <f>[18]Março!$D$12</f>
        <v>23.3</v>
      </c>
      <c r="J23" s="112">
        <f>[18]Março!$D$13</f>
        <v>22.8</v>
      </c>
      <c r="K23" s="112">
        <f>[18]Março!$D$14</f>
        <v>23.6</v>
      </c>
      <c r="L23" s="112">
        <f>[18]Março!$D$15</f>
        <v>19.399999999999999</v>
      </c>
      <c r="M23" s="112">
        <f>[18]Março!$D$16</f>
        <v>21.7</v>
      </c>
      <c r="N23" s="112">
        <f>[18]Março!$D$17</f>
        <v>20.399999999999999</v>
      </c>
      <c r="O23" s="112">
        <f>[18]Março!$D$18</f>
        <v>21.8</v>
      </c>
      <c r="P23" s="112">
        <f>[18]Março!$D$19</f>
        <v>24.6</v>
      </c>
      <c r="Q23" s="112">
        <f>[18]Março!$D$20</f>
        <v>23.1</v>
      </c>
      <c r="R23" s="112">
        <f>[18]Março!$D$21</f>
        <v>23.7</v>
      </c>
      <c r="S23" s="112">
        <f>[18]Março!$D$22</f>
        <v>23.1</v>
      </c>
      <c r="T23" s="112">
        <f>[18]Março!$D$23</f>
        <v>23.8</v>
      </c>
      <c r="U23" s="112">
        <f>[18]Março!$D$24</f>
        <v>25</v>
      </c>
      <c r="V23" s="112">
        <f>[18]Março!$D$25</f>
        <v>18.8</v>
      </c>
      <c r="W23" s="112">
        <f>[18]Março!$D$26</f>
        <v>19.600000000000001</v>
      </c>
      <c r="X23" s="110">
        <f>[18]Março!$D$27</f>
        <v>21.4</v>
      </c>
      <c r="Y23" s="110">
        <f>[18]Março!$D$28</f>
        <v>18.600000000000001</v>
      </c>
      <c r="Z23" s="110">
        <f>[18]Março!$D$29</f>
        <v>19</v>
      </c>
      <c r="AA23" s="110">
        <f>[18]Março!$D$30</f>
        <v>17.3</v>
      </c>
      <c r="AB23" s="110">
        <f>[18]Março!$D$31</f>
        <v>20</v>
      </c>
      <c r="AC23" s="110">
        <f>[18]Março!$D$32</f>
        <v>18.7</v>
      </c>
      <c r="AD23" s="110">
        <f>[18]Março!$D$33</f>
        <v>17.399999999999999</v>
      </c>
      <c r="AE23" s="110">
        <f>[18]Março!$D$34</f>
        <v>18</v>
      </c>
      <c r="AF23" s="110">
        <f>[18]Março!$D$35</f>
        <v>17.8</v>
      </c>
      <c r="AG23" s="117">
        <f t="shared" si="3"/>
        <v>17.3</v>
      </c>
      <c r="AH23" s="116">
        <f t="shared" si="4"/>
        <v>21.01923076923077</v>
      </c>
      <c r="AI23" s="12" t="s">
        <v>35</v>
      </c>
      <c r="AJ23" t="s">
        <v>35</v>
      </c>
      <c r="AL23" t="s">
        <v>35</v>
      </c>
      <c r="AM23" t="s">
        <v>35</v>
      </c>
    </row>
    <row r="24" spans="1:39" x14ac:dyDescent="0.2">
      <c r="A24" s="48" t="s">
        <v>150</v>
      </c>
      <c r="B24" s="112">
        <f>[19]Março!$D$5</f>
        <v>22.4</v>
      </c>
      <c r="C24" s="112">
        <f>[19]Março!$D$6</f>
        <v>23.3</v>
      </c>
      <c r="D24" s="112">
        <f>[19]Março!$D$7</f>
        <v>21.6</v>
      </c>
      <c r="E24" s="112">
        <f>[19]Março!$D$8</f>
        <v>22.3</v>
      </c>
      <c r="F24" s="112">
        <f>[19]Março!$D$9</f>
        <v>22.6</v>
      </c>
      <c r="G24" s="112">
        <f>[19]Março!$D$10</f>
        <v>21.4</v>
      </c>
      <c r="H24" s="112">
        <f>[19]Março!$D$11</f>
        <v>23.1</v>
      </c>
      <c r="I24" s="112">
        <f>[19]Março!$D$12</f>
        <v>23.3</v>
      </c>
      <c r="J24" s="112">
        <f>[19]Março!$D$13</f>
        <v>23</v>
      </c>
      <c r="K24" s="112">
        <f>[19]Março!$D$14</f>
        <v>24</v>
      </c>
      <c r="L24" s="112">
        <f>[19]Março!$D$15</f>
        <v>23.7</v>
      </c>
      <c r="M24" s="112">
        <f>[19]Março!$D$16</f>
        <v>23.5</v>
      </c>
      <c r="N24" s="112">
        <f>[19]Março!$D$17</f>
        <v>23.6</v>
      </c>
      <c r="O24" s="112">
        <f>[19]Março!$D$18</f>
        <v>25.7</v>
      </c>
      <c r="P24" s="112">
        <f>[19]Março!$D$19</f>
        <v>24.8</v>
      </c>
      <c r="Q24" s="112">
        <f>[19]Março!$D$20</f>
        <v>23.6</v>
      </c>
      <c r="R24" s="112">
        <f>[19]Março!$D$21</f>
        <v>25</v>
      </c>
      <c r="S24" s="112">
        <f>[19]Março!$D$22</f>
        <v>23.5</v>
      </c>
      <c r="T24" s="112">
        <f>[19]Março!$D$23</f>
        <v>24</v>
      </c>
      <c r="U24" s="112">
        <f>[19]Março!$D$24</f>
        <v>25.2</v>
      </c>
      <c r="V24" s="112">
        <f>[19]Março!$D$25</f>
        <v>21.5</v>
      </c>
      <c r="W24" s="112">
        <f>[19]Março!$D$26</f>
        <v>21</v>
      </c>
      <c r="X24" s="110">
        <f>[19]Março!$D$27</f>
        <v>22.4</v>
      </c>
      <c r="Y24" s="110">
        <f>[19]Março!$D$28</f>
        <v>21.3</v>
      </c>
      <c r="Z24" s="110">
        <f>[19]Março!$D$29</f>
        <v>22</v>
      </c>
      <c r="AA24" s="110">
        <f>[19]Março!$D$30</f>
        <v>23.3</v>
      </c>
      <c r="AB24" s="110">
        <f>[19]Março!$D$31</f>
        <v>21.6</v>
      </c>
      <c r="AC24" s="110">
        <f>[19]Março!$D$32</f>
        <v>20.5</v>
      </c>
      <c r="AD24" s="110">
        <f>[19]Março!$D$33</f>
        <v>20.8</v>
      </c>
      <c r="AE24" s="110">
        <f>[19]Março!$D$34</f>
        <v>21.1</v>
      </c>
      <c r="AF24" s="110">
        <f>[19]Março!$D$35</f>
        <v>22.3</v>
      </c>
      <c r="AG24" s="117">
        <f t="shared" si="3"/>
        <v>20.5</v>
      </c>
      <c r="AH24" s="116">
        <f t="shared" si="4"/>
        <v>22.819354838709678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[20]Março!$D$5</f>
        <v>21.1</v>
      </c>
      <c r="C25" s="112">
        <f>[20]Março!$D$6</f>
        <v>22</v>
      </c>
      <c r="D25" s="112">
        <f>[20]Março!$D$7</f>
        <v>22.9</v>
      </c>
      <c r="E25" s="112">
        <f>[20]Março!$D$8</f>
        <v>23</v>
      </c>
      <c r="F25" s="112">
        <f>[20]Março!$D$9</f>
        <v>22.3</v>
      </c>
      <c r="G25" s="112">
        <f>[20]Março!$D$10</f>
        <v>20.9</v>
      </c>
      <c r="H25" s="112">
        <f>[20]Março!$D$11</f>
        <v>23.1</v>
      </c>
      <c r="I25" s="112">
        <f>[20]Março!$D$12</f>
        <v>23.2</v>
      </c>
      <c r="J25" s="112">
        <f>[20]Março!$D$13</f>
        <v>22.6</v>
      </c>
      <c r="K25" s="112">
        <f>[20]Março!$D$14</f>
        <v>24.2</v>
      </c>
      <c r="L25" s="112">
        <f>[20]Março!$D$15</f>
        <v>22.7</v>
      </c>
      <c r="M25" s="112">
        <f>[20]Março!$D$16</f>
        <v>23.2</v>
      </c>
      <c r="N25" s="112">
        <f>[20]Março!$D$17</f>
        <v>22</v>
      </c>
      <c r="O25" s="112">
        <f>[20]Março!$D$18</f>
        <v>22.6</v>
      </c>
      <c r="P25" s="112">
        <f>[20]Março!$D$19</f>
        <v>24.1</v>
      </c>
      <c r="Q25" s="112">
        <f>[20]Março!$D$20</f>
        <v>23.5</v>
      </c>
      <c r="R25" s="112">
        <f>[20]Março!$D$21</f>
        <v>23.9</v>
      </c>
      <c r="S25" s="112">
        <f>[20]Março!$D$22</f>
        <v>23.1</v>
      </c>
      <c r="T25" s="112">
        <f>[20]Março!$D$23</f>
        <v>24</v>
      </c>
      <c r="U25" s="112">
        <f>[20]Março!$D$24</f>
        <v>24.1</v>
      </c>
      <c r="V25" s="112">
        <f>[20]Março!$D$25</f>
        <v>19.600000000000001</v>
      </c>
      <c r="W25" s="112">
        <f>[20]Março!$D$26</f>
        <v>20.2</v>
      </c>
      <c r="X25" s="110">
        <f>[20]Março!$D$27</f>
        <v>21</v>
      </c>
      <c r="Y25" s="110">
        <f>[20]Março!$D$28</f>
        <v>19</v>
      </c>
      <c r="Z25" s="110">
        <f>[20]Março!$D$29</f>
        <v>20.3</v>
      </c>
      <c r="AA25" s="110">
        <f>[20]Março!$D$30</f>
        <v>20.3</v>
      </c>
      <c r="AB25" s="110">
        <f>[20]Março!$D$31</f>
        <v>21.3</v>
      </c>
      <c r="AC25" s="110">
        <f>[20]Março!$D$32</f>
        <v>20.2</v>
      </c>
      <c r="AD25" s="110">
        <f>[20]Março!$D$33</f>
        <v>19.399999999999999</v>
      </c>
      <c r="AE25" s="110">
        <f>[20]Março!$D$34</f>
        <v>20.7</v>
      </c>
      <c r="AF25" s="110">
        <f>[20]Março!$D$35</f>
        <v>19.3</v>
      </c>
      <c r="AG25" s="117">
        <f t="shared" si="3"/>
        <v>19</v>
      </c>
      <c r="AH25" s="116">
        <f t="shared" si="4"/>
        <v>21.92903225806451</v>
      </c>
      <c r="AJ25" t="s">
        <v>35</v>
      </c>
      <c r="AL25" t="s">
        <v>35</v>
      </c>
    </row>
    <row r="26" spans="1:39" x14ac:dyDescent="0.2">
      <c r="A26" s="48" t="s">
        <v>9</v>
      </c>
      <c r="B26" s="112">
        <f>[21]Março!$D$5</f>
        <v>23.9</v>
      </c>
      <c r="C26" s="112">
        <f>[21]Março!$D$6</f>
        <v>23.8</v>
      </c>
      <c r="D26" s="112">
        <f>[21]Março!$D$7</f>
        <v>24.6</v>
      </c>
      <c r="E26" s="112">
        <f>[21]Março!$D$8</f>
        <v>25.1</v>
      </c>
      <c r="F26" s="112">
        <f>[21]Março!$D$9</f>
        <v>23.9</v>
      </c>
      <c r="G26" s="112">
        <f>[21]Março!$D$10</f>
        <v>22.3</v>
      </c>
      <c r="H26" s="112">
        <f>[21]Março!$D$11</f>
        <v>24.3</v>
      </c>
      <c r="I26" s="112">
        <f>[21]Março!$D$12</f>
        <v>24.1</v>
      </c>
      <c r="J26" s="112">
        <f>[21]Março!$D$13</f>
        <v>23.2</v>
      </c>
      <c r="K26" s="112">
        <f>[21]Março!$D$14</f>
        <v>25.2</v>
      </c>
      <c r="L26" s="112">
        <f>[21]Março!$D$15</f>
        <v>24.4</v>
      </c>
      <c r="M26" s="112">
        <f>[21]Março!$D$16</f>
        <v>24.4</v>
      </c>
      <c r="N26" s="112">
        <f>[21]Março!$D$17</f>
        <v>24.7</v>
      </c>
      <c r="O26" s="112">
        <f>[21]Março!$D$18</f>
        <v>25.7</v>
      </c>
      <c r="P26" s="112">
        <f>[21]Março!$D$19</f>
        <v>26</v>
      </c>
      <c r="Q26" s="112">
        <f>[21]Março!$D$20</f>
        <v>24.9</v>
      </c>
      <c r="R26" s="112">
        <f>[21]Março!$D$21</f>
        <v>24.3</v>
      </c>
      <c r="S26" s="112">
        <f>[21]Março!$D$22</f>
        <v>23.8</v>
      </c>
      <c r="T26" s="112">
        <f>[21]Março!$D$23</f>
        <v>25</v>
      </c>
      <c r="U26" s="112">
        <f>[21]Março!$D$24</f>
        <v>23.3</v>
      </c>
      <c r="V26" s="112">
        <f>[21]Março!$D$25</f>
        <v>23.1</v>
      </c>
      <c r="W26" s="112">
        <f>[21]Março!$D$26</f>
        <v>20.9</v>
      </c>
      <c r="X26" s="110">
        <f>[21]Março!$D$27</f>
        <v>21.6</v>
      </c>
      <c r="Y26" s="110">
        <f>[21]Março!$D$28</f>
        <v>21.6</v>
      </c>
      <c r="Z26" s="110">
        <f>[21]Março!$D$29</f>
        <v>21.5</v>
      </c>
      <c r="AA26" s="110">
        <f>[21]Março!$D$30</f>
        <v>22.7</v>
      </c>
      <c r="AB26" s="110">
        <f>[21]Março!$D$31</f>
        <v>22.4</v>
      </c>
      <c r="AC26" s="110">
        <f>[21]Março!$D$32</f>
        <v>20.5</v>
      </c>
      <c r="AD26" s="110">
        <f>[21]Março!$D$33</f>
        <v>21.3</v>
      </c>
      <c r="AE26" s="110">
        <f>[21]Março!$D$34</f>
        <v>22.1</v>
      </c>
      <c r="AF26" s="110">
        <f>[21]Março!$D$35</f>
        <v>22.6</v>
      </c>
      <c r="AG26" s="117">
        <f t="shared" si="3"/>
        <v>20.5</v>
      </c>
      <c r="AH26" s="116">
        <f t="shared" si="4"/>
        <v>23.458064516129035</v>
      </c>
      <c r="AL26" t="s">
        <v>35</v>
      </c>
      <c r="AM26" t="s">
        <v>35</v>
      </c>
    </row>
    <row r="27" spans="1:39" x14ac:dyDescent="0.2">
      <c r="A27" s="48" t="s">
        <v>32</v>
      </c>
      <c r="B27" s="112">
        <f>[22]Março!$D$5</f>
        <v>22.9</v>
      </c>
      <c r="C27" s="112">
        <f>[22]Março!$D$6</f>
        <v>22.7</v>
      </c>
      <c r="D27" s="112">
        <f>[22]Março!$D$7</f>
        <v>25.3</v>
      </c>
      <c r="E27" s="112">
        <f>[22]Março!$D$8</f>
        <v>23</v>
      </c>
      <c r="F27" s="112">
        <f>[22]Março!$D$9</f>
        <v>24.1</v>
      </c>
      <c r="G27" s="112">
        <f>[22]Março!$D$10</f>
        <v>22.2</v>
      </c>
      <c r="H27" s="112">
        <f>[22]Março!$D$11</f>
        <v>23.9</v>
      </c>
      <c r="I27" s="112">
        <f>[22]Março!$D$12</f>
        <v>24.4</v>
      </c>
      <c r="J27" s="112">
        <f>[22]Março!$D$13</f>
        <v>25.2</v>
      </c>
      <c r="K27" s="112">
        <f>[22]Março!$D$14</f>
        <v>24.5</v>
      </c>
      <c r="L27" s="112">
        <f>[22]Março!$D$15</f>
        <v>25</v>
      </c>
      <c r="M27" s="112">
        <f>[22]Março!$D$16</f>
        <v>25.2</v>
      </c>
      <c r="N27" s="112">
        <f>[22]Março!$D$17</f>
        <v>25.6</v>
      </c>
      <c r="O27" s="112">
        <f>[22]Março!$D$18</f>
        <v>26.9</v>
      </c>
      <c r="P27" s="112">
        <f>[22]Março!$D$19</f>
        <v>26.5</v>
      </c>
      <c r="Q27" s="112">
        <f>[22]Março!$D$20</f>
        <v>25.2</v>
      </c>
      <c r="R27" s="112">
        <f>[22]Março!$D$21</f>
        <v>26</v>
      </c>
      <c r="S27" s="112">
        <f>[22]Março!$D$22</f>
        <v>25</v>
      </c>
      <c r="T27" s="112">
        <f>[22]Março!$D$23</f>
        <v>25.7</v>
      </c>
      <c r="U27" s="112">
        <f>[22]Março!$D$24</f>
        <v>26.6</v>
      </c>
      <c r="V27" s="112">
        <f>[22]Março!$D$25</f>
        <v>23.1</v>
      </c>
      <c r="W27" s="112">
        <f>[22]Março!$D$26</f>
        <v>21</v>
      </c>
      <c r="X27" s="110">
        <f>[22]Março!$D$27</f>
        <v>23.3</v>
      </c>
      <c r="Y27" s="110">
        <f>[22]Março!$D$28</f>
        <v>22.3</v>
      </c>
      <c r="Z27" s="110">
        <f>[22]Março!$D$29</f>
        <v>23.6</v>
      </c>
      <c r="AA27" s="110">
        <f>[22]Março!$D$30</f>
        <v>21.9</v>
      </c>
      <c r="AB27" s="110">
        <f>[22]Março!$D$31</f>
        <v>21.3</v>
      </c>
      <c r="AC27" s="110">
        <f>[22]Março!$D$32</f>
        <v>20.6</v>
      </c>
      <c r="AD27" s="110">
        <f>[22]Março!$D$33</f>
        <v>20.9</v>
      </c>
      <c r="AE27" s="110">
        <f>[22]Março!$D$34</f>
        <v>22.7</v>
      </c>
      <c r="AF27" s="110">
        <f>[22]Março!$D$35</f>
        <v>24</v>
      </c>
      <c r="AG27" s="117">
        <f t="shared" si="3"/>
        <v>20.6</v>
      </c>
      <c r="AH27" s="116">
        <f t="shared" si="4"/>
        <v>23.890322580645158</v>
      </c>
    </row>
    <row r="28" spans="1:39" x14ac:dyDescent="0.2">
      <c r="A28" s="48" t="s">
        <v>10</v>
      </c>
      <c r="B28" s="112">
        <f>[23]Março!$D$5</f>
        <v>21.6</v>
      </c>
      <c r="C28" s="112">
        <f>[23]Março!$D$6</f>
        <v>22.7</v>
      </c>
      <c r="D28" s="112">
        <f>[23]Março!$D$7</f>
        <v>24.9</v>
      </c>
      <c r="E28" s="112">
        <f>[23]Março!$D$8</f>
        <v>23.5</v>
      </c>
      <c r="F28" s="112">
        <f>[23]Março!$D$9</f>
        <v>21.9</v>
      </c>
      <c r="G28" s="112">
        <f>[23]Março!$D$10</f>
        <v>21.4</v>
      </c>
      <c r="H28" s="112">
        <f>[23]Março!$D$11</f>
        <v>23.7</v>
      </c>
      <c r="I28" s="112">
        <f>[23]Março!$D$12</f>
        <v>24.3</v>
      </c>
      <c r="J28" s="112">
        <f>[23]Março!$D$13</f>
        <v>23.4</v>
      </c>
      <c r="K28" s="112">
        <f>[23]Março!$D$14</f>
        <v>24.5</v>
      </c>
      <c r="L28" s="112">
        <f>[23]Março!$D$15</f>
        <v>23.7</v>
      </c>
      <c r="M28" s="112">
        <f>[23]Março!$D$16</f>
        <v>23.7</v>
      </c>
      <c r="N28" s="112">
        <f>[23]Março!$D$17</f>
        <v>23.7</v>
      </c>
      <c r="O28" s="112">
        <f>[23]Março!$D$18</f>
        <v>22.6</v>
      </c>
      <c r="P28" s="112">
        <f>[23]Março!$D$19</f>
        <v>25.2</v>
      </c>
      <c r="Q28" s="112">
        <f>[23]Março!$D$20</f>
        <v>24.5</v>
      </c>
      <c r="R28" s="112">
        <f>[23]Março!$D$21</f>
        <v>24.2</v>
      </c>
      <c r="S28" s="112">
        <f>[23]Março!$D$22</f>
        <v>23.3</v>
      </c>
      <c r="T28" s="112">
        <f>[23]Março!$D$23</f>
        <v>24.5</v>
      </c>
      <c r="U28" s="112">
        <f>[23]Março!$D$24</f>
        <v>25.3</v>
      </c>
      <c r="V28" s="112">
        <f>[23]Março!$D$25</f>
        <v>20.5</v>
      </c>
      <c r="W28" s="112">
        <f>[23]Março!$D$26</f>
        <v>20.7</v>
      </c>
      <c r="X28" s="110">
        <f>[23]Março!$D$27</f>
        <v>22</v>
      </c>
      <c r="Y28" s="110">
        <f>[23]Março!$D$28</f>
        <v>20.100000000000001</v>
      </c>
      <c r="Z28" s="110">
        <f>[23]Março!$D$29</f>
        <v>21</v>
      </c>
      <c r="AA28" s="110">
        <f>[23]Março!$D$30</f>
        <v>20.100000000000001</v>
      </c>
      <c r="AB28" s="110">
        <f>[23]Março!$D$31</f>
        <v>21</v>
      </c>
      <c r="AC28" s="110">
        <f>[23]Março!$D$32</f>
        <v>19.7</v>
      </c>
      <c r="AD28" s="110">
        <f>[23]Março!$D$33</f>
        <v>20</v>
      </c>
      <c r="AE28" s="110">
        <f>[23]Março!$D$34</f>
        <v>20.7</v>
      </c>
      <c r="AF28" s="110">
        <f>[23]Março!$D$35</f>
        <v>22.2</v>
      </c>
      <c r="AG28" s="117">
        <f t="shared" si="3"/>
        <v>19.7</v>
      </c>
      <c r="AH28" s="116">
        <f t="shared" si="4"/>
        <v>22.600000000000009</v>
      </c>
      <c r="AL28" t="s">
        <v>35</v>
      </c>
    </row>
    <row r="29" spans="1:39" x14ac:dyDescent="0.2">
      <c r="A29" s="48" t="s">
        <v>151</v>
      </c>
      <c r="B29" s="112">
        <f>[24]Março!$D$5</f>
        <v>21.4</v>
      </c>
      <c r="C29" s="112">
        <f>[24]Março!$D$6</f>
        <v>22.5</v>
      </c>
      <c r="D29" s="112">
        <f>[24]Março!$D$7</f>
        <v>24</v>
      </c>
      <c r="E29" s="112">
        <f>[24]Março!$D$8</f>
        <v>21.8</v>
      </c>
      <c r="F29" s="112">
        <f>[24]Março!$D$9</f>
        <v>22.9</v>
      </c>
      <c r="G29" s="112">
        <f>[24]Março!$D$10</f>
        <v>20.5</v>
      </c>
      <c r="H29" s="112">
        <f>[24]Março!$D$11</f>
        <v>22.2</v>
      </c>
      <c r="I29" s="112">
        <f>[24]Março!$D$12</f>
        <v>22.6</v>
      </c>
      <c r="J29" s="112">
        <f>[24]Março!$D$13</f>
        <v>22.1</v>
      </c>
      <c r="K29" s="112">
        <f>[24]Março!$D$14</f>
        <v>24</v>
      </c>
      <c r="L29" s="112">
        <f>[24]Março!$D$15</f>
        <v>22.8</v>
      </c>
      <c r="M29" s="112">
        <f>[24]Março!$D$16</f>
        <v>21.6</v>
      </c>
      <c r="N29" s="112">
        <f>[24]Março!$D$17</f>
        <v>22.3</v>
      </c>
      <c r="O29" s="112">
        <f>[24]Março!$D$18</f>
        <v>24.2</v>
      </c>
      <c r="P29" s="112">
        <f>[24]Março!$D$19</f>
        <v>24.7</v>
      </c>
      <c r="Q29" s="112">
        <f>[24]Março!$D$20</f>
        <v>22.9</v>
      </c>
      <c r="R29" s="112">
        <f>[24]Março!$D$21</f>
        <v>23.5</v>
      </c>
      <c r="S29" s="112">
        <f>[24]Março!$D$22</f>
        <v>22.3</v>
      </c>
      <c r="T29" s="112">
        <f>[24]Março!$D$23</f>
        <v>22.9</v>
      </c>
      <c r="U29" s="112">
        <f>[24]Março!$D$24</f>
        <v>23.4</v>
      </c>
      <c r="V29" s="112">
        <f>[24]Março!$D$25</f>
        <v>18.7</v>
      </c>
      <c r="W29" s="112">
        <f>[24]Março!$D$26</f>
        <v>19.899999999999999</v>
      </c>
      <c r="X29" s="110">
        <f>[24]Março!$D$27</f>
        <v>21.7</v>
      </c>
      <c r="Y29" s="110">
        <f>[24]Março!$D$28</f>
        <v>19</v>
      </c>
      <c r="Z29" s="110">
        <f>[24]Março!$D$29</f>
        <v>19.8</v>
      </c>
      <c r="AA29" s="110">
        <f>[24]Março!$D$30</f>
        <v>19.600000000000001</v>
      </c>
      <c r="AB29" s="110">
        <f>[24]Março!$D$31</f>
        <v>19.100000000000001</v>
      </c>
      <c r="AC29" s="110">
        <f>[24]Março!$D$32</f>
        <v>18.8</v>
      </c>
      <c r="AD29" s="110">
        <f>[24]Março!$D$33</f>
        <v>19</v>
      </c>
      <c r="AE29" s="110">
        <f>[24]Março!$D$34</f>
        <v>19.399999999999999</v>
      </c>
      <c r="AF29" s="110">
        <f>[24]Março!$D$35</f>
        <v>21.2</v>
      </c>
      <c r="AG29" s="117">
        <f t="shared" si="3"/>
        <v>18.7</v>
      </c>
      <c r="AH29" s="116">
        <f t="shared" si="4"/>
        <v>21.638709677419349</v>
      </c>
      <c r="AI29" s="12" t="s">
        <v>35</v>
      </c>
      <c r="AJ29" t="s">
        <v>35</v>
      </c>
      <c r="AL29" t="s">
        <v>35</v>
      </c>
      <c r="AM29" t="s">
        <v>35</v>
      </c>
    </row>
    <row r="30" spans="1:39" x14ac:dyDescent="0.2">
      <c r="A30" s="48" t="s">
        <v>11</v>
      </c>
      <c r="B30" s="112">
        <f>[25]Março!$D$5</f>
        <v>21.3</v>
      </c>
      <c r="C30" s="112">
        <f>[25]Março!$D$6</f>
        <v>21.9</v>
      </c>
      <c r="D30" s="112">
        <f>[25]Março!$D$7</f>
        <v>22.6</v>
      </c>
      <c r="E30" s="112">
        <f>[25]Março!$D$8</f>
        <v>21.3</v>
      </c>
      <c r="F30" s="112">
        <f>[25]Março!$D$9</f>
        <v>21.6</v>
      </c>
      <c r="G30" s="112">
        <f>[25]Março!$D$10</f>
        <v>20.399999999999999</v>
      </c>
      <c r="H30" s="112">
        <f>[25]Março!$D$11</f>
        <v>21.8</v>
      </c>
      <c r="I30" s="112">
        <f>[25]Março!$D$12</f>
        <v>22.5</v>
      </c>
      <c r="J30" s="112">
        <f>[25]Março!$D$13</f>
        <v>22.3</v>
      </c>
      <c r="K30" s="112">
        <f>[25]Março!$D$14</f>
        <v>22.6</v>
      </c>
      <c r="L30" s="112">
        <f>[25]Março!$D$15</f>
        <v>22.7</v>
      </c>
      <c r="M30" s="112">
        <f>[25]Março!$D$16</f>
        <v>22.2</v>
      </c>
      <c r="N30" s="112">
        <f>[25]Março!$D$17</f>
        <v>22.1</v>
      </c>
      <c r="O30" s="112">
        <f>[25]Março!$D$18</f>
        <v>24</v>
      </c>
      <c r="P30" s="112">
        <f>[25]Março!$D$19</f>
        <v>24.2</v>
      </c>
      <c r="Q30" s="112">
        <f>[25]Março!$D$20</f>
        <v>22.6</v>
      </c>
      <c r="R30" s="112">
        <f>[25]Março!$D$21</f>
        <v>24.1</v>
      </c>
      <c r="S30" s="112">
        <f>[25]Março!$D$22</f>
        <v>22.6</v>
      </c>
      <c r="T30" s="112">
        <f>[25]Março!$D$23</f>
        <v>22.6</v>
      </c>
      <c r="U30" s="112">
        <f>[25]Março!$D$24</f>
        <v>23.8</v>
      </c>
      <c r="V30" s="112">
        <f>[25]Março!$D$25</f>
        <v>21</v>
      </c>
      <c r="W30" s="112">
        <f>[25]Março!$D$26</f>
        <v>20.3</v>
      </c>
      <c r="X30" s="110">
        <f>[25]Março!$D$27</f>
        <v>22.2</v>
      </c>
      <c r="Y30" s="110">
        <f>[25]Março!$D$28</f>
        <v>21.1</v>
      </c>
      <c r="Z30" s="110">
        <f>[25]Março!$D$29</f>
        <v>21.7</v>
      </c>
      <c r="AA30" s="110">
        <f>[25]Março!$D$30</f>
        <v>19.899999999999999</v>
      </c>
      <c r="AB30" s="110">
        <f>[25]Março!$D$31</f>
        <v>19.3</v>
      </c>
      <c r="AC30" s="110">
        <f>[25]Março!$D$32</f>
        <v>20.100000000000001</v>
      </c>
      <c r="AD30" s="110">
        <f>[25]Março!$D$33</f>
        <v>17.8</v>
      </c>
      <c r="AE30" s="110">
        <f>[25]Março!$D$34</f>
        <v>19.399999999999999</v>
      </c>
      <c r="AF30" s="110">
        <f>[25]Março!$D$35</f>
        <v>22.2</v>
      </c>
      <c r="AG30" s="117">
        <f t="shared" si="3"/>
        <v>17.8</v>
      </c>
      <c r="AH30" s="116">
        <f t="shared" si="4"/>
        <v>21.748387096774199</v>
      </c>
    </row>
    <row r="31" spans="1:39" s="5" customFormat="1" x14ac:dyDescent="0.2">
      <c r="A31" s="48" t="s">
        <v>12</v>
      </c>
      <c r="B31" s="112">
        <f>[26]Março!$D$5</f>
        <v>24.6</v>
      </c>
      <c r="C31" s="112">
        <f>[26]Março!$D$6</f>
        <v>24.8</v>
      </c>
      <c r="D31" s="112">
        <f>[26]Março!$D$7</f>
        <v>23.3</v>
      </c>
      <c r="E31" s="112">
        <f>[26]Março!$D$8</f>
        <v>23.4</v>
      </c>
      <c r="F31" s="112">
        <f>[26]Março!$D$9</f>
        <v>23.1</v>
      </c>
      <c r="G31" s="112">
        <f>[26]Março!$D$10</f>
        <v>23.7</v>
      </c>
      <c r="H31" s="112">
        <f>[26]Março!$D$11</f>
        <v>23.9</v>
      </c>
      <c r="I31" s="112">
        <f>[26]Março!$D$12</f>
        <v>24.1</v>
      </c>
      <c r="J31" s="112">
        <f>[26]Março!$D$13</f>
        <v>24.8</v>
      </c>
      <c r="K31" s="112">
        <f>[26]Março!$D$14</f>
        <v>24.4</v>
      </c>
      <c r="L31" s="112">
        <f>[26]Março!$D$15</f>
        <v>24.9</v>
      </c>
      <c r="M31" s="112">
        <f>[26]Março!$D$16</f>
        <v>26</v>
      </c>
      <c r="N31" s="112">
        <f>[26]Março!$D$17</f>
        <v>26</v>
      </c>
      <c r="O31" s="112">
        <f>[26]Março!$D$18</f>
        <v>25.7</v>
      </c>
      <c r="P31" s="112">
        <f>[26]Março!$D$19</f>
        <v>25.4</v>
      </c>
      <c r="Q31" s="112">
        <f>[26]Março!$D$20</f>
        <v>24.8</v>
      </c>
      <c r="R31" s="112">
        <f>[26]Março!$D$21</f>
        <v>24.4</v>
      </c>
      <c r="S31" s="112">
        <f>[26]Março!$D$22</f>
        <v>24.8</v>
      </c>
      <c r="T31" s="112">
        <f>[26]Março!$D$23</f>
        <v>24.8</v>
      </c>
      <c r="U31" s="112">
        <f>[26]Março!$D$24</f>
        <v>24.9</v>
      </c>
      <c r="V31" s="112">
        <f>[26]Março!$D$25</f>
        <v>22.7</v>
      </c>
      <c r="W31" s="112">
        <f>[26]Março!$D$26</f>
        <v>21.5</v>
      </c>
      <c r="X31" s="110">
        <f>[26]Março!$D$27</f>
        <v>23.1</v>
      </c>
      <c r="Y31" s="110">
        <f>[26]Março!$D$28</f>
        <v>22.9</v>
      </c>
      <c r="Z31" s="110">
        <f>[26]Março!$D$29</f>
        <v>24</v>
      </c>
      <c r="AA31" s="110">
        <f>[26]Março!$D$30</f>
        <v>24</v>
      </c>
      <c r="AB31" s="110">
        <f>[26]Março!$D$31</f>
        <v>22.5</v>
      </c>
      <c r="AC31" s="110">
        <f>[26]Março!$D$32</f>
        <v>22</v>
      </c>
      <c r="AD31" s="110">
        <f>[26]Março!$D$33</f>
        <v>22.7</v>
      </c>
      <c r="AE31" s="110">
        <f>[26]Março!$D$34</f>
        <v>23.7</v>
      </c>
      <c r="AF31" s="110">
        <f>[26]Março!$D$35</f>
        <v>24.2</v>
      </c>
      <c r="AG31" s="117">
        <f t="shared" si="3"/>
        <v>21.5</v>
      </c>
      <c r="AH31" s="116">
        <f t="shared" si="4"/>
        <v>24.035483870967745</v>
      </c>
      <c r="AL31" s="5" t="s">
        <v>35</v>
      </c>
    </row>
    <row r="32" spans="1:39" x14ac:dyDescent="0.2">
      <c r="A32" s="48" t="s">
        <v>13</v>
      </c>
      <c r="B32" s="112">
        <f>[27]Março!$D$5</f>
        <v>24.9</v>
      </c>
      <c r="C32" s="112">
        <f>[27]Março!$D$6</f>
        <v>23.6</v>
      </c>
      <c r="D32" s="112">
        <f>[27]Março!$D$7</f>
        <v>23.3</v>
      </c>
      <c r="E32" s="112">
        <f>[27]Março!$D$8</f>
        <v>24.3</v>
      </c>
      <c r="F32" s="112">
        <f>[27]Março!$D$9</f>
        <v>23.4</v>
      </c>
      <c r="G32" s="112">
        <f>[27]Março!$D$10</f>
        <v>24.1</v>
      </c>
      <c r="H32" s="112">
        <f>[27]Março!$D$11</f>
        <v>24.7</v>
      </c>
      <c r="I32" s="112">
        <f>[27]Março!$D$12</f>
        <v>24.6</v>
      </c>
      <c r="J32" s="112">
        <f>[27]Março!$D$13</f>
        <v>24.5</v>
      </c>
      <c r="K32" s="112">
        <f>[27]Março!$D$14</f>
        <v>25.1</v>
      </c>
      <c r="L32" s="112">
        <f>[27]Março!$D$15</f>
        <v>24.9</v>
      </c>
      <c r="M32" s="112">
        <f>[27]Março!$D$16</f>
        <v>24.4</v>
      </c>
      <c r="N32" s="112">
        <f>[27]Março!$D$17</f>
        <v>26.8</v>
      </c>
      <c r="O32" s="112">
        <f>[27]Março!$D$18</f>
        <v>26.2</v>
      </c>
      <c r="P32" s="112">
        <f>[27]Março!$D$19</f>
        <v>25.2</v>
      </c>
      <c r="Q32" s="112">
        <f>[27]Março!$D$20</f>
        <v>25</v>
      </c>
      <c r="R32" s="112">
        <f>[27]Março!$D$21</f>
        <v>24.4</v>
      </c>
      <c r="S32" s="112">
        <f>[27]Março!$D$22</f>
        <v>26.3</v>
      </c>
      <c r="T32" s="112">
        <f>[27]Março!$D$23</f>
        <v>24.3</v>
      </c>
      <c r="U32" s="112">
        <f>[27]Março!$D$24</f>
        <v>25.9</v>
      </c>
      <c r="V32" s="112">
        <f>[27]Março!$D$25</f>
        <v>25.6</v>
      </c>
      <c r="W32" s="112">
        <f>[27]Março!$D$26</f>
        <v>22.2</v>
      </c>
      <c r="X32" s="110">
        <f>[27]Março!$D$27</f>
        <v>21.1</v>
      </c>
      <c r="Y32" s="110">
        <f>[27]Março!$D$28</f>
        <v>22.5</v>
      </c>
      <c r="Z32" s="110">
        <f>[27]Março!$D$29</f>
        <v>23.6</v>
      </c>
      <c r="AA32" s="110">
        <f>[27]Março!$D$30</f>
        <v>24.4</v>
      </c>
      <c r="AB32" s="110">
        <f>[27]Março!$D$31</f>
        <v>22.6</v>
      </c>
      <c r="AC32" s="110">
        <f>[27]Março!$D$32</f>
        <v>22.9</v>
      </c>
      <c r="AD32" s="110">
        <f>[27]Março!$D$33</f>
        <v>24</v>
      </c>
      <c r="AE32" s="110">
        <f>[27]Março!$D$34</f>
        <v>24.2</v>
      </c>
      <c r="AF32" s="110">
        <f>[27]Março!$D$35</f>
        <v>24.9</v>
      </c>
      <c r="AG32" s="117">
        <f t="shared" si="3"/>
        <v>21.1</v>
      </c>
      <c r="AH32" s="116">
        <f t="shared" si="4"/>
        <v>24.319354838709678</v>
      </c>
      <c r="AJ32" t="s">
        <v>35</v>
      </c>
      <c r="AK32" t="s">
        <v>35</v>
      </c>
    </row>
    <row r="33" spans="1:39" x14ac:dyDescent="0.2">
      <c r="A33" s="48" t="s">
        <v>152</v>
      </c>
      <c r="B33" s="112">
        <f>[28]Março!$D$5</f>
        <v>21.5</v>
      </c>
      <c r="C33" s="112">
        <f>[28]Março!$D$6</f>
        <v>21.5</v>
      </c>
      <c r="D33" s="112">
        <f>[28]Março!$D$7</f>
        <v>21.6</v>
      </c>
      <c r="E33" s="112">
        <f>[28]Março!$D$8</f>
        <v>23.2</v>
      </c>
      <c r="F33" s="112">
        <f>[28]Março!$D$9</f>
        <v>21.3</v>
      </c>
      <c r="G33" s="112">
        <f>[28]Março!$D$10</f>
        <v>20.2</v>
      </c>
      <c r="H33" s="112">
        <f>[28]Março!$D$11</f>
        <v>22.9</v>
      </c>
      <c r="I33" s="112">
        <f>[28]Março!$D$12</f>
        <v>23.4</v>
      </c>
      <c r="J33" s="112">
        <f>[28]Março!$D$13</f>
        <v>22.7</v>
      </c>
      <c r="K33" s="112">
        <f>[28]Março!$D$14</f>
        <v>23.6</v>
      </c>
      <c r="L33" s="112">
        <f>[28]Março!$D$15</f>
        <v>22.4</v>
      </c>
      <c r="M33" s="112">
        <f>[28]Março!$D$16</f>
        <v>23.4</v>
      </c>
      <c r="N33" s="112">
        <f>[28]Março!$D$17</f>
        <v>23.6</v>
      </c>
      <c r="O33" s="112">
        <f>[28]Março!$D$18</f>
        <v>25.2</v>
      </c>
      <c r="P33" s="112">
        <f>[28]Março!$D$19</f>
        <v>23.6</v>
      </c>
      <c r="Q33" s="112">
        <f>[28]Março!$D$20</f>
        <v>23.2</v>
      </c>
      <c r="R33" s="112">
        <f>[28]Março!$D$21</f>
        <v>24.9</v>
      </c>
      <c r="S33" s="112">
        <f>[28]Março!$D$22</f>
        <v>23.4</v>
      </c>
      <c r="T33" s="112">
        <f>[28]Março!$D$23</f>
        <v>24.7</v>
      </c>
      <c r="U33" s="112">
        <f>[28]Março!$D$24</f>
        <v>25.1</v>
      </c>
      <c r="V33" s="112">
        <f>[28]Março!$D$25</f>
        <v>21.6</v>
      </c>
      <c r="W33" s="112">
        <f>[28]Março!$D$26</f>
        <v>20.7</v>
      </c>
      <c r="X33" s="110">
        <f>[28]Março!$D$27</f>
        <v>20.6</v>
      </c>
      <c r="Y33" s="110">
        <f>[28]Março!$D$28</f>
        <v>21.3</v>
      </c>
      <c r="Z33" s="110">
        <f>[28]Março!$D$29</f>
        <v>22.1</v>
      </c>
      <c r="AA33" s="110">
        <f>[28]Março!$D$30</f>
        <v>19.7</v>
      </c>
      <c r="AB33" s="110">
        <f>[28]Março!$D$31</f>
        <v>19.899999999999999</v>
      </c>
      <c r="AC33" s="110">
        <f>[28]Março!$D$32</f>
        <v>20.9</v>
      </c>
      <c r="AD33" s="110">
        <f>[28]Março!$D$33</f>
        <v>19.3</v>
      </c>
      <c r="AE33" s="110">
        <f>[28]Março!$D$34</f>
        <v>20.5</v>
      </c>
      <c r="AF33" s="110">
        <f>[28]Março!$D$35</f>
        <v>22.3</v>
      </c>
      <c r="AG33" s="117">
        <f t="shared" si="3"/>
        <v>19.3</v>
      </c>
      <c r="AH33" s="116">
        <f t="shared" si="4"/>
        <v>22.267741935483865</v>
      </c>
      <c r="AK33" t="s">
        <v>35</v>
      </c>
    </row>
    <row r="34" spans="1:39" x14ac:dyDescent="0.2">
      <c r="A34" s="48" t="s">
        <v>123</v>
      </c>
      <c r="B34" s="112">
        <f>[29]Março!$D$5</f>
        <v>21.4</v>
      </c>
      <c r="C34" s="112">
        <f>[29]Março!$D$6</f>
        <v>22</v>
      </c>
      <c r="D34" s="112">
        <f>[29]Março!$D$7</f>
        <v>23</v>
      </c>
      <c r="E34" s="112">
        <f>[29]Março!$D$8</f>
        <v>22.6</v>
      </c>
      <c r="F34" s="112">
        <f>[29]Março!$D$9</f>
        <v>21.9</v>
      </c>
      <c r="G34" s="112">
        <f>[29]Março!$D$10</f>
        <v>20.8</v>
      </c>
      <c r="H34" s="112">
        <f>[29]Março!$D$11</f>
        <v>24.1</v>
      </c>
      <c r="I34" s="112">
        <f>[29]Março!$D$12</f>
        <v>22.4</v>
      </c>
      <c r="J34" s="112">
        <f>[29]Março!$D$13</f>
        <v>22.8</v>
      </c>
      <c r="K34" s="112">
        <f>[29]Março!$D$14</f>
        <v>23.4</v>
      </c>
      <c r="L34" s="112">
        <f>[29]Março!$D$15</f>
        <v>22.9</v>
      </c>
      <c r="M34" s="112">
        <f>[29]Março!$D$16</f>
        <v>23.8</v>
      </c>
      <c r="N34" s="112">
        <f>[29]Março!$D$17</f>
        <v>24.7</v>
      </c>
      <c r="O34" s="112">
        <f>[29]Março!$D$18</f>
        <v>24.1</v>
      </c>
      <c r="P34" s="112">
        <f>[29]Março!$D$19</f>
        <v>24.2</v>
      </c>
      <c r="Q34" s="112">
        <f>[29]Março!$D$20</f>
        <v>23.7</v>
      </c>
      <c r="R34" s="112">
        <f>[29]Março!$D$21</f>
        <v>24</v>
      </c>
      <c r="S34" s="112">
        <f>[29]Março!$D$22</f>
        <v>23.5</v>
      </c>
      <c r="T34" s="112">
        <f>[29]Março!$D$23</f>
        <v>24.1</v>
      </c>
      <c r="U34" s="112">
        <f>[29]Março!$D$24</f>
        <v>25</v>
      </c>
      <c r="V34" s="112">
        <f>[29]Março!$D$25</f>
        <v>22.5</v>
      </c>
      <c r="W34" s="112">
        <f>[29]Março!$D$26</f>
        <v>20.399999999999999</v>
      </c>
      <c r="X34" s="110">
        <f>[29]Março!$D$27</f>
        <v>21.1</v>
      </c>
      <c r="Y34" s="110">
        <f>[29]Março!$D$28</f>
        <v>20.7</v>
      </c>
      <c r="Z34" s="110">
        <f>[29]Março!$D$29</f>
        <v>21.8</v>
      </c>
      <c r="AA34" s="110">
        <f>[29]Março!$D$30</f>
        <v>20.399999999999999</v>
      </c>
      <c r="AB34" s="110">
        <f>[29]Março!$D$31</f>
        <v>21.8</v>
      </c>
      <c r="AC34" s="110">
        <f>[29]Março!$D$32</f>
        <v>20.399999999999999</v>
      </c>
      <c r="AD34" s="110">
        <f>[29]Março!$D$33</f>
        <v>20.5</v>
      </c>
      <c r="AE34" s="110">
        <f>[29]Março!$D$34</f>
        <v>20.8</v>
      </c>
      <c r="AF34" s="110">
        <f>[29]Março!$D$35</f>
        <v>21.6</v>
      </c>
      <c r="AG34" s="117">
        <f t="shared" si="3"/>
        <v>20.399999999999999</v>
      </c>
      <c r="AH34" s="116">
        <f t="shared" si="4"/>
        <v>22.464516129032255</v>
      </c>
      <c r="AJ34" t="s">
        <v>35</v>
      </c>
    </row>
    <row r="35" spans="1:39" x14ac:dyDescent="0.2">
      <c r="A35" s="48" t="s">
        <v>14</v>
      </c>
      <c r="B35" s="112">
        <f>[30]Março!$D$5</f>
        <v>22.9</v>
      </c>
      <c r="C35" s="112">
        <f>[30]Março!$D$6</f>
        <v>24.5</v>
      </c>
      <c r="D35" s="112">
        <f>[30]Março!$D$7</f>
        <v>23.1</v>
      </c>
      <c r="E35" s="112">
        <f>[30]Março!$D$8</f>
        <v>21.4</v>
      </c>
      <c r="F35" s="112">
        <f>[30]Março!$D$9</f>
        <v>24.5</v>
      </c>
      <c r="G35" s="112">
        <f>[30]Março!$D$10</f>
        <v>23.1</v>
      </c>
      <c r="H35" s="112">
        <f>[30]Março!$D$11</f>
        <v>24.3</v>
      </c>
      <c r="I35" s="112">
        <f>[30]Março!$D$12</f>
        <v>23.7</v>
      </c>
      <c r="J35" s="112">
        <f>[30]Março!$D$13</f>
        <v>23.9</v>
      </c>
      <c r="K35" s="112">
        <f>[30]Março!$D$14</f>
        <v>23.1</v>
      </c>
      <c r="L35" s="112">
        <f>[30]Março!$D$15</f>
        <v>24.1</v>
      </c>
      <c r="M35" s="112">
        <f>[30]Março!$D$16</f>
        <v>24.7</v>
      </c>
      <c r="N35" s="112">
        <f>[30]Março!$D$17</f>
        <v>23.9</v>
      </c>
      <c r="O35" s="112">
        <f>[30]Março!$D$18</f>
        <v>24</v>
      </c>
      <c r="P35" s="112">
        <f>[30]Março!$D$19</f>
        <v>24.5</v>
      </c>
      <c r="Q35" s="112">
        <f>[30]Março!$D$20</f>
        <v>24.7</v>
      </c>
      <c r="R35" s="112">
        <f>[30]Março!$D$21</f>
        <v>24.6</v>
      </c>
      <c r="S35" s="112">
        <f>[30]Março!$D$22</f>
        <v>23.9</v>
      </c>
      <c r="T35" s="112">
        <f>[30]Março!$D$23</f>
        <v>23.5</v>
      </c>
      <c r="U35" s="112">
        <f>[30]Março!$D$24</f>
        <v>23</v>
      </c>
      <c r="V35" s="112">
        <f>[30]Março!$D$25</f>
        <v>23.4</v>
      </c>
      <c r="W35" s="112">
        <f>[30]Março!$D$26</f>
        <v>23.9</v>
      </c>
      <c r="X35" s="110">
        <f>[30]Março!$D$27</f>
        <v>22.3</v>
      </c>
      <c r="Y35" s="110">
        <f>[30]Março!$D$28</f>
        <v>22.2</v>
      </c>
      <c r="Z35" s="110">
        <f>[30]Março!$D$29</f>
        <v>22.8</v>
      </c>
      <c r="AA35" s="110">
        <f>[30]Março!$D$30</f>
        <v>20.3</v>
      </c>
      <c r="AB35" s="110">
        <f>[30]Março!$D$31</f>
        <v>21.1</v>
      </c>
      <c r="AC35" s="110">
        <f>[30]Março!$D$32</f>
        <v>21.4</v>
      </c>
      <c r="AD35" s="110">
        <f>[30]Março!$D$33</f>
        <v>22.2</v>
      </c>
      <c r="AE35" s="110">
        <f>[30]Março!$D$34</f>
        <v>21.4</v>
      </c>
      <c r="AF35" s="110">
        <f>[30]Março!$D$35</f>
        <v>22.8</v>
      </c>
      <c r="AG35" s="117">
        <f t="shared" si="3"/>
        <v>20.3</v>
      </c>
      <c r="AH35" s="116">
        <f t="shared" si="4"/>
        <v>23.199999999999996</v>
      </c>
    </row>
    <row r="36" spans="1:39" x14ac:dyDescent="0.2">
      <c r="A36" s="48" t="s">
        <v>153</v>
      </c>
      <c r="B36" s="112">
        <f>[31]Março!$D$5</f>
        <v>23.5</v>
      </c>
      <c r="C36" s="112">
        <f>[31]Março!$D$6</f>
        <v>23.9</v>
      </c>
      <c r="D36" s="112">
        <f>[31]Março!$D$7</f>
        <v>22.9</v>
      </c>
      <c r="E36" s="112">
        <f>[31]Março!$D$8</f>
        <v>23.8</v>
      </c>
      <c r="F36" s="112">
        <f>[31]Março!$D$9</f>
        <v>23.3</v>
      </c>
      <c r="G36" s="112">
        <f>[31]Março!$D$10</f>
        <v>23.5</v>
      </c>
      <c r="H36" s="112">
        <f>[31]Março!$D$11</f>
        <v>23.8</v>
      </c>
      <c r="I36" s="112">
        <f>[31]Março!$D$12</f>
        <v>22.3</v>
      </c>
      <c r="J36" s="112">
        <f>[31]Março!$D$13</f>
        <v>24.8</v>
      </c>
      <c r="K36" s="112">
        <f>[31]Março!$D$14</f>
        <v>24.9</v>
      </c>
      <c r="L36" s="112">
        <f>[31]Março!$D$15</f>
        <v>24.1</v>
      </c>
      <c r="M36" s="112">
        <f>[31]Março!$D$16</f>
        <v>24.4</v>
      </c>
      <c r="N36" s="112">
        <f>[31]Março!$D$17</f>
        <v>25</v>
      </c>
      <c r="O36" s="112">
        <f>[31]Março!$D$18</f>
        <v>23.7</v>
      </c>
      <c r="P36" s="112">
        <f>[31]Março!$D$19</f>
        <v>23.3</v>
      </c>
      <c r="Q36" s="112">
        <f>[31]Março!$D$20</f>
        <v>24.1</v>
      </c>
      <c r="R36" s="112">
        <f>[31]Março!$D$21</f>
        <v>23.7</v>
      </c>
      <c r="S36" s="112">
        <f>[31]Março!$D$22</f>
        <v>22.9</v>
      </c>
      <c r="T36" s="112">
        <f>[31]Março!$D$23</f>
        <v>24.5</v>
      </c>
      <c r="U36" s="112">
        <f>[31]Março!$D$24</f>
        <v>22.8</v>
      </c>
      <c r="V36" s="112">
        <f>[31]Março!$D$25</f>
        <v>24.3</v>
      </c>
      <c r="W36" s="112">
        <f>[31]Março!$D$26</f>
        <v>23.2</v>
      </c>
      <c r="X36" s="110">
        <f>[31]Março!$D$27</f>
        <v>24</v>
      </c>
      <c r="Y36" s="110">
        <f>[31]Março!$D$28</f>
        <v>23.6</v>
      </c>
      <c r="Z36" s="110">
        <f>[31]Março!$D$29</f>
        <v>23.1</v>
      </c>
      <c r="AA36" s="110">
        <f>[31]Março!$D$30</f>
        <v>23.3</v>
      </c>
      <c r="AB36" s="110">
        <f>[31]Março!$D$31</f>
        <v>23.1</v>
      </c>
      <c r="AC36" s="110">
        <f>[31]Março!$D$32</f>
        <v>22.5</v>
      </c>
      <c r="AD36" s="110">
        <f>[31]Março!$D$33</f>
        <v>22.5</v>
      </c>
      <c r="AE36" s="110">
        <f>[31]Março!$D$34</f>
        <v>23.4</v>
      </c>
      <c r="AF36" s="110">
        <f>[31]Março!$D$35</f>
        <v>24.1</v>
      </c>
      <c r="AG36" s="117">
        <f t="shared" si="3"/>
        <v>22.3</v>
      </c>
      <c r="AH36" s="116">
        <f t="shared" si="4"/>
        <v>23.622580645161293</v>
      </c>
      <c r="AJ36" t="s">
        <v>35</v>
      </c>
      <c r="AL36" t="s">
        <v>35</v>
      </c>
    </row>
    <row r="37" spans="1:39" x14ac:dyDescent="0.2">
      <c r="A37" s="48" t="s">
        <v>15</v>
      </c>
      <c r="B37" s="112">
        <f>[32]Março!$D$5</f>
        <v>21.3</v>
      </c>
      <c r="C37" s="112">
        <f>[32]Março!$D$6</f>
        <v>22.6</v>
      </c>
      <c r="D37" s="112">
        <f>[32]Março!$D$7</f>
        <v>22.8</v>
      </c>
      <c r="E37" s="112">
        <f>[32]Março!$D$8</f>
        <v>21.3</v>
      </c>
      <c r="F37" s="112">
        <f>[32]Março!$D$9</f>
        <v>22.2</v>
      </c>
      <c r="G37" s="112">
        <f>[32]Março!$D$10</f>
        <v>21</v>
      </c>
      <c r="H37" s="112">
        <f>[32]Março!$D$11</f>
        <v>21.6</v>
      </c>
      <c r="I37" s="112">
        <f>[32]Março!$D$12</f>
        <v>21.6</v>
      </c>
      <c r="J37" s="112">
        <f>[32]Março!$D$13</f>
        <v>23</v>
      </c>
      <c r="K37" s="112">
        <f>[32]Março!$D$14</f>
        <v>25.6</v>
      </c>
      <c r="L37" s="112">
        <f>[32]Março!$D$15</f>
        <v>23</v>
      </c>
      <c r="M37" s="112">
        <f>[32]Março!$D$16</f>
        <v>22.9</v>
      </c>
      <c r="N37" s="112">
        <f>[32]Março!$D$17</f>
        <v>21.9</v>
      </c>
      <c r="O37" s="112">
        <f>[32]Março!$D$18</f>
        <v>24.1</v>
      </c>
      <c r="P37" s="112">
        <f>[32]Março!$D$19</f>
        <v>25.5</v>
      </c>
      <c r="Q37" s="112">
        <f>[32]Março!$D$20</f>
        <v>25.6</v>
      </c>
      <c r="R37" s="112">
        <f>[32]Março!$D$21</f>
        <v>23.8</v>
      </c>
      <c r="S37" s="112">
        <f>[32]Março!$D$22</f>
        <v>22.1</v>
      </c>
      <c r="T37" s="112">
        <f>[32]Março!$D$23</f>
        <v>23.3</v>
      </c>
      <c r="U37" s="112">
        <f>[32]Março!$D$24</f>
        <v>26.3</v>
      </c>
      <c r="V37" s="112">
        <f>[32]Março!$D$25</f>
        <v>18</v>
      </c>
      <c r="W37" s="112">
        <f>[32]Março!$D$26</f>
        <v>19</v>
      </c>
      <c r="X37" s="110">
        <f>[32]Março!$D$27</f>
        <v>20.9</v>
      </c>
      <c r="Y37" s="110">
        <f>[32]Março!$D$28</f>
        <v>18.7</v>
      </c>
      <c r="Z37" s="110">
        <f>[32]Março!$D$29</f>
        <v>19.600000000000001</v>
      </c>
      <c r="AA37" s="110">
        <f>[32]Março!$D$30</f>
        <v>20.3</v>
      </c>
      <c r="AB37" s="110">
        <f>[32]Março!$D$31</f>
        <v>20.2</v>
      </c>
      <c r="AC37" s="110">
        <f>[32]Março!$D$32</f>
        <v>19.100000000000001</v>
      </c>
      <c r="AD37" s="110">
        <f>[32]Março!$D$33</f>
        <v>18.399999999999999</v>
      </c>
      <c r="AE37" s="110">
        <f>[32]Março!$D$34</f>
        <v>19.899999999999999</v>
      </c>
      <c r="AF37" s="110">
        <f>[32]Março!$D$35</f>
        <v>19.8</v>
      </c>
      <c r="AG37" s="117">
        <f t="shared" si="3"/>
        <v>18</v>
      </c>
      <c r="AH37" s="116">
        <f t="shared" si="4"/>
        <v>21.78709677419355</v>
      </c>
      <c r="AI37" s="12" t="s">
        <v>35</v>
      </c>
      <c r="AJ37" t="s">
        <v>35</v>
      </c>
      <c r="AL37" t="s">
        <v>35</v>
      </c>
    </row>
    <row r="38" spans="1:39" hidden="1" x14ac:dyDescent="0.2">
      <c r="A38" s="48" t="s">
        <v>16</v>
      </c>
      <c r="B38" s="112">
        <f>[33]Março!$D$5</f>
        <v>20.9</v>
      </c>
      <c r="C38" s="112">
        <f>[33]Março!$D$6</f>
        <v>22.3</v>
      </c>
      <c r="D38" s="112">
        <f>[33]Março!$D$7</f>
        <v>22.2</v>
      </c>
      <c r="E38" s="112">
        <f>[33]Março!$D$8</f>
        <v>24</v>
      </c>
      <c r="F38" s="112">
        <f>[33]Março!$D$9</f>
        <v>24.9</v>
      </c>
      <c r="G38" s="112">
        <f>[33]Março!$D$10</f>
        <v>25</v>
      </c>
      <c r="H38" s="112">
        <f>[33]Março!$D$11</f>
        <v>24.6</v>
      </c>
      <c r="I38" s="112">
        <f>[33]Março!$D$12</f>
        <v>23.3</v>
      </c>
      <c r="J38" s="112">
        <f>[33]Março!$D$13</f>
        <v>21.3</v>
      </c>
      <c r="K38" s="112">
        <f>[33]Março!$D$14</f>
        <v>23</v>
      </c>
      <c r="L38" s="112">
        <f>[33]Março!$D$15</f>
        <v>23.3</v>
      </c>
      <c r="M38" s="112">
        <f>[33]Março!$D$16</f>
        <v>22.8</v>
      </c>
      <c r="N38" s="112">
        <f>[33]Março!$D$17</f>
        <v>23.5</v>
      </c>
      <c r="O38" s="112">
        <f>[33]Março!$D$18</f>
        <v>23.2</v>
      </c>
      <c r="P38" s="112">
        <f>[33]Março!$D$19</f>
        <v>21.7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7">
        <f t="shared" si="3"/>
        <v>20.9</v>
      </c>
      <c r="AH38" s="116">
        <f t="shared" si="4"/>
        <v>23.066666666666666</v>
      </c>
      <c r="AJ38" t="s">
        <v>35</v>
      </c>
      <c r="AK38" t="s">
        <v>35</v>
      </c>
    </row>
    <row r="39" spans="1:39" x14ac:dyDescent="0.2">
      <c r="A39" s="48" t="s">
        <v>154</v>
      </c>
      <c r="B39" s="112">
        <f>[34]Março!$D$5</f>
        <v>23.7</v>
      </c>
      <c r="C39" s="112">
        <f>[34]Março!$D$6</f>
        <v>23.2</v>
      </c>
      <c r="D39" s="112">
        <f>[34]Março!$D$7</f>
        <v>22.8</v>
      </c>
      <c r="E39" s="112">
        <f>[34]Março!$D$8</f>
        <v>24.3</v>
      </c>
      <c r="F39" s="112">
        <f>[34]Março!$D$9</f>
        <v>23</v>
      </c>
      <c r="G39" s="112">
        <f>[34]Março!$D$10</f>
        <v>22.4</v>
      </c>
      <c r="H39" s="112">
        <f>[34]Março!$D$11</f>
        <v>23.4</v>
      </c>
      <c r="I39" s="112">
        <f>[34]Março!$D$12</f>
        <v>24</v>
      </c>
      <c r="J39" s="112">
        <f>[34]Março!$D$13</f>
        <v>23.2</v>
      </c>
      <c r="K39" s="112">
        <f>[34]Março!$D$14</f>
        <v>24.6</v>
      </c>
      <c r="L39" s="112">
        <f>[34]Março!$D$15</f>
        <v>24.1</v>
      </c>
      <c r="M39" s="112">
        <f>[34]Março!$D$16</f>
        <v>24</v>
      </c>
      <c r="N39" s="112">
        <f>[34]Março!$D$17</f>
        <v>24.5</v>
      </c>
      <c r="O39" s="112">
        <f>[34]Março!$D$18</f>
        <v>23.5</v>
      </c>
      <c r="P39" s="112">
        <f>[34]Março!$D$19</f>
        <v>24.2</v>
      </c>
      <c r="Q39" s="112">
        <f>[34]Março!$D$20</f>
        <v>23.9</v>
      </c>
      <c r="R39" s="112">
        <f>[34]Março!$D$21</f>
        <v>24.2</v>
      </c>
      <c r="S39" s="112">
        <f>[34]Março!$D$22</f>
        <v>23.8</v>
      </c>
      <c r="T39" s="112">
        <f>[34]Março!$D$23</f>
        <v>22.7</v>
      </c>
      <c r="U39" s="112">
        <f>[34]Março!$D$24</f>
        <v>24.1</v>
      </c>
      <c r="V39" s="112">
        <f>[34]Março!$D$25</f>
        <v>21.3</v>
      </c>
      <c r="W39" s="112">
        <f>[34]Março!$D$26</f>
        <v>21.5</v>
      </c>
      <c r="X39" s="110">
        <f>[34]Março!$D$27</f>
        <v>21.6</v>
      </c>
      <c r="Y39" s="110">
        <f>[34]Março!$D$28</f>
        <v>20.399999999999999</v>
      </c>
      <c r="Z39" s="110">
        <f>[34]Março!$D$29</f>
        <v>22.5</v>
      </c>
      <c r="AA39" s="110">
        <f>[34]Março!$D$30</f>
        <v>21.8</v>
      </c>
      <c r="AB39" s="110">
        <f>[34]Março!$D$31</f>
        <v>21.2</v>
      </c>
      <c r="AC39" s="110">
        <f>[34]Março!$D$32</f>
        <v>21.7</v>
      </c>
      <c r="AD39" s="110">
        <f>[34]Março!$D$33</f>
        <v>22.3</v>
      </c>
      <c r="AE39" s="110">
        <f>[34]Março!$D$34</f>
        <v>21.8</v>
      </c>
      <c r="AF39" s="110">
        <f>[34]Março!$D$35</f>
        <v>22.6</v>
      </c>
      <c r="AG39" s="117">
        <f t="shared" si="3"/>
        <v>20.399999999999999</v>
      </c>
      <c r="AH39" s="116">
        <f t="shared" si="4"/>
        <v>22.977419354838709</v>
      </c>
      <c r="AL39" t="s">
        <v>35</v>
      </c>
    </row>
    <row r="40" spans="1:39" x14ac:dyDescent="0.2">
      <c r="A40" s="48" t="s">
        <v>17</v>
      </c>
      <c r="B40" s="112">
        <f>[35]Março!$D$5</f>
        <v>22</v>
      </c>
      <c r="C40" s="112">
        <f>[35]Março!$D$6</f>
        <v>22.3</v>
      </c>
      <c r="D40" s="112">
        <f>[35]Março!$D$7</f>
        <v>24.6</v>
      </c>
      <c r="E40" s="112">
        <f>[35]Março!$D$8</f>
        <v>23.2</v>
      </c>
      <c r="F40" s="112">
        <f>[35]Março!$D$9</f>
        <v>21.5</v>
      </c>
      <c r="G40" s="112">
        <f>[35]Março!$D$10</f>
        <v>21</v>
      </c>
      <c r="H40" s="112">
        <f>[35]Março!$D$11</f>
        <v>22.4</v>
      </c>
      <c r="I40" s="112">
        <f>[35]Março!$D$12</f>
        <v>23.6</v>
      </c>
      <c r="J40" s="112">
        <f>[35]Março!$D$13</f>
        <v>22.8</v>
      </c>
      <c r="K40" s="112">
        <f>[35]Março!$D$14</f>
        <v>23.3</v>
      </c>
      <c r="L40" s="112">
        <f>[35]Março!$D$15</f>
        <v>22.8</v>
      </c>
      <c r="M40" s="112">
        <f>[35]Março!$D$16</f>
        <v>22.9</v>
      </c>
      <c r="N40" s="112">
        <f>[35]Março!$D$17</f>
        <v>23.3</v>
      </c>
      <c r="O40" s="112">
        <f>[35]Março!$D$18</f>
        <v>25.3</v>
      </c>
      <c r="P40" s="112">
        <f>[35]Março!$D$19</f>
        <v>24</v>
      </c>
      <c r="Q40" s="112">
        <f>[35]Março!$D$20</f>
        <v>22.9</v>
      </c>
      <c r="R40" s="112">
        <f>[35]Março!$D$21</f>
        <v>25.2</v>
      </c>
      <c r="S40" s="112">
        <f>[35]Março!$D$22</f>
        <v>23.4</v>
      </c>
      <c r="T40" s="112">
        <f>[35]Março!$D$23</f>
        <v>23.8</v>
      </c>
      <c r="U40" s="112">
        <f>[35]Março!$D$24</f>
        <v>24.6</v>
      </c>
      <c r="V40" s="112">
        <f>[35]Março!$D$25</f>
        <v>21</v>
      </c>
      <c r="W40" s="112">
        <f>[35]Março!$D$26</f>
        <v>20.6</v>
      </c>
      <c r="X40" s="110">
        <f>[35]Março!$D$27</f>
        <v>22.2</v>
      </c>
      <c r="Y40" s="110">
        <f>[35]Março!$D$28</f>
        <v>21.6</v>
      </c>
      <c r="Z40" s="110">
        <f>[35]Março!$D$29</f>
        <v>22</v>
      </c>
      <c r="AA40" s="110">
        <f>[35]Março!$D$30</f>
        <v>19.600000000000001</v>
      </c>
      <c r="AB40" s="110">
        <f>[35]Março!$D$31</f>
        <v>21.3</v>
      </c>
      <c r="AC40" s="110">
        <f>[35]Março!$D$32</f>
        <v>20.7</v>
      </c>
      <c r="AD40" s="110">
        <f>[35]Março!$D$33</f>
        <v>19.3</v>
      </c>
      <c r="AE40" s="110">
        <f>[35]Março!$D$34</f>
        <v>20.399999999999999</v>
      </c>
      <c r="AF40" s="110">
        <f>[35]Março!$D$35</f>
        <v>22.1</v>
      </c>
      <c r="AG40" s="117">
        <f t="shared" si="3"/>
        <v>19.3</v>
      </c>
      <c r="AH40" s="116">
        <f t="shared" si="4"/>
        <v>22.441935483870971</v>
      </c>
      <c r="AJ40" t="s">
        <v>35</v>
      </c>
      <c r="AK40" t="s">
        <v>35</v>
      </c>
      <c r="AL40" t="s">
        <v>35</v>
      </c>
    </row>
    <row r="41" spans="1:39" x14ac:dyDescent="0.2">
      <c r="A41" s="48" t="s">
        <v>136</v>
      </c>
      <c r="B41" s="112" t="str">
        <f>[36]Março!$D$5</f>
        <v>*</v>
      </c>
      <c r="C41" s="112" t="str">
        <f>[36]Março!$D$6</f>
        <v>*</v>
      </c>
      <c r="D41" s="112" t="str">
        <f>[36]Março!$D$7</f>
        <v>*</v>
      </c>
      <c r="E41" s="112" t="str">
        <f>[36]Março!$D$8</f>
        <v>*</v>
      </c>
      <c r="F41" s="112">
        <f>[36]Março!$D$9</f>
        <v>22.3</v>
      </c>
      <c r="G41" s="112">
        <f>[36]Março!$D$10</f>
        <v>20.399999999999999</v>
      </c>
      <c r="H41" s="112">
        <f>[36]Março!$D$11</f>
        <v>22.7</v>
      </c>
      <c r="I41" s="112">
        <f>[36]Março!$D$12</f>
        <v>22.9</v>
      </c>
      <c r="J41" s="112">
        <f>[36]Março!$D$13</f>
        <v>22.7</v>
      </c>
      <c r="K41" s="112">
        <f>[36]Março!$D$14</f>
        <v>23.9</v>
      </c>
      <c r="L41" s="112">
        <f>[36]Março!$D$15</f>
        <v>22.8</v>
      </c>
      <c r="M41" s="112">
        <f>[36]Março!$D$16</f>
        <v>23.3</v>
      </c>
      <c r="N41" s="112">
        <f>[36]Março!$D$17</f>
        <v>21.5</v>
      </c>
      <c r="O41" s="112">
        <f>[36]Março!$D$18</f>
        <v>22.8</v>
      </c>
      <c r="P41" s="112">
        <f>[36]Março!$D$19</f>
        <v>22.6</v>
      </c>
      <c r="Q41" s="112">
        <f>[36]Março!$D$20</f>
        <v>22.6</v>
      </c>
      <c r="R41" s="112">
        <f>[36]Março!$D$21</f>
        <v>24.3</v>
      </c>
      <c r="S41" s="112">
        <f>[36]Março!$D$22</f>
        <v>22.6</v>
      </c>
      <c r="T41" s="112">
        <f>[36]Março!$D$23</f>
        <v>23.4</v>
      </c>
      <c r="U41" s="112">
        <f>[36]Março!$D$24</f>
        <v>24.8</v>
      </c>
      <c r="V41" s="112">
        <f>[36]Março!$D$25</f>
        <v>22.9</v>
      </c>
      <c r="W41" s="112">
        <f>[36]Março!$D$26</f>
        <v>21.8</v>
      </c>
      <c r="X41" s="110">
        <f>[36]Março!$D$27</f>
        <v>21.4</v>
      </c>
      <c r="Y41" s="110">
        <f>[36]Março!$D$28</f>
        <v>20.3</v>
      </c>
      <c r="Z41" s="110">
        <f>[36]Março!$D$29</f>
        <v>21.8</v>
      </c>
      <c r="AA41" s="110">
        <f>[36]Março!$D$30</f>
        <v>21.2</v>
      </c>
      <c r="AB41" s="110">
        <f>[36]Março!$D$31</f>
        <v>21.7</v>
      </c>
      <c r="AC41" s="110">
        <f>[36]Março!$D$32</f>
        <v>21</v>
      </c>
      <c r="AD41" s="110">
        <f>[36]Março!$D$33</f>
        <v>19.899999999999999</v>
      </c>
      <c r="AE41" s="110">
        <f>[36]Março!$D$34</f>
        <v>22.7</v>
      </c>
      <c r="AF41" s="110">
        <f>[36]Março!$D$35</f>
        <v>22.8</v>
      </c>
      <c r="AG41" s="117">
        <f t="shared" si="3"/>
        <v>19.899999999999999</v>
      </c>
      <c r="AH41" s="116">
        <f t="shared" si="4"/>
        <v>22.337037037037039</v>
      </c>
      <c r="AJ41" t="s">
        <v>35</v>
      </c>
    </row>
    <row r="42" spans="1:39" x14ac:dyDescent="0.2">
      <c r="A42" s="48" t="s">
        <v>18</v>
      </c>
      <c r="B42" s="112">
        <f>[37]Março!$D$5</f>
        <v>21.9</v>
      </c>
      <c r="C42" s="112">
        <f>[37]Março!$D$6</f>
        <v>22</v>
      </c>
      <c r="D42" s="112">
        <f>[37]Março!$D$7</f>
        <v>20.6</v>
      </c>
      <c r="E42" s="112">
        <f>[37]Março!$D$8</f>
        <v>21.4</v>
      </c>
      <c r="F42" s="112">
        <f>[37]Março!$D$9</f>
        <v>20.9</v>
      </c>
      <c r="G42" s="112">
        <f>[37]Março!$D$10</f>
        <v>21.3</v>
      </c>
      <c r="H42" s="112">
        <f>[37]Março!$D$11</f>
        <v>22.3</v>
      </c>
      <c r="I42" s="112">
        <f>[37]Março!$D$12</f>
        <v>22.1</v>
      </c>
      <c r="J42" s="112">
        <f>[37]Março!$D$13</f>
        <v>22.6</v>
      </c>
      <c r="K42" s="112">
        <f>[37]Março!$D$14</f>
        <v>21.8</v>
      </c>
      <c r="L42" s="112">
        <f>[37]Março!$D$15</f>
        <v>21.9</v>
      </c>
      <c r="M42" s="112">
        <f>[37]Março!$D$16</f>
        <v>23.4</v>
      </c>
      <c r="N42" s="112">
        <f>[37]Março!$D$17</f>
        <v>23.7</v>
      </c>
      <c r="O42" s="112">
        <f>[37]Março!$D$18</f>
        <v>23.3</v>
      </c>
      <c r="P42" s="112">
        <f>[37]Março!$D$19</f>
        <v>22.1</v>
      </c>
      <c r="Q42" s="112">
        <f>[37]Março!$D$20</f>
        <v>22.1</v>
      </c>
      <c r="R42" s="112">
        <f>[37]Março!$D$21</f>
        <v>22.6</v>
      </c>
      <c r="S42" s="112">
        <f>[37]Março!$D$22</f>
        <v>23</v>
      </c>
      <c r="T42" s="112">
        <f>[37]Março!$D$23</f>
        <v>23.3</v>
      </c>
      <c r="U42" s="112">
        <f>[37]Março!$D$24</f>
        <v>22.5</v>
      </c>
      <c r="V42" s="112">
        <f>[37]Março!$D$25</f>
        <v>24.3</v>
      </c>
      <c r="W42" s="112">
        <f>[37]Março!$D$26</f>
        <v>20.5</v>
      </c>
      <c r="X42" s="110">
        <f>[37]Março!$D$27</f>
        <v>21.7</v>
      </c>
      <c r="Y42" s="110">
        <f>[37]Março!$D$28</f>
        <v>20.3</v>
      </c>
      <c r="Z42" s="110">
        <f>[37]Março!$D$29</f>
        <v>21.2</v>
      </c>
      <c r="AA42" s="110">
        <f>[37]Março!$D$30</f>
        <v>21.1</v>
      </c>
      <c r="AB42" s="110">
        <f>[37]Março!$D$31</f>
        <v>20.8</v>
      </c>
      <c r="AC42" s="110">
        <f>[37]Março!$D$32</f>
        <v>20.2</v>
      </c>
      <c r="AD42" s="110">
        <f>[37]Março!$D$33</f>
        <v>21.1</v>
      </c>
      <c r="AE42" s="110">
        <f>[37]Março!$D$34</f>
        <v>22.4</v>
      </c>
      <c r="AF42" s="110">
        <f>[37]Março!$D$35</f>
        <v>22.2</v>
      </c>
      <c r="AG42" s="117">
        <f t="shared" ref="AG42" si="5">MIN(B42:AF42)</f>
        <v>20.2</v>
      </c>
      <c r="AH42" s="116">
        <f t="shared" ref="AH42" si="6">AVERAGE(B42:AF42)</f>
        <v>21.954838709677428</v>
      </c>
      <c r="AJ42" t="s">
        <v>35</v>
      </c>
      <c r="AL42" s="12" t="s">
        <v>35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/>
      <c r="R43" s="112"/>
      <c r="S43" s="112"/>
      <c r="T43" s="112"/>
      <c r="U43" s="112"/>
      <c r="V43" s="112"/>
      <c r="W43" s="112"/>
      <c r="X43" s="110"/>
      <c r="Y43" s="110"/>
      <c r="Z43" s="110"/>
      <c r="AA43" s="110"/>
      <c r="AB43" s="110"/>
      <c r="AC43" s="110"/>
      <c r="AD43" s="110"/>
      <c r="AE43" s="110"/>
      <c r="AF43" s="110"/>
      <c r="AG43" s="115" t="s">
        <v>197</v>
      </c>
      <c r="AH43" s="116" t="s">
        <v>197</v>
      </c>
      <c r="AL43" t="s">
        <v>35</v>
      </c>
      <c r="AM43" t="s">
        <v>35</v>
      </c>
    </row>
    <row r="44" spans="1:39" x14ac:dyDescent="0.2">
      <c r="A44" s="48" t="s">
        <v>19</v>
      </c>
      <c r="B44" s="112">
        <f>[38]Março!$D$5</f>
        <v>20.6</v>
      </c>
      <c r="C44" s="112">
        <f>[38]Março!$D$6</f>
        <v>22.1</v>
      </c>
      <c r="D44" s="112">
        <f>[38]Março!$D$7</f>
        <v>23.3</v>
      </c>
      <c r="E44" s="112">
        <f>[38]Março!$D$8</f>
        <v>22.4</v>
      </c>
      <c r="F44" s="112">
        <f>[38]Março!$D$9</f>
        <v>21.5</v>
      </c>
      <c r="G44" s="112">
        <f>[38]Março!$D$10</f>
        <v>21.2</v>
      </c>
      <c r="H44" s="112">
        <f>[38]Março!$D$11</f>
        <v>21.5</v>
      </c>
      <c r="I44" s="112">
        <f>[38]Março!$D$12</f>
        <v>22.6</v>
      </c>
      <c r="J44" s="112">
        <f>[38]Março!$D$13</f>
        <v>22</v>
      </c>
      <c r="K44" s="112">
        <f>[38]Março!$D$14</f>
        <v>23.8</v>
      </c>
      <c r="L44" s="112">
        <f>[38]Março!$D$15</f>
        <v>23.1</v>
      </c>
      <c r="M44" s="112">
        <f>[38]Março!$D$16</f>
        <v>22.3</v>
      </c>
      <c r="N44" s="112">
        <f>[38]Março!$D$17</f>
        <v>21.2</v>
      </c>
      <c r="O44" s="112">
        <f>[38]Março!$D$18</f>
        <v>22.4</v>
      </c>
      <c r="P44" s="112">
        <f>[38]Março!$D$19</f>
        <v>23.7</v>
      </c>
      <c r="Q44" s="112">
        <f>[38]Março!$D$20</f>
        <v>23.4</v>
      </c>
      <c r="R44" s="112">
        <f>[38]Março!$D$21</f>
        <v>22.3</v>
      </c>
      <c r="S44" s="112">
        <f>[38]Março!$D$22</f>
        <v>21.8</v>
      </c>
      <c r="T44" s="112">
        <f>[38]Março!$D$23</f>
        <v>23.3</v>
      </c>
      <c r="U44" s="112">
        <f>[38]Março!$D$24</f>
        <v>24.1</v>
      </c>
      <c r="V44" s="112">
        <f>[38]Março!$D$25</f>
        <v>17.899999999999999</v>
      </c>
      <c r="W44" s="112">
        <f>[38]Março!$D$26</f>
        <v>18.5</v>
      </c>
      <c r="X44" s="110">
        <f>[38]Março!$D$27</f>
        <v>19.8</v>
      </c>
      <c r="Y44" s="110">
        <f>[38]Março!$D$28</f>
        <v>18.399999999999999</v>
      </c>
      <c r="Z44" s="110">
        <f>[38]Março!$D$29</f>
        <v>19.5</v>
      </c>
      <c r="AA44" s="110">
        <f>[38]Março!$D$30</f>
        <v>20.5</v>
      </c>
      <c r="AB44" s="110">
        <f>[38]Março!$D$31</f>
        <v>20.399999999999999</v>
      </c>
      <c r="AC44" s="110">
        <f>[38]Março!$D$32</f>
        <v>19.7</v>
      </c>
      <c r="AD44" s="110">
        <f>[38]Março!$D$33</f>
        <v>19.600000000000001</v>
      </c>
      <c r="AE44" s="110">
        <f>[38]Março!$D$34</f>
        <v>20.5</v>
      </c>
      <c r="AF44" s="110">
        <f>[38]Março!$D$35</f>
        <v>20</v>
      </c>
      <c r="AG44" s="117">
        <f t="shared" si="3"/>
        <v>17.899999999999999</v>
      </c>
      <c r="AH44" s="116">
        <f t="shared" si="4"/>
        <v>21.4</v>
      </c>
      <c r="AI44" s="12" t="s">
        <v>35</v>
      </c>
      <c r="AJ44" t="s">
        <v>35</v>
      </c>
    </row>
    <row r="45" spans="1:39" x14ac:dyDescent="0.2">
      <c r="A45" s="48" t="s">
        <v>23</v>
      </c>
      <c r="B45" s="112">
        <f>[39]Março!$D$5</f>
        <v>22.3</v>
      </c>
      <c r="C45" s="112">
        <f>[39]Março!$D$6</f>
        <v>22.5</v>
      </c>
      <c r="D45" s="112">
        <f>[39]Março!$D$7</f>
        <v>23.8</v>
      </c>
      <c r="E45" s="112">
        <f>[39]Março!$D$8</f>
        <v>23</v>
      </c>
      <c r="F45" s="112">
        <f>[39]Março!$D$9</f>
        <v>22.6</v>
      </c>
      <c r="G45" s="112">
        <f>[39]Março!$D$10</f>
        <v>21.3</v>
      </c>
      <c r="H45" s="112">
        <f>[39]Março!$D$11</f>
        <v>22.8</v>
      </c>
      <c r="I45" s="112">
        <f>[39]Março!$D$12</f>
        <v>22.1</v>
      </c>
      <c r="J45" s="112">
        <f>[39]Março!$D$13</f>
        <v>23.7</v>
      </c>
      <c r="K45" s="112">
        <f>[39]Março!$D$14</f>
        <v>23.5</v>
      </c>
      <c r="L45" s="112">
        <f>[39]Março!$D$15</f>
        <v>24.3</v>
      </c>
      <c r="M45" s="112">
        <f>[39]Março!$D$16</f>
        <v>23.9</v>
      </c>
      <c r="N45" s="112">
        <f>[39]Março!$D$17</f>
        <v>25.1</v>
      </c>
      <c r="O45" s="112">
        <f>[39]Março!$D$18</f>
        <v>25.3</v>
      </c>
      <c r="P45" s="112">
        <f>[39]Março!$D$19</f>
        <v>24.8</v>
      </c>
      <c r="Q45" s="112">
        <f>[39]Março!$D$20</f>
        <v>23.4</v>
      </c>
      <c r="R45" s="112">
        <f>[39]Março!$D$21</f>
        <v>24.6</v>
      </c>
      <c r="S45" s="112">
        <f>[39]Março!$D$22</f>
        <v>23</v>
      </c>
      <c r="T45" s="112">
        <f>[39]Março!$D$23</f>
        <v>24.1</v>
      </c>
      <c r="U45" s="112">
        <f>[39]Março!$D$24</f>
        <v>24</v>
      </c>
      <c r="V45" s="112">
        <f>[39]Março!$D$25</f>
        <v>21.2</v>
      </c>
      <c r="W45" s="112">
        <f>[39]Março!$D$26</f>
        <v>20.7</v>
      </c>
      <c r="X45" s="110">
        <f>[39]Março!$D$27</f>
        <v>22.1</v>
      </c>
      <c r="Y45" s="110">
        <f>[39]Março!$D$28</f>
        <v>21</v>
      </c>
      <c r="Z45" s="110">
        <f>[39]Março!$D$29</f>
        <v>22</v>
      </c>
      <c r="AA45" s="110">
        <f>[39]Março!$D$30</f>
        <v>21.2</v>
      </c>
      <c r="AB45" s="110">
        <f>[39]Março!$D$31</f>
        <v>19.8</v>
      </c>
      <c r="AC45" s="110">
        <f>[39]Março!$D$32</f>
        <v>20.8</v>
      </c>
      <c r="AD45" s="110">
        <f>[39]Março!$D$33</f>
        <v>19.8</v>
      </c>
      <c r="AE45" s="110">
        <f>[39]Março!$D$34</f>
        <v>22</v>
      </c>
      <c r="AF45" s="110">
        <f>[39]Março!$D$35</f>
        <v>22.1</v>
      </c>
      <c r="AG45" s="117">
        <f t="shared" si="3"/>
        <v>19.8</v>
      </c>
      <c r="AH45" s="116">
        <f t="shared" si="4"/>
        <v>22.670967741935485</v>
      </c>
    </row>
    <row r="46" spans="1:39" x14ac:dyDescent="0.2">
      <c r="A46" s="48" t="s">
        <v>34</v>
      </c>
      <c r="B46" s="112">
        <f>[40]Março!$D$5</f>
        <v>23.3</v>
      </c>
      <c r="C46" s="112">
        <f>[40]Março!$D$6</f>
        <v>23.2</v>
      </c>
      <c r="D46" s="112">
        <f>[40]Março!$D$7</f>
        <v>22.9</v>
      </c>
      <c r="E46" s="112">
        <f>[40]Março!$D$8</f>
        <v>21</v>
      </c>
      <c r="F46" s="112">
        <f>[40]Março!$D$9</f>
        <v>21.8</v>
      </c>
      <c r="G46" s="112">
        <f>[40]Março!$D$10</f>
        <v>21.3</v>
      </c>
      <c r="H46" s="112">
        <f>[40]Março!$D$11</f>
        <v>22.9</v>
      </c>
      <c r="I46" s="112">
        <f>[40]Março!$D$12</f>
        <v>21.7</v>
      </c>
      <c r="J46" s="112">
        <f>[40]Março!$D$13</f>
        <v>23.5</v>
      </c>
      <c r="K46" s="112">
        <f>[40]Março!$D$14</f>
        <v>23.8</v>
      </c>
      <c r="L46" s="112">
        <f>[40]Março!$D$15</f>
        <v>22.3</v>
      </c>
      <c r="M46" s="112">
        <f>[40]Março!$D$16</f>
        <v>23.7</v>
      </c>
      <c r="N46" s="112">
        <f>[40]Março!$D$17</f>
        <v>21.6</v>
      </c>
      <c r="O46" s="112">
        <f>[40]Março!$D$18</f>
        <v>21.4</v>
      </c>
      <c r="P46" s="112">
        <f>[40]Março!$D$19</f>
        <v>22.5</v>
      </c>
      <c r="Q46" s="112">
        <f>[40]Março!$D$20</f>
        <v>24.1</v>
      </c>
      <c r="R46" s="112">
        <f>[40]Março!$D$21</f>
        <v>20.5</v>
      </c>
      <c r="S46" s="112">
        <f>[40]Março!$D$22</f>
        <v>23</v>
      </c>
      <c r="T46" s="112">
        <f>[40]Março!$D$23</f>
        <v>23.4</v>
      </c>
      <c r="U46" s="112">
        <f>[40]Março!$D$24</f>
        <v>22.9</v>
      </c>
      <c r="V46" s="112">
        <f>[40]Março!$D$25</f>
        <v>23</v>
      </c>
      <c r="W46" s="112">
        <f>[40]Março!$D$26</f>
        <v>22.1</v>
      </c>
      <c r="X46" s="110">
        <f>[40]Março!$D$27</f>
        <v>22.4</v>
      </c>
      <c r="Y46" s="110">
        <f>[40]Março!$D$28</f>
        <v>22.4</v>
      </c>
      <c r="Z46" s="110">
        <f>[40]Março!$D$29</f>
        <v>21.3</v>
      </c>
      <c r="AA46" s="110">
        <f>[40]Março!$D$30</f>
        <v>21.6</v>
      </c>
      <c r="AB46" s="110">
        <f>[40]Março!$D$31</f>
        <v>21.4</v>
      </c>
      <c r="AC46" s="110">
        <f>[40]Março!$D$32</f>
        <v>21.9</v>
      </c>
      <c r="AD46" s="110">
        <f>[40]Março!$D$33</f>
        <v>21.9</v>
      </c>
      <c r="AE46" s="110">
        <f>[40]Março!$D$34</f>
        <v>22.6</v>
      </c>
      <c r="AF46" s="110">
        <f>[40]Março!$D$35</f>
        <v>23.2</v>
      </c>
      <c r="AG46" s="117">
        <f t="shared" si="3"/>
        <v>20.5</v>
      </c>
      <c r="AH46" s="116">
        <f t="shared" si="4"/>
        <v>22.406451612903226</v>
      </c>
      <c r="AI46" s="12" t="s">
        <v>35</v>
      </c>
      <c r="AJ46" t="s">
        <v>35</v>
      </c>
      <c r="AL46" t="s">
        <v>35</v>
      </c>
    </row>
    <row r="47" spans="1:39" x14ac:dyDescent="0.2">
      <c r="A47" s="48" t="s">
        <v>20</v>
      </c>
      <c r="B47" s="112">
        <f>[41]Março!$D$5</f>
        <v>24.2</v>
      </c>
      <c r="C47" s="112">
        <f>[41]Março!$D$6</f>
        <v>24.4</v>
      </c>
      <c r="D47" s="112">
        <f>[41]Março!$D$7</f>
        <v>24.8</v>
      </c>
      <c r="E47" s="112">
        <f>[41]Março!$D$8</f>
        <v>24.9</v>
      </c>
      <c r="F47" s="112">
        <f>[41]Março!$D$9</f>
        <v>22.7</v>
      </c>
      <c r="G47" s="112">
        <f>[41]Março!$D$10</f>
        <v>24.4</v>
      </c>
      <c r="H47" s="112">
        <f>[41]Março!$D$11</f>
        <v>24</v>
      </c>
      <c r="I47" s="112">
        <f>[41]Março!$D$12</f>
        <v>25.7</v>
      </c>
      <c r="J47" s="112">
        <f>[41]Março!$D$13</f>
        <v>24</v>
      </c>
      <c r="K47" s="112">
        <f>[41]Março!$D$14</f>
        <v>24.7</v>
      </c>
      <c r="L47" s="112">
        <f>[41]Março!$D$15</f>
        <v>25.4</v>
      </c>
      <c r="M47" s="112">
        <f>[41]Março!$D$16</f>
        <v>23.9</v>
      </c>
      <c r="N47" s="112">
        <f>[41]Março!$D$17</f>
        <v>24.6</v>
      </c>
      <c r="O47" s="112">
        <f>[41]Março!$D$18</f>
        <v>25</v>
      </c>
      <c r="P47" s="112">
        <f>[41]Março!$D$19</f>
        <v>26.3</v>
      </c>
      <c r="Q47" s="112">
        <f>[41]Março!$D$20</f>
        <v>25.8</v>
      </c>
      <c r="R47" s="112">
        <f>[41]Março!$D$21</f>
        <v>25.2</v>
      </c>
      <c r="S47" s="112">
        <f>[41]Março!$D$22</f>
        <v>24.5</v>
      </c>
      <c r="T47" s="112">
        <f>[41]Março!$D$23</f>
        <v>22.2</v>
      </c>
      <c r="U47" s="112">
        <f>[41]Março!$D$24</f>
        <v>24.6</v>
      </c>
      <c r="V47" s="112">
        <f>[41]Março!$D$25</f>
        <v>24.7</v>
      </c>
      <c r="W47" s="112">
        <f>[41]Março!$D$26</f>
        <v>23.9</v>
      </c>
      <c r="X47" s="110">
        <f>[41]Março!$D$27</f>
        <v>22.2</v>
      </c>
      <c r="Y47" s="110">
        <f>[41]Março!$D$28</f>
        <v>21.4</v>
      </c>
      <c r="Z47" s="110">
        <f>[41]Março!$D$29</f>
        <v>22.1</v>
      </c>
      <c r="AA47" s="110">
        <f>[41]Março!$D$30</f>
        <v>20.9</v>
      </c>
      <c r="AB47" s="110">
        <f>[41]Março!$D$31</f>
        <v>21.8</v>
      </c>
      <c r="AC47" s="110">
        <f>[41]Março!$D$32</f>
        <v>22</v>
      </c>
      <c r="AD47" s="110">
        <f>[41]Março!$D$33</f>
        <v>23</v>
      </c>
      <c r="AE47" s="110">
        <f>[41]Março!$D$34</f>
        <v>23.8</v>
      </c>
      <c r="AF47" s="110">
        <f>[41]Março!$D$5</f>
        <v>24.2</v>
      </c>
      <c r="AG47" s="117">
        <f t="shared" si="3"/>
        <v>20.9</v>
      </c>
      <c r="AH47" s="116">
        <f t="shared" si="4"/>
        <v>23.912903225806449</v>
      </c>
    </row>
    <row r="48" spans="1:39" s="5" customFormat="1" ht="17.100000000000001" customHeight="1" x14ac:dyDescent="0.2">
      <c r="A48" s="49" t="s">
        <v>199</v>
      </c>
      <c r="B48" s="113">
        <f t="shared" ref="B48:AG48" si="7">MIN(B5:B47)</f>
        <v>20.6</v>
      </c>
      <c r="C48" s="113">
        <f t="shared" si="7"/>
        <v>21.3</v>
      </c>
      <c r="D48" s="113">
        <f t="shared" si="7"/>
        <v>20.6</v>
      </c>
      <c r="E48" s="113">
        <f t="shared" si="7"/>
        <v>20</v>
      </c>
      <c r="F48" s="113">
        <f t="shared" si="7"/>
        <v>20</v>
      </c>
      <c r="G48" s="113">
        <f t="shared" si="7"/>
        <v>20.2</v>
      </c>
      <c r="H48" s="113">
        <f t="shared" si="7"/>
        <v>21.3</v>
      </c>
      <c r="I48" s="113">
        <f t="shared" si="7"/>
        <v>20.9</v>
      </c>
      <c r="J48" s="113">
        <f t="shared" si="7"/>
        <v>20.100000000000001</v>
      </c>
      <c r="K48" s="113">
        <f t="shared" si="7"/>
        <v>21.3</v>
      </c>
      <c r="L48" s="113">
        <f t="shared" si="7"/>
        <v>19.399999999999999</v>
      </c>
      <c r="M48" s="113">
        <f t="shared" si="7"/>
        <v>21.6</v>
      </c>
      <c r="N48" s="113">
        <f t="shared" si="7"/>
        <v>20.399999999999999</v>
      </c>
      <c r="O48" s="113">
        <f t="shared" si="7"/>
        <v>20.9</v>
      </c>
      <c r="P48" s="113">
        <f t="shared" si="7"/>
        <v>21.1</v>
      </c>
      <c r="Q48" s="113">
        <f t="shared" si="7"/>
        <v>22</v>
      </c>
      <c r="R48" s="113">
        <f t="shared" si="7"/>
        <v>20.5</v>
      </c>
      <c r="S48" s="113">
        <f t="shared" si="7"/>
        <v>21.4</v>
      </c>
      <c r="T48" s="113">
        <f t="shared" si="7"/>
        <v>21.7</v>
      </c>
      <c r="U48" s="113">
        <f t="shared" si="7"/>
        <v>21.6</v>
      </c>
      <c r="V48" s="113">
        <f t="shared" si="7"/>
        <v>17.600000000000001</v>
      </c>
      <c r="W48" s="113">
        <f t="shared" si="7"/>
        <v>18.5</v>
      </c>
      <c r="X48" s="113">
        <f t="shared" si="7"/>
        <v>19.399999999999999</v>
      </c>
      <c r="Y48" s="113">
        <f t="shared" si="7"/>
        <v>18.3</v>
      </c>
      <c r="Z48" s="113">
        <f t="shared" si="7"/>
        <v>19</v>
      </c>
      <c r="AA48" s="113">
        <f t="shared" si="7"/>
        <v>17.3</v>
      </c>
      <c r="AB48" s="113">
        <f t="shared" si="7"/>
        <v>19.100000000000001</v>
      </c>
      <c r="AC48" s="113">
        <f t="shared" si="7"/>
        <v>18.7</v>
      </c>
      <c r="AD48" s="113">
        <f t="shared" si="7"/>
        <v>17.399999999999999</v>
      </c>
      <c r="AE48" s="113">
        <f t="shared" si="7"/>
        <v>18</v>
      </c>
      <c r="AF48" s="113">
        <f t="shared" si="7"/>
        <v>17.8</v>
      </c>
      <c r="AG48" s="117">
        <f t="shared" si="7"/>
        <v>17.3</v>
      </c>
      <c r="AH48" s="116">
        <f>AVERAGE(AH5:AH47)</f>
        <v>22.663642833072942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L50" t="s">
        <v>35</v>
      </c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K53" t="s">
        <v>35</v>
      </c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  <c r="AL54" t="s">
        <v>35</v>
      </c>
    </row>
    <row r="55" spans="1:39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  <c r="AL55" s="12" t="s">
        <v>35</v>
      </c>
    </row>
    <row r="56" spans="1:39" x14ac:dyDescent="0.2">
      <c r="AJ56" t="s">
        <v>35</v>
      </c>
    </row>
    <row r="58" spans="1:39" x14ac:dyDescent="0.2">
      <c r="AD58" s="2" t="s">
        <v>35</v>
      </c>
    </row>
    <row r="59" spans="1:39" x14ac:dyDescent="0.2">
      <c r="AL59" s="12" t="s">
        <v>35</v>
      </c>
    </row>
    <row r="60" spans="1:39" x14ac:dyDescent="0.2">
      <c r="AI60" s="12" t="s">
        <v>35</v>
      </c>
      <c r="AJ60" t="s">
        <v>35</v>
      </c>
      <c r="AM60" s="12" t="s">
        <v>35</v>
      </c>
    </row>
    <row r="63" spans="1:39" x14ac:dyDescent="0.2">
      <c r="I63" s="2" t="s">
        <v>35</v>
      </c>
      <c r="Y63" s="2" t="s">
        <v>35</v>
      </c>
      <c r="AB63" s="2" t="s">
        <v>35</v>
      </c>
      <c r="AI63" t="s">
        <v>35</v>
      </c>
    </row>
    <row r="70" spans="35:39" x14ac:dyDescent="0.2">
      <c r="AI70" s="12" t="s">
        <v>35</v>
      </c>
      <c r="AM70" t="s">
        <v>35</v>
      </c>
    </row>
    <row r="71" spans="35:39" x14ac:dyDescent="0.2">
      <c r="AM71" s="12" t="s">
        <v>35</v>
      </c>
    </row>
  </sheetData>
  <mergeCells count="35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S3:S4"/>
    <mergeCell ref="J3:J4"/>
    <mergeCell ref="AF3:AF4"/>
    <mergeCell ref="AE3:AE4"/>
    <mergeCell ref="Z3:Z4"/>
    <mergeCell ref="U3:U4"/>
    <mergeCell ref="T3:T4"/>
    <mergeCell ref="V3:V4"/>
    <mergeCell ref="C3:C4"/>
    <mergeCell ref="D3:D4"/>
    <mergeCell ref="N3:N4"/>
    <mergeCell ref="A52:G52"/>
    <mergeCell ref="A2:A4"/>
    <mergeCell ref="G3:G4"/>
    <mergeCell ref="H3:H4"/>
    <mergeCell ref="B3:B4"/>
    <mergeCell ref="E3:E4"/>
    <mergeCell ref="F3:F4"/>
    <mergeCell ref="I3:I4"/>
    <mergeCell ref="K3:K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B53" sqref="B53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8" t="s">
        <v>207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7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7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45" t="s">
        <v>26</v>
      </c>
    </row>
    <row r="4" spans="1:37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45"/>
    </row>
    <row r="5" spans="1:37" s="5" customFormat="1" x14ac:dyDescent="0.2">
      <c r="A5" s="48" t="s">
        <v>30</v>
      </c>
      <c r="B5" s="110">
        <f>[1]Março!$E$5</f>
        <v>67.541666666666671</v>
      </c>
      <c r="C5" s="110">
        <f>[1]Março!$E$6</f>
        <v>67.583333333333329</v>
      </c>
      <c r="D5" s="110">
        <f>[1]Março!$E$7</f>
        <v>66.583333333333329</v>
      </c>
      <c r="E5" s="110">
        <f>[1]Março!$E$8</f>
        <v>74.166666666666671</v>
      </c>
      <c r="F5" s="110">
        <f>[1]Março!$E$9</f>
        <v>68.791666666666671</v>
      </c>
      <c r="G5" s="110">
        <f>[1]Março!$E$10</f>
        <v>75.208333333333329</v>
      </c>
      <c r="H5" s="110">
        <f>[1]Março!$E$11</f>
        <v>82.125</v>
      </c>
      <c r="I5" s="110">
        <f>[1]Março!$E$12</f>
        <v>78.916666666666671</v>
      </c>
      <c r="J5" s="110">
        <f>[1]Março!$E$13</f>
        <v>80.083333333333329</v>
      </c>
      <c r="K5" s="110">
        <f>[1]Março!$E$14</f>
        <v>84.791666666666671</v>
      </c>
      <c r="L5" s="110">
        <f>[1]Março!$E$15</f>
        <v>81.75</v>
      </c>
      <c r="M5" s="110">
        <f>[1]Março!$E$16</f>
        <v>76</v>
      </c>
      <c r="N5" s="110">
        <f>[1]Março!$E$17</f>
        <v>72.875</v>
      </c>
      <c r="O5" s="110">
        <f>[1]Março!$E$18</f>
        <v>72.291666666666671</v>
      </c>
      <c r="P5" s="110">
        <f>[1]Março!$E$19</f>
        <v>72.541666666666671</v>
      </c>
      <c r="Q5" s="110">
        <f>[1]Março!$E$20</f>
        <v>74.375</v>
      </c>
      <c r="R5" s="110">
        <f>[1]Março!$E$21</f>
        <v>73.125</v>
      </c>
      <c r="S5" s="110">
        <f>[1]Março!$E$22</f>
        <v>80.958333333333329</v>
      </c>
      <c r="T5" s="110">
        <f>[1]Março!$E$23</f>
        <v>76.166666666666671</v>
      </c>
      <c r="U5" s="110">
        <f>[1]Março!$E$24</f>
        <v>77.125</v>
      </c>
      <c r="V5" s="110">
        <f>[1]Março!$E$25</f>
        <v>87.875</v>
      </c>
      <c r="W5" s="110">
        <f>[1]Março!$E$26</f>
        <v>83.875</v>
      </c>
      <c r="X5" s="110">
        <f>[1]Março!$E$27</f>
        <v>82.833333333333329</v>
      </c>
      <c r="Y5" s="110">
        <f>[1]Março!$E$28</f>
        <v>90.458333333333329</v>
      </c>
      <c r="Z5" s="110">
        <f>[1]Março!$E$29</f>
        <v>87.75</v>
      </c>
      <c r="AA5" s="110">
        <f>[1]Março!$E$30</f>
        <v>94.625</v>
      </c>
      <c r="AB5" s="110">
        <f>[1]Março!$E$31</f>
        <v>90.541666666666671</v>
      </c>
      <c r="AC5" s="110">
        <f>[1]Março!$E$32</f>
        <v>86.416666666666671</v>
      </c>
      <c r="AD5" s="110">
        <f>[1]Março!$E$33</f>
        <v>84.958333333333329</v>
      </c>
      <c r="AE5" s="110">
        <f>[1]Março!$E$34</f>
        <v>86.541666666666671</v>
      </c>
      <c r="AF5" s="110">
        <f>[1]Março!$E$35</f>
        <v>86</v>
      </c>
      <c r="AG5" s="118">
        <f t="shared" ref="AG5:AG47" si="1">AVERAGE(B5:AF5)</f>
        <v>79.512096774193537</v>
      </c>
    </row>
    <row r="6" spans="1:37" x14ac:dyDescent="0.2">
      <c r="A6" s="48" t="s">
        <v>0</v>
      </c>
      <c r="B6" s="112">
        <f>[2]Março!$E$5</f>
        <v>78.416666666666671</v>
      </c>
      <c r="C6" s="112">
        <f>[2]Março!$E$6</f>
        <v>72.875</v>
      </c>
      <c r="D6" s="112">
        <f>[2]Março!$E$7</f>
        <v>73.791666666666671</v>
      </c>
      <c r="E6" s="112">
        <f>[2]Março!$E$8</f>
        <v>79.958333333333329</v>
      </c>
      <c r="F6" s="112">
        <f>[2]Março!$E$9</f>
        <v>86.083333333333329</v>
      </c>
      <c r="G6" s="112">
        <f>[2]Março!$E$10</f>
        <v>78.727272727272734</v>
      </c>
      <c r="H6" s="112">
        <f>[2]Março!$E$11</f>
        <v>81.625</v>
      </c>
      <c r="I6" s="112">
        <f>[2]Março!$E$12</f>
        <v>85.291666666666671</v>
      </c>
      <c r="J6" s="112">
        <f>[2]Março!$E$13</f>
        <v>72.208333333333329</v>
      </c>
      <c r="K6" s="112">
        <f>[2]Março!$E$14</f>
        <v>72.083333333333329</v>
      </c>
      <c r="L6" s="112">
        <f>[2]Março!$E$15</f>
        <v>73.375</v>
      </c>
      <c r="M6" s="112">
        <f>[2]Março!$E$16</f>
        <v>65.5</v>
      </c>
      <c r="N6" s="112">
        <f>[2]Março!$E$17</f>
        <v>62.583333333333336</v>
      </c>
      <c r="O6" s="112">
        <f>[2]Março!$E$18</f>
        <v>62.958333333333336</v>
      </c>
      <c r="P6" s="112">
        <f>[2]Março!$E$19</f>
        <v>73.166666666666671</v>
      </c>
      <c r="Q6" s="112">
        <f>[2]Março!$E$20</f>
        <v>65.916666666666671</v>
      </c>
      <c r="R6" s="112">
        <f>[2]Março!$E$21</f>
        <v>67.875</v>
      </c>
      <c r="S6" s="112">
        <f>[2]Março!$E$22</f>
        <v>81.083333333333329</v>
      </c>
      <c r="T6" s="112">
        <f>[2]Março!$E$23</f>
        <v>71.416666666666671</v>
      </c>
      <c r="U6" s="112">
        <f>[2]Março!$E$24</f>
        <v>65.875</v>
      </c>
      <c r="V6" s="112">
        <f>[2]Março!$E$25</f>
        <v>72.833333333333329</v>
      </c>
      <c r="W6" s="112">
        <f>[2]Março!$E$26</f>
        <v>72.75</v>
      </c>
      <c r="X6" s="112">
        <f>[2]Março!$E$27</f>
        <v>68.916666666666671</v>
      </c>
      <c r="Y6" s="112">
        <f>[2]Março!$E$28</f>
        <v>72.458333333333329</v>
      </c>
      <c r="Z6" s="112">
        <f>[2]Março!$E$29</f>
        <v>79.25</v>
      </c>
      <c r="AA6" s="112">
        <f>[2]Março!$E$30</f>
        <v>68.583333333333329</v>
      </c>
      <c r="AB6" s="112">
        <f>[2]Março!$E$31</f>
        <v>74.125</v>
      </c>
      <c r="AC6" s="112">
        <f>[2]Março!$E$32</f>
        <v>75.791666666666671</v>
      </c>
      <c r="AD6" s="112">
        <f>[2]Março!$E$33</f>
        <v>71.083333333333329</v>
      </c>
      <c r="AE6" s="112">
        <f>[2]Março!$E$34</f>
        <v>68.791666666666671</v>
      </c>
      <c r="AF6" s="112">
        <f>[2]Março!$E$35</f>
        <v>74.458333333333329</v>
      </c>
      <c r="AG6" s="118">
        <f t="shared" si="1"/>
        <v>73.221041055718487</v>
      </c>
    </row>
    <row r="7" spans="1:37" x14ac:dyDescent="0.2">
      <c r="A7" s="48" t="s">
        <v>85</v>
      </c>
      <c r="B7" s="112">
        <f>[3]Março!$E$5</f>
        <v>64.833333333333329</v>
      </c>
      <c r="C7" s="112">
        <f>[3]Março!$E$6</f>
        <v>64.041666666666671</v>
      </c>
      <c r="D7" s="112">
        <f>[3]Março!$E$7</f>
        <v>64.625</v>
      </c>
      <c r="E7" s="112">
        <f>[3]Março!$E$8</f>
        <v>64.583333333333329</v>
      </c>
      <c r="F7" s="112">
        <f>[3]Março!$E$9</f>
        <v>77.416666666666671</v>
      </c>
      <c r="G7" s="112">
        <f>[3]Março!$E$10</f>
        <v>81.333333333333329</v>
      </c>
      <c r="H7" s="112">
        <f>[3]Março!$E$11</f>
        <v>83.625</v>
      </c>
      <c r="I7" s="112">
        <f>[3]Março!$E$12</f>
        <v>90</v>
      </c>
      <c r="J7" s="112">
        <f>[3]Março!$E$13</f>
        <v>85.5</v>
      </c>
      <c r="K7" s="112">
        <f>[3]Março!$E$14</f>
        <v>78.833333333333329</v>
      </c>
      <c r="L7" s="112">
        <f>[3]Março!$E$15</f>
        <v>73.458333333333329</v>
      </c>
      <c r="M7" s="112">
        <f>[3]Março!$E$16</f>
        <v>64.583333333333329</v>
      </c>
      <c r="N7" s="112">
        <f>[3]Março!$E$17</f>
        <v>54.75</v>
      </c>
      <c r="O7" s="112">
        <f>[3]Março!$E$18</f>
        <v>67.458333333333329</v>
      </c>
      <c r="P7" s="112">
        <f>[3]Março!$E$19</f>
        <v>76.083333333333329</v>
      </c>
      <c r="Q7" s="112">
        <f>[3]Março!$E$20</f>
        <v>71.041666666666671</v>
      </c>
      <c r="R7" s="112">
        <f>[3]Março!$E$21</f>
        <v>71.791666666666671</v>
      </c>
      <c r="S7" s="112">
        <f>[3]Março!$E$22</f>
        <v>82.416666666666671</v>
      </c>
      <c r="T7" s="112">
        <f>[3]Março!$E$23</f>
        <v>73.25</v>
      </c>
      <c r="U7" s="112">
        <f>[3]Março!$E$24</f>
        <v>80.625</v>
      </c>
      <c r="V7" s="112">
        <f>[3]Março!$E$25</f>
        <v>77.875</v>
      </c>
      <c r="W7" s="112">
        <f>[3]Março!$E$26</f>
        <v>75</v>
      </c>
      <c r="X7" s="112">
        <f>[3]Março!$E$27</f>
        <v>70.958333333333329</v>
      </c>
      <c r="Y7" s="112">
        <f>[3]Março!$E$28</f>
        <v>78.791666666666671</v>
      </c>
      <c r="Z7" s="112">
        <f>[3]Março!$E$29</f>
        <v>81.75</v>
      </c>
      <c r="AA7" s="112">
        <f>[3]Março!$E$30</f>
        <v>73.791666666666671</v>
      </c>
      <c r="AB7" s="112">
        <f>[3]Março!$E$31</f>
        <v>78.166666666666671</v>
      </c>
      <c r="AC7" s="112">
        <f>[3]Março!$E$32</f>
        <v>79.916666666666671</v>
      </c>
      <c r="AD7" s="112">
        <f>[3]Março!$E$33</f>
        <v>75.833333333333329</v>
      </c>
      <c r="AE7" s="112">
        <f>[3]Março!$E$34</f>
        <v>71.708333333333329</v>
      </c>
      <c r="AF7" s="112">
        <f>[3]Março!$E$35</f>
        <v>80.208333333333329</v>
      </c>
      <c r="AG7" s="118">
        <f t="shared" si="1"/>
        <v>74.653225806451644</v>
      </c>
    </row>
    <row r="8" spans="1:37" x14ac:dyDescent="0.2">
      <c r="A8" s="48" t="s">
        <v>1</v>
      </c>
      <c r="B8" s="112">
        <f>[4]Março!$E$5</f>
        <v>64.541666666666671</v>
      </c>
      <c r="C8" s="112">
        <f>[4]Março!$E$6</f>
        <v>62.541666666666664</v>
      </c>
      <c r="D8" s="112">
        <f>[4]Março!$E$7</f>
        <v>65.416666666666671</v>
      </c>
      <c r="E8" s="112">
        <f>[4]Março!$E$8</f>
        <v>66.791666666666671</v>
      </c>
      <c r="F8" s="112">
        <f>[4]Março!$E$9</f>
        <v>80.041666666666671</v>
      </c>
      <c r="G8" s="112">
        <f>[4]Março!$E$10</f>
        <v>78.416666666666671</v>
      </c>
      <c r="H8" s="112">
        <f>[4]Março!$E$11</f>
        <v>74</v>
      </c>
      <c r="I8" s="112">
        <f>[4]Março!$E$12</f>
        <v>70.166666666666671</v>
      </c>
      <c r="J8" s="112">
        <f>[4]Março!$E$13</f>
        <v>69.75</v>
      </c>
      <c r="K8" s="112">
        <f>[4]Março!$E$14</f>
        <v>70.125</v>
      </c>
      <c r="L8" s="112">
        <f>[4]Março!$E$15</f>
        <v>69.25</v>
      </c>
      <c r="M8" s="112">
        <f>[4]Março!$E$16</f>
        <v>70.291666666666671</v>
      </c>
      <c r="N8" s="112">
        <f>[4]Março!$E$17</f>
        <v>68.375</v>
      </c>
      <c r="O8" s="112">
        <f>[4]Março!$E$18</f>
        <v>65.125</v>
      </c>
      <c r="P8" s="112">
        <f>[4]Março!$E$19</f>
        <v>64.083333333333329</v>
      </c>
      <c r="Q8" s="112">
        <f>[4]Março!$E$20</f>
        <v>67.166666666666671</v>
      </c>
      <c r="R8" s="112">
        <f>[4]Março!$E$21</f>
        <v>62.333333333333336</v>
      </c>
      <c r="S8" s="112">
        <f>[4]Março!$E$22</f>
        <v>64.375</v>
      </c>
      <c r="T8" s="112">
        <f>[4]Março!$E$23</f>
        <v>63.958333333333336</v>
      </c>
      <c r="U8" s="112">
        <f>[4]Março!$E$24</f>
        <v>60.666666666666664</v>
      </c>
      <c r="V8" s="112">
        <f>[4]Março!$E$25</f>
        <v>60.25</v>
      </c>
      <c r="W8" s="112">
        <f>[4]Março!$E$26</f>
        <v>75.666666666666671</v>
      </c>
      <c r="X8" s="112">
        <f>[4]Março!$E$27</f>
        <v>69.208333333333329</v>
      </c>
      <c r="Y8" s="112">
        <f>[4]Março!$E$28</f>
        <v>67.333333333333329</v>
      </c>
      <c r="Z8" s="112">
        <f>[4]Março!$E$29</f>
        <v>71.208333333333329</v>
      </c>
      <c r="AA8" s="112">
        <f>[4]Março!$E$30</f>
        <v>77.791666666666671</v>
      </c>
      <c r="AB8" s="112">
        <f>[4]Março!$E$31</f>
        <v>71.458333333333329</v>
      </c>
      <c r="AC8" s="112">
        <f>[4]Março!$E$32</f>
        <v>66.083333333333329</v>
      </c>
      <c r="AD8" s="112">
        <f>[4]Março!$E$33</f>
        <v>70.875</v>
      </c>
      <c r="AE8" s="112">
        <f>[4]Março!$E$34</f>
        <v>75.583333333333329</v>
      </c>
      <c r="AF8" s="112">
        <f>[4]Março!$E$35</f>
        <v>86.375</v>
      </c>
      <c r="AG8" s="118">
        <f t="shared" si="1"/>
        <v>69.33064516129032</v>
      </c>
    </row>
    <row r="9" spans="1:37" x14ac:dyDescent="0.2">
      <c r="A9" s="48" t="s">
        <v>146</v>
      </c>
      <c r="B9" s="112">
        <f>[5]Março!$E$5</f>
        <v>72.444444444444443</v>
      </c>
      <c r="C9" s="112">
        <f>[5]Março!$E$6</f>
        <v>49.307692307692307</v>
      </c>
      <c r="D9" s="112">
        <f>[5]Março!$E$7</f>
        <v>64.458333333333329</v>
      </c>
      <c r="E9" s="112">
        <f>[5]Março!$E$8</f>
        <v>77.333333333333329</v>
      </c>
      <c r="F9" s="112">
        <f>[5]Março!$E$9</f>
        <v>82.041666666666671</v>
      </c>
      <c r="G9" s="112">
        <f>[5]Março!$E$10</f>
        <v>79.083333333333329</v>
      </c>
      <c r="H9" s="112">
        <f>[5]Março!$E$11</f>
        <v>77</v>
      </c>
      <c r="I9" s="112">
        <f>[5]Março!$E$12</f>
        <v>75.958333333333329</v>
      </c>
      <c r="J9" s="112">
        <f>[5]Março!$E$13</f>
        <v>66.416666666666671</v>
      </c>
      <c r="K9" s="112">
        <f>[5]Março!$E$14</f>
        <v>60.727272727272727</v>
      </c>
      <c r="L9" s="112">
        <f>[5]Março!$E$15</f>
        <v>65.260869565217391</v>
      </c>
      <c r="M9" s="112">
        <f>[5]Março!$E$16</f>
        <v>60.333333333333336</v>
      </c>
      <c r="N9" s="112">
        <f>[5]Março!$E$17</f>
        <v>56.208333333333336</v>
      </c>
      <c r="O9" s="112">
        <f>[5]Março!$E$18</f>
        <v>60.708333333333336</v>
      </c>
      <c r="P9" s="112">
        <f>[5]Março!$E$19</f>
        <v>61.583333333333336</v>
      </c>
      <c r="Q9" s="112">
        <f>[5]Março!$E$20</f>
        <v>56.416666666666664</v>
      </c>
      <c r="R9" s="112">
        <f>[5]Março!$E$21</f>
        <v>65.041666666666671</v>
      </c>
      <c r="S9" s="112">
        <f>[5]Março!$E$22</f>
        <v>75.375</v>
      </c>
      <c r="T9" s="112">
        <f>[5]Março!$E$23</f>
        <v>74.15789473684211</v>
      </c>
      <c r="U9" s="112">
        <f>[5]Março!$E$24</f>
        <v>58.083333333333336</v>
      </c>
      <c r="V9" s="112">
        <f>[5]Março!$E$25</f>
        <v>68.041666666666671</v>
      </c>
      <c r="W9" s="112">
        <f>[5]Março!$E$26</f>
        <v>77.875</v>
      </c>
      <c r="X9" s="112">
        <f>[5]Março!$E$27</f>
        <v>75.375</v>
      </c>
      <c r="Y9" s="112">
        <f>[5]Março!$E$28</f>
        <v>76.708333333333329</v>
      </c>
      <c r="Z9" s="112">
        <f>[5]Março!$E$29</f>
        <v>83.75</v>
      </c>
      <c r="AA9" s="112">
        <f>[5]Março!$E$30</f>
        <v>68.208333333333329</v>
      </c>
      <c r="AB9" s="112">
        <f>[5]Março!$E$31</f>
        <v>74.125</v>
      </c>
      <c r="AC9" s="112">
        <f>[5]Março!$E$32</f>
        <v>75.5</v>
      </c>
      <c r="AD9" s="112">
        <f>[5]Março!$E$33</f>
        <v>67.833333333333329</v>
      </c>
      <c r="AE9" s="112">
        <f>[5]Março!$E$34</f>
        <v>68.375</v>
      </c>
      <c r="AF9" s="112">
        <f>[5]Março!$E$35</f>
        <v>70.541666666666671</v>
      </c>
      <c r="AG9" s="118">
        <f t="shared" si="1"/>
        <v>69.170102380047382</v>
      </c>
      <c r="AK9" t="s">
        <v>35</v>
      </c>
    </row>
    <row r="10" spans="1:37" x14ac:dyDescent="0.2">
      <c r="A10" s="48" t="s">
        <v>91</v>
      </c>
      <c r="B10" s="112">
        <f>[6]Março!$E$5</f>
        <v>68.875</v>
      </c>
      <c r="C10" s="112">
        <f>[6]Março!$E$6</f>
        <v>67.833333333333329</v>
      </c>
      <c r="D10" s="112">
        <f>[6]Março!$E$7</f>
        <v>76.25</v>
      </c>
      <c r="E10" s="112">
        <f>[6]Março!$E$8</f>
        <v>86.291666666666671</v>
      </c>
      <c r="F10" s="112">
        <f>[6]Março!$E$9</f>
        <v>78.875</v>
      </c>
      <c r="G10" s="112">
        <f>[6]Março!$E$10</f>
        <v>83.625</v>
      </c>
      <c r="H10" s="112">
        <f>[6]Março!$E$11</f>
        <v>80.625</v>
      </c>
      <c r="I10" s="112">
        <f>[6]Março!$E$12</f>
        <v>85.192708333333329</v>
      </c>
      <c r="J10" s="112">
        <f>[6]Março!$E$13</f>
        <v>83</v>
      </c>
      <c r="K10" s="112">
        <f>[6]Março!$E$14</f>
        <v>79.583333333333329</v>
      </c>
      <c r="L10" s="112">
        <f>[6]Março!$E$15</f>
        <v>81.958333333333329</v>
      </c>
      <c r="M10" s="112">
        <f>[6]Março!$E$16</f>
        <v>77.458333333333329</v>
      </c>
      <c r="N10" s="112">
        <f>[6]Março!$E$17</f>
        <v>76.916666666666671</v>
      </c>
      <c r="O10" s="112">
        <f>[6]Março!$E$18</f>
        <v>76.833333333333329</v>
      </c>
      <c r="P10" s="112">
        <f>[6]Março!$E$19</f>
        <v>89.208333333333329</v>
      </c>
      <c r="Q10" s="112">
        <f>[6]Março!$E$20</f>
        <v>80.916666666666671</v>
      </c>
      <c r="R10" s="112">
        <f>[6]Março!$E$21</f>
        <v>76.291666666666671</v>
      </c>
      <c r="S10" s="112">
        <f>[6]Março!$E$22</f>
        <v>76.541666666666671</v>
      </c>
      <c r="T10" s="112">
        <f>[6]Março!$E$23</f>
        <v>75.166666666666671</v>
      </c>
      <c r="U10" s="112">
        <f>[6]Março!$E$24</f>
        <v>70.583333333333329</v>
      </c>
      <c r="V10" s="112">
        <f>[6]Março!$E$25</f>
        <v>81.708333333333329</v>
      </c>
      <c r="W10" s="112">
        <f>[6]Março!$E$26</f>
        <v>89.125</v>
      </c>
      <c r="X10" s="112">
        <f>[6]Março!$E$27</f>
        <v>88.916666666666671</v>
      </c>
      <c r="Y10" s="112">
        <f>[6]Março!$E$28</f>
        <v>93.916666666666671</v>
      </c>
      <c r="Z10" s="112">
        <f>[6]Março!$E$29</f>
        <v>95.958333333333329</v>
      </c>
      <c r="AA10" s="112">
        <f>[6]Março!$E$30</f>
        <v>95.25</v>
      </c>
      <c r="AB10" s="112">
        <f>[6]Março!$E$31</f>
        <v>89.333333333333329</v>
      </c>
      <c r="AC10" s="112">
        <f>[6]Março!$E$32</f>
        <v>87.791666666666671</v>
      </c>
      <c r="AD10" s="112">
        <f>[6]Março!$E$33</f>
        <v>88.333333333333329</v>
      </c>
      <c r="AE10" s="112">
        <f>[6]Março!$E$34</f>
        <v>85.875</v>
      </c>
      <c r="AF10" s="112">
        <f>[6]Março!$E$35</f>
        <v>86.958333333333329</v>
      </c>
      <c r="AG10" s="118">
        <f t="shared" si="1"/>
        <v>82.425571236559165</v>
      </c>
    </row>
    <row r="11" spans="1:37" x14ac:dyDescent="0.2">
      <c r="A11" s="48" t="s">
        <v>49</v>
      </c>
      <c r="B11" s="112">
        <f>[7]Março!$E$5</f>
        <v>67.090909090909093</v>
      </c>
      <c r="C11" s="112">
        <f>[7]Março!$E$6</f>
        <v>68.166666666666671</v>
      </c>
      <c r="D11" s="112">
        <f>[7]Março!$E$7</f>
        <v>63.916666666666664</v>
      </c>
      <c r="E11" s="112">
        <f>[7]Março!$E$8</f>
        <v>64.041666666666671</v>
      </c>
      <c r="F11" s="112">
        <f>[7]Março!$E$9</f>
        <v>69.95</v>
      </c>
      <c r="G11" s="112">
        <f>[7]Março!$E$10</f>
        <v>74.9375</v>
      </c>
      <c r="H11" s="112">
        <f>[7]Março!$E$11</f>
        <v>71.125</v>
      </c>
      <c r="I11" s="112">
        <f>[7]Março!$E$12</f>
        <v>74.666666666666671</v>
      </c>
      <c r="J11" s="112">
        <f>[7]Março!$E$13</f>
        <v>73</v>
      </c>
      <c r="K11" s="112">
        <f>[7]Março!$E$14</f>
        <v>61</v>
      </c>
      <c r="L11" s="112">
        <f>[7]Março!$E$15</f>
        <v>67.25</v>
      </c>
      <c r="M11" s="112">
        <f>[7]Março!$E$16</f>
        <v>60</v>
      </c>
      <c r="N11" s="112">
        <f>[7]Março!$E$17</f>
        <v>56.75</v>
      </c>
      <c r="O11" s="112">
        <f>[7]Março!$E$18</f>
        <v>58.833333333333336</v>
      </c>
      <c r="P11" s="112">
        <f>[7]Março!$E$19</f>
        <v>61.208333333333336</v>
      </c>
      <c r="Q11" s="112">
        <f>[7]Março!$E$20</f>
        <v>61.130434782608695</v>
      </c>
      <c r="R11" s="112">
        <f>[7]Março!$E$21</f>
        <v>69.833333333333329</v>
      </c>
      <c r="S11" s="112">
        <f>[7]Março!$E$22</f>
        <v>71.545454545454547</v>
      </c>
      <c r="T11" s="112">
        <f>[7]Março!$E$23</f>
        <v>64.07692307692308</v>
      </c>
      <c r="U11" s="112">
        <f>[7]Março!$E$24</f>
        <v>68.647058823529406</v>
      </c>
      <c r="V11" s="112">
        <f>[7]Março!$E$25</f>
        <v>71.526315789473685</v>
      </c>
      <c r="W11" s="112">
        <f>[7]Março!$E$26</f>
        <v>67.8</v>
      </c>
      <c r="X11" s="112">
        <f>[7]Março!$E$27</f>
        <v>68.347826086956516</v>
      </c>
      <c r="Y11" s="112">
        <f>[7]Março!$E$28</f>
        <v>73.571428571428569</v>
      </c>
      <c r="Z11" s="112">
        <f>[7]Março!$E$29</f>
        <v>65.916666666666671</v>
      </c>
      <c r="AA11" s="112">
        <f>[7]Março!$E$30</f>
        <v>75.117647058823536</v>
      </c>
      <c r="AB11" s="112">
        <f>[7]Março!$E$31</f>
        <v>75.357142857142861</v>
      </c>
      <c r="AC11" s="112">
        <f>[7]Março!$E$32</f>
        <v>70.272727272727266</v>
      </c>
      <c r="AD11" s="112">
        <f>[7]Março!$E$33</f>
        <v>78.214285714285708</v>
      </c>
      <c r="AE11" s="112">
        <f>[7]Março!$E$34</f>
        <v>68.466666666666669</v>
      </c>
      <c r="AF11" s="112">
        <f>[7]Março!$E$35</f>
        <v>71</v>
      </c>
      <c r="AG11" s="118">
        <f t="shared" si="1"/>
        <v>68.153569473234299</v>
      </c>
    </row>
    <row r="12" spans="1:37" x14ac:dyDescent="0.2">
      <c r="A12" s="48" t="s">
        <v>94</v>
      </c>
      <c r="B12" s="112">
        <f>[8]Março!$E$5</f>
        <v>74.75</v>
      </c>
      <c r="C12" s="112">
        <f>[8]Março!$E$6</f>
        <v>67.916666666666671</v>
      </c>
      <c r="D12" s="112">
        <f>[8]Março!$E$7</f>
        <v>69</v>
      </c>
      <c r="E12" s="112">
        <f>[8]Março!$E$8</f>
        <v>79.416666666666671</v>
      </c>
      <c r="F12" s="112">
        <f>[8]Março!$E$9</f>
        <v>84.25</v>
      </c>
      <c r="G12" s="112">
        <f>[8]Março!$E$10</f>
        <v>81.458333333333329</v>
      </c>
      <c r="H12" s="112">
        <f>[8]Março!$E$11</f>
        <v>78.833333333333329</v>
      </c>
      <c r="I12" s="112">
        <f>[8]Março!$E$12</f>
        <v>75.166666666666671</v>
      </c>
      <c r="J12" s="112">
        <f>[8]Março!$E$13</f>
        <v>68.583333333333329</v>
      </c>
      <c r="K12" s="112">
        <f>[8]Março!$E$14</f>
        <v>72.416666666666671</v>
      </c>
      <c r="L12" s="112">
        <f>[8]Março!$E$15</f>
        <v>75.333333333333329</v>
      </c>
      <c r="M12" s="112">
        <f>[8]Março!$E$16</f>
        <v>71.166666666666671</v>
      </c>
      <c r="N12" s="112">
        <f>[8]Março!$E$17</f>
        <v>67.291666666666671</v>
      </c>
      <c r="O12" s="112">
        <f>[8]Março!$E$18</f>
        <v>65.833333333333329</v>
      </c>
      <c r="P12" s="112">
        <f>[8]Março!$E$19</f>
        <v>67.041666666666671</v>
      </c>
      <c r="Q12" s="112">
        <f>[8]Março!$E$20</f>
        <v>65.708333333333329</v>
      </c>
      <c r="R12" s="112">
        <f>[8]Março!$E$21</f>
        <v>70.416666666666671</v>
      </c>
      <c r="S12" s="112">
        <f>[8]Março!$E$22</f>
        <v>70.875</v>
      </c>
      <c r="T12" s="112">
        <f>[8]Março!$E$23</f>
        <v>61.875</v>
      </c>
      <c r="U12" s="112">
        <f>[8]Março!$E$24</f>
        <v>62.833333333333336</v>
      </c>
      <c r="V12" s="112">
        <f>[8]Março!$E$25</f>
        <v>67.434782608695656</v>
      </c>
      <c r="W12" s="112">
        <f>[8]Março!$E$26</f>
        <v>82.521739130434781</v>
      </c>
      <c r="X12" s="112">
        <f>[8]Março!$E$27</f>
        <v>74.666666666666671</v>
      </c>
      <c r="Y12" s="112">
        <f>[8]Março!$E$28</f>
        <v>68.166666666666671</v>
      </c>
      <c r="Z12" s="112">
        <f>[8]Março!$E$29</f>
        <v>71.75</v>
      </c>
      <c r="AA12" s="112">
        <f>[8]Março!$E$30</f>
        <v>74.75</v>
      </c>
      <c r="AB12" s="112">
        <f>[8]Março!$E$31</f>
        <v>73.958333333333329</v>
      </c>
      <c r="AC12" s="112">
        <f>[8]Março!$E$32</f>
        <v>69.166666666666671</v>
      </c>
      <c r="AD12" s="112">
        <f>[8]Março!$E$33</f>
        <v>70.791666666666671</v>
      </c>
      <c r="AE12" s="112">
        <f>[8]Março!$E$34</f>
        <v>79.291666666666671</v>
      </c>
      <c r="AF12" s="112">
        <f>[8]Março!$E$35</f>
        <v>92.791666666666671</v>
      </c>
      <c r="AG12" s="118">
        <f t="shared" si="1"/>
        <v>72.756661991584835</v>
      </c>
    </row>
    <row r="13" spans="1:37" x14ac:dyDescent="0.2">
      <c r="A13" s="48" t="s">
        <v>101</v>
      </c>
      <c r="B13" s="112">
        <f>[9]Março!$E$5</f>
        <v>76.416666666666671</v>
      </c>
      <c r="C13" s="112">
        <f>[9]Março!$E$6</f>
        <v>69.25</v>
      </c>
      <c r="D13" s="112">
        <f>[9]Março!$E$7</f>
        <v>65.625</v>
      </c>
      <c r="E13" s="112">
        <f>[9]Março!$E$8</f>
        <v>78.416666666666671</v>
      </c>
      <c r="F13" s="112">
        <f>[9]Março!$E$9</f>
        <v>86.916666666666671</v>
      </c>
      <c r="G13" s="112">
        <f>[9]Março!$E$10</f>
        <v>79.083333333333329</v>
      </c>
      <c r="H13" s="112">
        <f>[9]Março!$E$11</f>
        <v>82.166666666666671</v>
      </c>
      <c r="I13" s="112">
        <f>[9]Março!$E$12</f>
        <v>86.75</v>
      </c>
      <c r="J13" s="112">
        <f>[9]Março!$E$13</f>
        <v>81.833333333333329</v>
      </c>
      <c r="K13" s="112">
        <f>[9]Março!$E$14</f>
        <v>73.541666666666671</v>
      </c>
      <c r="L13" s="112">
        <f>[9]Março!$E$15</f>
        <v>75.458333333333329</v>
      </c>
      <c r="M13" s="112">
        <f>[9]Março!$E$16</f>
        <v>61.25</v>
      </c>
      <c r="N13" s="112">
        <f>[9]Março!$E$17</f>
        <v>55.166666666666664</v>
      </c>
      <c r="O13" s="112">
        <f>[9]Março!$E$18</f>
        <v>64.125</v>
      </c>
      <c r="P13" s="112">
        <f>[9]Março!$E$19</f>
        <v>63.291666666666664</v>
      </c>
      <c r="Q13" s="112">
        <f>[9]Março!$E$20</f>
        <v>61.625</v>
      </c>
      <c r="R13" s="112">
        <f>[9]Março!$E$21</f>
        <v>68.25</v>
      </c>
      <c r="S13" s="112">
        <f>[9]Março!$E$22</f>
        <v>84.375</v>
      </c>
      <c r="T13" s="112">
        <f>[9]Março!$E$23</f>
        <v>71.333333333333329</v>
      </c>
      <c r="U13" s="112">
        <f>[9]Março!$E$24</f>
        <v>68.333333333333329</v>
      </c>
      <c r="V13" s="112">
        <f>[9]Março!$E$25</f>
        <v>75.375</v>
      </c>
      <c r="W13" s="112">
        <f>[9]Março!$E$26</f>
        <v>80.583333333333329</v>
      </c>
      <c r="X13" s="112">
        <f>[9]Março!$E$27</f>
        <v>68.958333333333329</v>
      </c>
      <c r="Y13" s="112">
        <f>[9]Março!$E$28</f>
        <v>72.458333333333329</v>
      </c>
      <c r="Z13" s="112">
        <f>[9]Março!$E$29</f>
        <v>81.208333333333329</v>
      </c>
      <c r="AA13" s="112">
        <f>[9]Março!$E$30</f>
        <v>75.25</v>
      </c>
      <c r="AB13" s="112">
        <f>[9]Março!$E$31</f>
        <v>73.583333333333329</v>
      </c>
      <c r="AC13" s="112">
        <f>[9]Março!$E$32</f>
        <v>73.916666666666671</v>
      </c>
      <c r="AD13" s="112">
        <f>[9]Março!$E$33</f>
        <v>69.708333333333329</v>
      </c>
      <c r="AE13" s="112">
        <f>[9]Março!$E$34</f>
        <v>69.916666666666671</v>
      </c>
      <c r="AF13" s="112">
        <f>[9]Março!$E$35</f>
        <v>78</v>
      </c>
      <c r="AG13" s="118">
        <f t="shared" si="1"/>
        <v>73.29569892473117</v>
      </c>
      <c r="AK13" t="s">
        <v>35</v>
      </c>
    </row>
    <row r="14" spans="1:37" x14ac:dyDescent="0.2">
      <c r="A14" s="48" t="s">
        <v>147</v>
      </c>
      <c r="B14" s="112">
        <f>[10]Março!$E$5</f>
        <v>61.846153846153847</v>
      </c>
      <c r="C14" s="112">
        <f>[10]Março!$E$6</f>
        <v>62.866666666666667</v>
      </c>
      <c r="D14" s="112">
        <f>[10]Março!$E$7</f>
        <v>73.5</v>
      </c>
      <c r="E14" s="112">
        <f>[10]Março!$E$8</f>
        <v>79.416666666666671</v>
      </c>
      <c r="F14" s="112">
        <f>[10]Março!$E$9</f>
        <v>72.92307692307692</v>
      </c>
      <c r="G14" s="112">
        <f>[10]Março!$E$10</f>
        <v>79.692307692307693</v>
      </c>
      <c r="H14" s="112">
        <f>[10]Março!$E$11</f>
        <v>74.090909090909093</v>
      </c>
      <c r="I14" s="112">
        <f>[10]Março!$E$12</f>
        <v>75.727272727272734</v>
      </c>
      <c r="J14" s="112">
        <f>[10]Março!$E$13</f>
        <v>79.142857142857139</v>
      </c>
      <c r="K14" s="112">
        <f>[10]Março!$E$14</f>
        <v>83</v>
      </c>
      <c r="L14" s="112">
        <f>[10]Março!$E$15</f>
        <v>80.230769230769226</v>
      </c>
      <c r="M14" s="112">
        <f>[10]Março!$E$16</f>
        <v>61.166666666666664</v>
      </c>
      <c r="N14" s="112">
        <f>[10]Março!$E$17</f>
        <v>75.071428571428569</v>
      </c>
      <c r="O14" s="112">
        <f>[10]Março!$E$18</f>
        <v>68.357142857142861</v>
      </c>
      <c r="P14" s="112">
        <f>[10]Março!$E$19</f>
        <v>74.666666666666671</v>
      </c>
      <c r="Q14" s="112">
        <f>[10]Março!$E$20</f>
        <v>67.416666666666671</v>
      </c>
      <c r="R14" s="112">
        <f>[10]Março!$E$21</f>
        <v>80.166666666666671</v>
      </c>
      <c r="S14" s="112">
        <f>[10]Março!$E$22</f>
        <v>65.181818181818187</v>
      </c>
      <c r="T14" s="112">
        <f>[10]Março!$E$23</f>
        <v>83</v>
      </c>
      <c r="U14" s="112">
        <f>[10]Março!$E$24</f>
        <v>66.75</v>
      </c>
      <c r="V14" s="112">
        <f>[10]Março!$E$25</f>
        <v>87.5</v>
      </c>
      <c r="W14" s="112">
        <f>[10]Março!$E$26</f>
        <v>79.099999999999994</v>
      </c>
      <c r="X14" s="112">
        <f>[10]Março!$E$27</f>
        <v>91.529411764705884</v>
      </c>
      <c r="Y14" s="112">
        <f>[10]Março!$E$28</f>
        <v>90</v>
      </c>
      <c r="Z14" s="112">
        <f>[10]Março!$E$29</f>
        <v>85.2</v>
      </c>
      <c r="AA14" s="112">
        <f>[10]Março!$E$30</f>
        <v>90.25</v>
      </c>
      <c r="AB14" s="112">
        <f>[10]Março!$E$31</f>
        <v>88.6</v>
      </c>
      <c r="AC14" s="112">
        <f>[10]Março!$E$32</f>
        <v>75.625</v>
      </c>
      <c r="AD14" s="112">
        <f>[10]Março!$E$33</f>
        <v>83.555555555555557</v>
      </c>
      <c r="AE14" s="112">
        <f>[10]Março!$E$34</f>
        <v>79.5</v>
      </c>
      <c r="AF14" s="112">
        <f>[10]Março!$E$35</f>
        <v>87.090909090909093</v>
      </c>
      <c r="AG14" s="118">
        <f t="shared" si="1"/>
        <v>77.48918105402926</v>
      </c>
      <c r="AI14" s="127"/>
    </row>
    <row r="15" spans="1:37" x14ac:dyDescent="0.2">
      <c r="A15" s="48" t="s">
        <v>2</v>
      </c>
      <c r="B15" s="112">
        <f>[11]Março!$E$5</f>
        <v>62.541666666666664</v>
      </c>
      <c r="C15" s="112">
        <f>[11]Março!$E$6</f>
        <v>58.958333333333336</v>
      </c>
      <c r="D15" s="112">
        <f>[11]Março!$E$7</f>
        <v>63.5</v>
      </c>
      <c r="E15" s="112">
        <f>[11]Março!$E$8</f>
        <v>73.541666666666671</v>
      </c>
      <c r="F15" s="112">
        <f>[11]Março!$E$9</f>
        <v>74.208333333333329</v>
      </c>
      <c r="G15" s="112">
        <f>[11]Março!$E$10</f>
        <v>74.625</v>
      </c>
      <c r="H15" s="112">
        <f>[11]Março!$E$11</f>
        <v>70.041666666666671</v>
      </c>
      <c r="I15" s="112">
        <f>[11]Março!$E$12</f>
        <v>76.875</v>
      </c>
      <c r="J15" s="112">
        <f>[11]Março!$E$13</f>
        <v>72.291666666666671</v>
      </c>
      <c r="K15" s="112">
        <f>[11]Março!$E$14</f>
        <v>67.958333333333329</v>
      </c>
      <c r="L15" s="112">
        <f>[11]Março!$E$15</f>
        <v>67.666666666666671</v>
      </c>
      <c r="M15" s="112">
        <f>[11]Março!$E$16</f>
        <v>62.75</v>
      </c>
      <c r="N15" s="112">
        <f>[11]Março!$E$17</f>
        <v>60.5</v>
      </c>
      <c r="O15" s="112">
        <f>[11]Março!$E$18</f>
        <v>68.416666666666671</v>
      </c>
      <c r="P15" s="112">
        <f>[11]Março!$E$19</f>
        <v>72.833333333333329</v>
      </c>
      <c r="Q15" s="112">
        <f>[11]Março!$E$20</f>
        <v>65.541666666666671</v>
      </c>
      <c r="R15" s="112">
        <f>[11]Março!$E$21</f>
        <v>66</v>
      </c>
      <c r="S15" s="112">
        <f>[11]Março!$E$22</f>
        <v>66.791666666666671</v>
      </c>
      <c r="T15" s="112">
        <f>[11]Março!$E$23</f>
        <v>59.708333333333336</v>
      </c>
      <c r="U15" s="112">
        <f>[11]Março!$E$24</f>
        <v>62.208333333333336</v>
      </c>
      <c r="V15" s="112">
        <f>[11]Março!$E$25</f>
        <v>64.291666666666671</v>
      </c>
      <c r="W15" s="112">
        <f>[11]Março!$E$26</f>
        <v>72.125</v>
      </c>
      <c r="X15" s="112">
        <f>[11]Março!$E$27</f>
        <v>71.375</v>
      </c>
      <c r="Y15" s="112">
        <f>[11]Março!$E$28</f>
        <v>77.791666666666671</v>
      </c>
      <c r="Z15" s="112">
        <f>[11]Março!$E$29</f>
        <v>74.625</v>
      </c>
      <c r="AA15" s="112">
        <f>[11]Março!$E$30</f>
        <v>77.541666666666671</v>
      </c>
      <c r="AB15" s="112">
        <f>[11]Março!$E$31</f>
        <v>71.75</v>
      </c>
      <c r="AC15" s="112">
        <f>[11]Março!$E$32</f>
        <v>71.791666666666671</v>
      </c>
      <c r="AD15" s="112">
        <f>[11]Março!$E$33</f>
        <v>74.708333333333329</v>
      </c>
      <c r="AE15" s="112">
        <f>[11]Março!$E$34</f>
        <v>75.708333333333329</v>
      </c>
      <c r="AF15" s="112">
        <f>[11]Março!$E$35</f>
        <v>81.125</v>
      </c>
      <c r="AG15" s="118">
        <f t="shared" si="1"/>
        <v>69.670698924731198</v>
      </c>
      <c r="AI15" s="12" t="s">
        <v>35</v>
      </c>
    </row>
    <row r="16" spans="1:37" x14ac:dyDescent="0.2">
      <c r="A16" s="48" t="s">
        <v>3</v>
      </c>
      <c r="B16" s="112">
        <f>[42]Março!$E$5</f>
        <v>65.375</v>
      </c>
      <c r="C16" s="112">
        <f>[42]Março!$E$6</f>
        <v>61.428571428571431</v>
      </c>
      <c r="D16" s="112">
        <f>[42]Março!$E$7</f>
        <v>59.133333333333333</v>
      </c>
      <c r="E16" s="112">
        <f>[42]Março!$E$8</f>
        <v>63.157894736842103</v>
      </c>
      <c r="F16" s="112">
        <f>[42]Março!$E$9</f>
        <v>72.208333333333329</v>
      </c>
      <c r="G16" s="112">
        <f>[42]Março!$E$10</f>
        <v>72.849999999999994</v>
      </c>
      <c r="H16" s="112">
        <f>[42]Março!$E$11</f>
        <v>75.13333333333334</v>
      </c>
      <c r="I16" s="112">
        <f>[42]Março!$E$12</f>
        <v>66.454545454545453</v>
      </c>
      <c r="J16" s="112">
        <f>[42]Março!$E$13</f>
        <v>60.25</v>
      </c>
      <c r="K16" s="112">
        <f>[42]Março!$E$14</f>
        <v>75.666666666666671</v>
      </c>
      <c r="L16" s="112">
        <f>[42]Março!$E$15</f>
        <v>75.875</v>
      </c>
      <c r="M16" s="112">
        <f>[42]Março!$E$16</f>
        <v>66.5</v>
      </c>
      <c r="N16" s="112">
        <f>[42]Março!$E$17</f>
        <v>81.1875</v>
      </c>
      <c r="O16" s="112">
        <f>[42]Março!$E$18</f>
        <v>67.3125</v>
      </c>
      <c r="P16" s="112">
        <f>[42]Março!$E$19</f>
        <v>66.80952380952381</v>
      </c>
      <c r="Q16" s="112">
        <f>[42]Março!$E$20</f>
        <v>80.75</v>
      </c>
      <c r="R16" s="112">
        <f>[42]Março!$E$21</f>
        <v>76.470588235294116</v>
      </c>
      <c r="S16" s="112">
        <f>[42]Março!$E$22</f>
        <v>73</v>
      </c>
      <c r="T16" s="112">
        <f>[42]Março!$E$23</f>
        <v>68.5</v>
      </c>
      <c r="U16" s="112">
        <f>[42]Março!$E$24</f>
        <v>68.400000000000006</v>
      </c>
      <c r="V16" s="112">
        <f>[42]Março!$E$25</f>
        <v>79.5</v>
      </c>
      <c r="W16" s="112">
        <f>[42]Março!$E$26</f>
        <v>77.181818181818187</v>
      </c>
      <c r="X16" s="112">
        <f>[42]Março!$E$27</f>
        <v>90.428571428571431</v>
      </c>
      <c r="Y16" s="112">
        <f>[42]Março!$E$28</f>
        <v>77.7</v>
      </c>
      <c r="Z16" s="112">
        <f>[42]Março!$E$29</f>
        <v>77</v>
      </c>
      <c r="AA16" s="112">
        <f>[42]Março!$E$30</f>
        <v>93.333333333333329</v>
      </c>
      <c r="AB16" s="112" t="str">
        <f>[42]Março!$E$31</f>
        <v>*</v>
      </c>
      <c r="AC16" s="112">
        <f>[42]Março!$E$32</f>
        <v>80</v>
      </c>
      <c r="AD16" s="112">
        <f>[42]Março!$E$33</f>
        <v>69.3</v>
      </c>
      <c r="AE16" s="112">
        <f>[42]Março!$E$34</f>
        <v>74.285714285714292</v>
      </c>
      <c r="AF16" s="112">
        <f>[42]Março!$E$35</f>
        <v>78.285714285714292</v>
      </c>
      <c r="AG16" s="118">
        <f>AVERAGE(B16:AF16)</f>
        <v>73.115931394886502</v>
      </c>
      <c r="AI16" s="12"/>
    </row>
    <row r="17" spans="1:37" x14ac:dyDescent="0.2">
      <c r="A17" s="48" t="s">
        <v>4</v>
      </c>
      <c r="B17" s="112">
        <f>[12]Março!$E$5</f>
        <v>66.090909090909093</v>
      </c>
      <c r="C17" s="112">
        <f>[12]Março!$E$6</f>
        <v>68.391304347826093</v>
      </c>
      <c r="D17" s="112">
        <f>[12]Março!$E$7</f>
        <v>67.36363636363636</v>
      </c>
      <c r="E17" s="112">
        <f>[12]Março!$E$8</f>
        <v>70.695652173913047</v>
      </c>
      <c r="F17" s="112">
        <f>[12]Março!$E$9</f>
        <v>78.217391304347828</v>
      </c>
      <c r="G17" s="112">
        <f>[12]Março!$E$10</f>
        <v>78.681818181818187</v>
      </c>
      <c r="H17" s="112">
        <f>[12]Março!$E$11</f>
        <v>76.666666666666671</v>
      </c>
      <c r="I17" s="112">
        <f>[12]Março!$E$12</f>
        <v>78.130434782608702</v>
      </c>
      <c r="J17" s="112">
        <f>[12]Março!$E$13</f>
        <v>78.666666666666671</v>
      </c>
      <c r="K17" s="112">
        <f>[12]Março!$E$14</f>
        <v>84.5</v>
      </c>
      <c r="L17" s="112">
        <f>[12]Março!$E$15</f>
        <v>84.625</v>
      </c>
      <c r="M17" s="112">
        <f>[12]Março!$E$16</f>
        <v>74.727272727272734</v>
      </c>
      <c r="N17" s="112">
        <f>[12]Março!$E$17</f>
        <v>72.869565217391298</v>
      </c>
      <c r="O17" s="112">
        <f>[12]Março!$E$18</f>
        <v>72.869565217391298</v>
      </c>
      <c r="P17" s="112">
        <f>[12]Março!$E$19</f>
        <v>69.708333333333329</v>
      </c>
      <c r="Q17" s="112">
        <f>[12]Março!$E$20</f>
        <v>74.909090909090907</v>
      </c>
      <c r="R17" s="112">
        <f>[12]Março!$E$21</f>
        <v>74.608695652173907</v>
      </c>
      <c r="S17" s="112">
        <f>[12]Março!$E$22</f>
        <v>73.625</v>
      </c>
      <c r="T17" s="112">
        <f>[12]Março!$E$23</f>
        <v>80.25</v>
      </c>
      <c r="U17" s="112">
        <f>[12]Março!$E$24</f>
        <v>77.458333333333329</v>
      </c>
      <c r="V17" s="112">
        <f>[12]Março!$E$25</f>
        <v>86.583333333333329</v>
      </c>
      <c r="W17" s="112">
        <f>[12]Março!$E$26</f>
        <v>87.916666666666671</v>
      </c>
      <c r="X17" s="112">
        <f>[12]Março!$E$27</f>
        <v>93.791666666666671</v>
      </c>
      <c r="Y17" s="112">
        <f>[12]Março!$E$28</f>
        <v>87.458333333333329</v>
      </c>
      <c r="Z17" s="112">
        <f>[12]Março!$E$29</f>
        <v>87.125</v>
      </c>
      <c r="AA17" s="112">
        <f>[12]Março!$E$30</f>
        <v>87.833333333333329</v>
      </c>
      <c r="AB17" s="112">
        <f>[12]Março!$E$31</f>
        <v>93.666666666666671</v>
      </c>
      <c r="AC17" s="112">
        <f>[12]Março!$E$32</f>
        <v>90.875</v>
      </c>
      <c r="AD17" s="112">
        <f>[12]Março!$E$33</f>
        <v>83.347826086956516</v>
      </c>
      <c r="AE17" s="112">
        <f>[12]Março!$E$34</f>
        <v>88.826086956521735</v>
      </c>
      <c r="AF17" s="112">
        <f>[12]Março!$E$35</f>
        <v>81.208333333333329</v>
      </c>
      <c r="AG17" s="118">
        <f t="shared" si="1"/>
        <v>79.731857495006167</v>
      </c>
      <c r="AI17" t="s">
        <v>35</v>
      </c>
    </row>
    <row r="18" spans="1:37" x14ac:dyDescent="0.2">
      <c r="A18" s="48" t="s">
        <v>5</v>
      </c>
      <c r="B18" s="112">
        <f>[13]Março!$E$5</f>
        <v>62.227272727272727</v>
      </c>
      <c r="C18" s="112">
        <f>[13]Março!$E$6</f>
        <v>62.083333333333336</v>
      </c>
      <c r="D18" s="112">
        <f>[13]Março!$E$7</f>
        <v>63.68181818181818</v>
      </c>
      <c r="E18" s="112">
        <f>[13]Março!$E$8</f>
        <v>73.625</v>
      </c>
      <c r="F18" s="112">
        <f>[13]Março!$E$9</f>
        <v>74.61904761904762</v>
      </c>
      <c r="G18" s="112">
        <f>[13]Março!$E$10</f>
        <v>76.434782608695656</v>
      </c>
      <c r="H18" s="112">
        <f>[13]Março!$E$11</f>
        <v>71.454545454545453</v>
      </c>
      <c r="I18" s="112">
        <f>[13]Março!$E$12</f>
        <v>70.583333333333329</v>
      </c>
      <c r="J18" s="112">
        <f>[13]Março!$E$13</f>
        <v>64.125</v>
      </c>
      <c r="K18" s="112">
        <f>[13]Março!$E$14</f>
        <v>63.958333333333336</v>
      </c>
      <c r="L18" s="112">
        <f>[13]Março!$E$15</f>
        <v>64.958333333333329</v>
      </c>
      <c r="M18" s="112">
        <f>[13]Março!$E$16</f>
        <v>59.666666666666664</v>
      </c>
      <c r="N18" s="112">
        <f>[13]Março!$E$17</f>
        <v>71.478260869565219</v>
      </c>
      <c r="O18" s="112">
        <f>[13]Março!$E$18</f>
        <v>61.173913043478258</v>
      </c>
      <c r="P18" s="112">
        <f>[13]Março!$E$19</f>
        <v>69.227272727272734</v>
      </c>
      <c r="Q18" s="112">
        <f>[13]Março!$E$20</f>
        <v>62.434782608695649</v>
      </c>
      <c r="R18" s="112">
        <f>[13]Março!$E$21</f>
        <v>60.217391304347828</v>
      </c>
      <c r="S18" s="112">
        <f>[13]Março!$E$22</f>
        <v>60.478260869565219</v>
      </c>
      <c r="T18" s="112">
        <f>[13]Março!$E$23</f>
        <v>55.583333333333336</v>
      </c>
      <c r="U18" s="112">
        <f>[13]Março!$E$24</f>
        <v>54.833333333333336</v>
      </c>
      <c r="V18" s="112">
        <f>[13]Março!$E$25</f>
        <v>58.625</v>
      </c>
      <c r="W18" s="112">
        <f>[13]Março!$E$26</f>
        <v>82.541666666666671</v>
      </c>
      <c r="X18" s="112">
        <f>[13]Março!$E$27</f>
        <v>75.625</v>
      </c>
      <c r="Y18" s="112">
        <f>[13]Março!$E$28</f>
        <v>70.083333333333329</v>
      </c>
      <c r="Z18" s="112" t="str">
        <f>[13]Março!$E$29</f>
        <v>*</v>
      </c>
      <c r="AA18" s="112" t="str">
        <f>[13]Março!$E$30</f>
        <v>*</v>
      </c>
      <c r="AB18" s="112" t="str">
        <f>[13]Março!$E$31</f>
        <v>*</v>
      </c>
      <c r="AC18" s="112" t="str">
        <f>[13]Março!$E$32</f>
        <v>*</v>
      </c>
      <c r="AD18" s="112" t="str">
        <f>[13]Março!$E$33</f>
        <v>*</v>
      </c>
      <c r="AE18" s="112" t="str">
        <f>[13]Março!$E$34</f>
        <v>*</v>
      </c>
      <c r="AF18" s="112">
        <f>[13]Março!$E$35</f>
        <v>80.083333333333329</v>
      </c>
      <c r="AG18" s="118">
        <f t="shared" si="1"/>
        <v>66.792093920572171</v>
      </c>
      <c r="AH18" s="12" t="s">
        <v>35</v>
      </c>
    </row>
    <row r="19" spans="1:37" x14ac:dyDescent="0.2">
      <c r="A19" s="48" t="s">
        <v>33</v>
      </c>
      <c r="B19" s="112">
        <f>[14]Março!$E$5</f>
        <v>66.791666666666671</v>
      </c>
      <c r="C19" s="112">
        <f>[14]Março!$E$6</f>
        <v>69.875</v>
      </c>
      <c r="D19" s="112">
        <f>[14]Março!$E$7</f>
        <v>75.25</v>
      </c>
      <c r="E19" s="112">
        <f>[14]Março!$E$8</f>
        <v>80.208333333333329</v>
      </c>
      <c r="F19" s="112">
        <f>[14]Março!$E$9</f>
        <v>86.25</v>
      </c>
      <c r="G19" s="112">
        <f>[14]Março!$E$10</f>
        <v>87.833333333333329</v>
      </c>
      <c r="H19" s="112">
        <f>[14]Março!$E$11</f>
        <v>90.541666666666671</v>
      </c>
      <c r="I19" s="112">
        <f>[14]Março!$E$12</f>
        <v>83.291666666666671</v>
      </c>
      <c r="J19" s="112">
        <f>[14]Março!$E$13</f>
        <v>83.739130434782609</v>
      </c>
      <c r="K19" s="112">
        <f>[14]Março!$E$14</f>
        <v>88.291666666666671</v>
      </c>
      <c r="L19" s="112">
        <f>[14]Março!$E$15</f>
        <v>87.260869565217391</v>
      </c>
      <c r="M19" s="112">
        <f>[14]Março!$E$16</f>
        <v>80.125</v>
      </c>
      <c r="N19" s="112">
        <f>[14]Março!$E$17</f>
        <v>76.75</v>
      </c>
      <c r="O19" s="112">
        <f>[14]Março!$E$18</f>
        <v>78.875</v>
      </c>
      <c r="P19" s="112">
        <f>[14]Março!$E$19</f>
        <v>83.916666666666671</v>
      </c>
      <c r="Q19" s="112">
        <f>[14]Março!$E$20</f>
        <v>82.791666666666671</v>
      </c>
      <c r="R19" s="112">
        <f>[14]Março!$E$21</f>
        <v>82.041666666666671</v>
      </c>
      <c r="S19" s="112">
        <f>[14]Março!$E$22</f>
        <v>78.541666666666671</v>
      </c>
      <c r="T19" s="112">
        <f>[14]Março!$E$23</f>
        <v>82</v>
      </c>
      <c r="U19" s="112">
        <f>[14]Março!$E$24</f>
        <v>79.75</v>
      </c>
      <c r="V19" s="112">
        <f>[14]Março!$E$25</f>
        <v>86.041666666666671</v>
      </c>
      <c r="W19" s="112">
        <f>[14]Março!$E$26</f>
        <v>83.75</v>
      </c>
      <c r="X19" s="112">
        <f>[14]Março!$E$27</f>
        <v>90.833333333333329</v>
      </c>
      <c r="Y19" s="112">
        <f>[14]Março!$E$28</f>
        <v>86.36363636363636</v>
      </c>
      <c r="Z19" s="112">
        <f>[14]Março!$E$29</f>
        <v>90.1</v>
      </c>
      <c r="AA19" s="112">
        <f>[14]Março!$E$30</f>
        <v>94.208333333333329</v>
      </c>
      <c r="AB19" s="112">
        <f>[14]Março!$E$31</f>
        <v>94.434782608695656</v>
      </c>
      <c r="AC19" s="112">
        <f>[14]Março!$E$32</f>
        <v>95.782608695652172</v>
      </c>
      <c r="AD19" s="112">
        <f>[14]Março!$E$33</f>
        <v>86.5625</v>
      </c>
      <c r="AE19" s="112">
        <f>[14]Março!$E$34</f>
        <v>84.13333333333334</v>
      </c>
      <c r="AF19" s="112">
        <f>[14]Março!$E$35</f>
        <v>88.090909090909093</v>
      </c>
      <c r="AG19" s="118">
        <f t="shared" si="1"/>
        <v>84.013745271792246</v>
      </c>
      <c r="AI19" t="s">
        <v>35</v>
      </c>
      <c r="AJ19" t="s">
        <v>35</v>
      </c>
    </row>
    <row r="20" spans="1:37" x14ac:dyDescent="0.2">
      <c r="A20" s="48" t="s">
        <v>6</v>
      </c>
      <c r="B20" s="112">
        <f>[15]Março!$E$5</f>
        <v>68.523809523809518</v>
      </c>
      <c r="C20" s="112">
        <f>[15]Março!$E$6</f>
        <v>74.130434782608702</v>
      </c>
      <c r="D20" s="112">
        <f>[15]Março!$E$7</f>
        <v>74.409090909090907</v>
      </c>
      <c r="E20" s="112">
        <f>[15]Março!$E$8</f>
        <v>77.291666666666671</v>
      </c>
      <c r="F20" s="112">
        <f>[15]Março!$E$9</f>
        <v>81.36363636363636</v>
      </c>
      <c r="G20" s="112">
        <f>[15]Março!$E$10</f>
        <v>85.952380952380949</v>
      </c>
      <c r="H20" s="112">
        <f>[15]Março!$E$11</f>
        <v>85.571428571428569</v>
      </c>
      <c r="I20" s="112">
        <f>[15]Março!$E$12</f>
        <v>72.954545454545453</v>
      </c>
      <c r="J20" s="112">
        <f>[15]Março!$E$13</f>
        <v>81.458333333333329</v>
      </c>
      <c r="K20" s="112">
        <f>[15]Março!$E$14</f>
        <v>83.521739130434781</v>
      </c>
      <c r="L20" s="112">
        <f>[15]Março!$E$15</f>
        <v>79.217391304347828</v>
      </c>
      <c r="M20" s="112">
        <f>[15]Março!$E$16</f>
        <v>76.272727272727266</v>
      </c>
      <c r="N20" s="112">
        <f>[15]Março!$E$17</f>
        <v>78.043478260869563</v>
      </c>
      <c r="O20" s="112">
        <f>[15]Março!$E$18</f>
        <v>75.13636363636364</v>
      </c>
      <c r="P20" s="112">
        <f>[15]Março!$E$19</f>
        <v>74.913043478260875</v>
      </c>
      <c r="Q20" s="112">
        <f>[15]Março!$E$20</f>
        <v>79.545454545454547</v>
      </c>
      <c r="R20" s="112">
        <f>[15]Março!$E$21</f>
        <v>78.772727272727266</v>
      </c>
      <c r="S20" s="112">
        <f>[15]Março!$E$22</f>
        <v>77.045454545454547</v>
      </c>
      <c r="T20" s="112">
        <f>[15]Março!$E$23</f>
        <v>77.458333333333329</v>
      </c>
      <c r="U20" s="112">
        <f>[15]Março!$E$24</f>
        <v>78.208333333333329</v>
      </c>
      <c r="V20" s="112">
        <f>[15]Março!$E$25</f>
        <v>78.391304347826093</v>
      </c>
      <c r="W20" s="112">
        <f>[15]Março!$E$26</f>
        <v>87.25</v>
      </c>
      <c r="X20" s="112">
        <f>[15]Março!$E$27</f>
        <v>79.545454545454547</v>
      </c>
      <c r="Y20" s="112">
        <f>[15]Março!$E$28</f>
        <v>81.208333333333329</v>
      </c>
      <c r="Z20" s="112">
        <f>[15]Março!$E$29</f>
        <v>86.708333333333329</v>
      </c>
      <c r="AA20" s="112">
        <f>[15]Março!$E$30</f>
        <v>86.608695652173907</v>
      </c>
      <c r="AB20" s="112">
        <f>[15]Março!$E$31</f>
        <v>94.375</v>
      </c>
      <c r="AC20" s="112">
        <f>[15]Março!$E$32</f>
        <v>87.125</v>
      </c>
      <c r="AD20" s="112">
        <f>[15]Março!$E$33</f>
        <v>86.318181818181813</v>
      </c>
      <c r="AE20" s="112">
        <f>[15]Março!$E$34</f>
        <v>82.772727272727266</v>
      </c>
      <c r="AF20" s="112">
        <f>[15]Março!$E$35</f>
        <v>81.083333333333329</v>
      </c>
      <c r="AG20" s="118">
        <f t="shared" si="1"/>
        <v>80.360539880876487</v>
      </c>
      <c r="AK20" t="s">
        <v>35</v>
      </c>
    </row>
    <row r="21" spans="1:37" x14ac:dyDescent="0.2">
      <c r="A21" s="48" t="s">
        <v>7</v>
      </c>
      <c r="B21" s="112">
        <f>[16]Março!$E$5</f>
        <v>70.541666666666671</v>
      </c>
      <c r="C21" s="112">
        <f>[16]Março!$E$6</f>
        <v>62.25</v>
      </c>
      <c r="D21" s="112">
        <f>[16]Março!$E$7</f>
        <v>64.458333333333329</v>
      </c>
      <c r="E21" s="112">
        <f>[16]Março!$E$8</f>
        <v>79</v>
      </c>
      <c r="F21" s="112">
        <f>[16]Março!$E$9</f>
        <v>81.166666666666671</v>
      </c>
      <c r="G21" s="112">
        <f>[16]Março!$E$10</f>
        <v>78.416666666666671</v>
      </c>
      <c r="H21" s="112">
        <f>[16]Março!$E$11</f>
        <v>77.75</v>
      </c>
      <c r="I21" s="112">
        <f>[16]Março!$E$12</f>
        <v>80.291666666666671</v>
      </c>
      <c r="J21" s="112">
        <f>[16]Março!$E$13</f>
        <v>77.333333333333329</v>
      </c>
      <c r="K21" s="112">
        <f>[16]Março!$E$14</f>
        <v>69.541666666666671</v>
      </c>
      <c r="L21" s="112">
        <f>[16]Março!$E$15</f>
        <v>66.583333333333329</v>
      </c>
      <c r="M21" s="112">
        <f>[16]Março!$E$16</f>
        <v>58.958333333333336</v>
      </c>
      <c r="N21" s="112">
        <f>[16]Março!$E$17</f>
        <v>52.25</v>
      </c>
      <c r="O21" s="112">
        <f>[16]Março!$E$18</f>
        <v>64.916666666666671</v>
      </c>
      <c r="P21" s="112">
        <f>[16]Março!$E$19</f>
        <v>64.333333333333329</v>
      </c>
      <c r="Q21" s="112">
        <f>[16]Março!$E$20</f>
        <v>64</v>
      </c>
      <c r="R21" s="112">
        <f>[16]Março!$E$21</f>
        <v>65.708333333333329</v>
      </c>
      <c r="S21" s="112">
        <f>[16]Março!$E$22</f>
        <v>77.5</v>
      </c>
      <c r="T21" s="112">
        <f>[16]Março!$E$23</f>
        <v>63.666666666666664</v>
      </c>
      <c r="U21" s="112">
        <f>[16]Março!$E$24</f>
        <v>60.916666666666664</v>
      </c>
      <c r="V21" s="112">
        <f>[16]Março!$E$25</f>
        <v>71.166666666666671</v>
      </c>
      <c r="W21" s="112">
        <f>[16]Março!$E$26</f>
        <v>74</v>
      </c>
      <c r="X21" s="112">
        <f>[16]Março!$E$27</f>
        <v>70.333333333333329</v>
      </c>
      <c r="Y21" s="112">
        <f>[16]Março!$E$28</f>
        <v>74.166666666666671</v>
      </c>
      <c r="Z21" s="112">
        <f>[16]Março!$E$29</f>
        <v>80.75</v>
      </c>
      <c r="AA21" s="112">
        <f>[16]Março!$E$30</f>
        <v>71.208333333333329</v>
      </c>
      <c r="AB21" s="112">
        <f>[16]Março!$E$31</f>
        <v>76.958333333333329</v>
      </c>
      <c r="AC21" s="112">
        <f>[16]Março!$E$32</f>
        <v>77.916666666666671</v>
      </c>
      <c r="AD21" s="112">
        <f>[16]Março!$E$33</f>
        <v>72.25</v>
      </c>
      <c r="AE21" s="112">
        <f>[16]Março!$E$34</f>
        <v>69.291666666666671</v>
      </c>
      <c r="AF21" s="112">
        <f>[16]Março!$E$35</f>
        <v>80.708333333333329</v>
      </c>
      <c r="AG21" s="118">
        <f t="shared" si="1"/>
        <v>70.913978494623663</v>
      </c>
    </row>
    <row r="22" spans="1:37" x14ac:dyDescent="0.2">
      <c r="A22" s="48" t="s">
        <v>148</v>
      </c>
      <c r="B22" s="112">
        <f>[17]Março!$E$5</f>
        <v>72.739130434782609</v>
      </c>
      <c r="C22" s="112">
        <f>[17]Março!$E$6</f>
        <v>68.916666666666671</v>
      </c>
      <c r="D22" s="112">
        <f>[17]Março!$E$7</f>
        <v>69.916666666666671</v>
      </c>
      <c r="E22" s="112">
        <f>[17]Março!$E$8</f>
        <v>73.375</v>
      </c>
      <c r="F22" s="112">
        <f>[17]Março!$E$9</f>
        <v>81.25</v>
      </c>
      <c r="G22" s="112">
        <f>[17]Março!$E$10</f>
        <v>82.875</v>
      </c>
      <c r="H22" s="112">
        <f>[17]Março!$E$11</f>
        <v>80.416666666666671</v>
      </c>
      <c r="I22" s="112">
        <f>[17]Março!$E$12</f>
        <v>82.916666666666671</v>
      </c>
      <c r="J22" s="112">
        <f>[17]Março!$E$13</f>
        <v>78.739130434782609</v>
      </c>
      <c r="K22" s="112">
        <f>[17]Março!$E$14</f>
        <v>77.083333333333329</v>
      </c>
      <c r="L22" s="112">
        <f>[17]Março!$E$15</f>
        <v>75.958333333333329</v>
      </c>
      <c r="M22" s="112">
        <f>[17]Março!$E$16</f>
        <v>60.166666666666664</v>
      </c>
      <c r="N22" s="112">
        <f>[17]Março!$E$17</f>
        <v>51.2</v>
      </c>
      <c r="O22" s="112">
        <f>[17]Março!$E$18</f>
        <v>67.083333333333329</v>
      </c>
      <c r="P22" s="112">
        <f>[17]Março!$E$19</f>
        <v>72.739130434782609</v>
      </c>
      <c r="Q22" s="112">
        <f>[17]Março!$E$20</f>
        <v>69.541666666666671</v>
      </c>
      <c r="R22" s="112">
        <f>[17]Março!$E$21</f>
        <v>69.75</v>
      </c>
      <c r="S22" s="112">
        <f>[17]Março!$E$22</f>
        <v>80.458333333333329</v>
      </c>
      <c r="T22" s="112">
        <f>[17]Março!$E$23</f>
        <v>68.541666666666671</v>
      </c>
      <c r="U22" s="112">
        <f>[17]Março!$E$24</f>
        <v>69.75</v>
      </c>
      <c r="V22" s="112">
        <f>[17]Março!$E$25</f>
        <v>73.75</v>
      </c>
      <c r="W22" s="112">
        <f>[17]Março!$E$26</f>
        <v>70.125</v>
      </c>
      <c r="X22" s="112">
        <f>[17]Março!$E$27</f>
        <v>68.208333333333329</v>
      </c>
      <c r="Y22" s="112">
        <f>[17]Março!$E$28</f>
        <v>70.625</v>
      </c>
      <c r="Z22" s="112">
        <f>[17]Março!$E$29</f>
        <v>79.458333333333329</v>
      </c>
      <c r="AA22" s="112">
        <f>[17]Março!$E$30</f>
        <v>71.875</v>
      </c>
      <c r="AB22" s="112">
        <f>[17]Março!$E$31</f>
        <v>74.875</v>
      </c>
      <c r="AC22" s="112">
        <f>[17]Março!$E$32</f>
        <v>75.791666666666671</v>
      </c>
      <c r="AD22" s="112">
        <f>[17]Março!$E$33</f>
        <v>74.083333333333329</v>
      </c>
      <c r="AE22" s="112">
        <f>[17]Março!$E$34</f>
        <v>70.125</v>
      </c>
      <c r="AF22" s="112">
        <f>[17]Março!$E$35</f>
        <v>79.75</v>
      </c>
      <c r="AG22" s="118">
        <f t="shared" si="1"/>
        <v>72.970453482935966</v>
      </c>
      <c r="AI22" t="s">
        <v>35</v>
      </c>
      <c r="AK22" t="s">
        <v>35</v>
      </c>
    </row>
    <row r="23" spans="1:37" x14ac:dyDescent="0.2">
      <c r="A23" s="48" t="s">
        <v>149</v>
      </c>
      <c r="B23" s="112" t="str">
        <f>[18]Março!$E$5</f>
        <v>*</v>
      </c>
      <c r="C23" s="112" t="str">
        <f>[18]Março!$E$6</f>
        <v>*</v>
      </c>
      <c r="D23" s="112" t="str">
        <f>[18]Março!$E$7</f>
        <v>*</v>
      </c>
      <c r="E23" s="112" t="str">
        <f>[18]Março!$E$8</f>
        <v>*</v>
      </c>
      <c r="F23" s="112" t="str">
        <f>[18]Março!$E$9</f>
        <v>*</v>
      </c>
      <c r="G23" s="112">
        <f>[18]Março!$E$10</f>
        <v>75.583333333333329</v>
      </c>
      <c r="H23" s="112">
        <f>[18]Março!$E$11</f>
        <v>80.583333333333329</v>
      </c>
      <c r="I23" s="112">
        <f>[18]Março!$E$12</f>
        <v>81.25</v>
      </c>
      <c r="J23" s="112">
        <f>[18]Março!$E$13</f>
        <v>74.708333333333329</v>
      </c>
      <c r="K23" s="112">
        <f>[18]Março!$E$14</f>
        <v>72.875</v>
      </c>
      <c r="L23" s="112">
        <f>[18]Março!$E$15</f>
        <v>72.958333333333329</v>
      </c>
      <c r="M23" s="112">
        <f>[18]Março!$E$16</f>
        <v>63.083333333333336</v>
      </c>
      <c r="N23" s="112">
        <f>[18]Março!$E$17</f>
        <v>53.5</v>
      </c>
      <c r="O23" s="112">
        <f>[18]Março!$E$18</f>
        <v>58.333333333333336</v>
      </c>
      <c r="P23" s="112">
        <f>[18]Março!$E$19</f>
        <v>64.375</v>
      </c>
      <c r="Q23" s="112">
        <f>[18]Março!$E$20</f>
        <v>62.958333333333336</v>
      </c>
      <c r="R23" s="112">
        <f>[18]Março!$E$21</f>
        <v>75.833333333333329</v>
      </c>
      <c r="S23" s="112">
        <f>[18]Março!$E$22</f>
        <v>80.291666666666671</v>
      </c>
      <c r="T23" s="112">
        <f>[18]Março!$E$23</f>
        <v>69.083333333333329</v>
      </c>
      <c r="U23" s="112">
        <f>[18]Março!$E$24</f>
        <v>66.583333333333329</v>
      </c>
      <c r="V23" s="112">
        <f>[18]Março!$E$25</f>
        <v>74.916666666666671</v>
      </c>
      <c r="W23" s="112">
        <f>[18]Março!$E$26</f>
        <v>74.916666666666671</v>
      </c>
      <c r="X23" s="112">
        <f>[18]Março!$E$27</f>
        <v>67.375</v>
      </c>
      <c r="Y23" s="112">
        <f>[18]Março!$E$28</f>
        <v>71.041666666666671</v>
      </c>
      <c r="Z23" s="112">
        <f>[18]Março!$E$29</f>
        <v>74.041666666666671</v>
      </c>
      <c r="AA23" s="112">
        <f>[18]Março!$E$30</f>
        <v>68.958333333333329</v>
      </c>
      <c r="AB23" s="112">
        <f>[18]Março!$E$31</f>
        <v>73.708333333333329</v>
      </c>
      <c r="AC23" s="112">
        <f>[18]Março!$E$32</f>
        <v>70.708333333333329</v>
      </c>
      <c r="AD23" s="112">
        <f>[18]Março!$E$33</f>
        <v>69.75</v>
      </c>
      <c r="AE23" s="112">
        <f>[18]Março!$E$34</f>
        <v>65.791666666666671</v>
      </c>
      <c r="AF23" s="112">
        <f>[18]Março!$E$35</f>
        <v>70.291666666666671</v>
      </c>
      <c r="AG23" s="118">
        <f t="shared" si="1"/>
        <v>70.519230769230774</v>
      </c>
      <c r="AH23" s="12" t="s">
        <v>35</v>
      </c>
      <c r="AK23" t="s">
        <v>35</v>
      </c>
    </row>
    <row r="24" spans="1:37" x14ac:dyDescent="0.2">
      <c r="A24" s="48" t="s">
        <v>150</v>
      </c>
      <c r="B24" s="112">
        <f>[19]Março!$E$5</f>
        <v>70.125</v>
      </c>
      <c r="C24" s="112">
        <f>[19]Março!$E$6</f>
        <v>66.041666666666671</v>
      </c>
      <c r="D24" s="112">
        <f>[19]Março!$E$7</f>
        <v>67.125</v>
      </c>
      <c r="E24" s="112">
        <f>[19]Março!$E$8</f>
        <v>87.458333333333329</v>
      </c>
      <c r="F24" s="112">
        <f>[19]Março!$E$9</f>
        <v>83.625</v>
      </c>
      <c r="G24" s="112">
        <f>[19]Março!$E$10</f>
        <v>81.75</v>
      </c>
      <c r="H24" s="112">
        <f>[19]Março!$E$11</f>
        <v>84.833333333333329</v>
      </c>
      <c r="I24" s="112">
        <f>[19]Março!$E$12</f>
        <v>84.833333333333329</v>
      </c>
      <c r="J24" s="112">
        <f>[19]Março!$E$13</f>
        <v>83.5</v>
      </c>
      <c r="K24" s="112">
        <f>[19]Março!$E$14</f>
        <v>75.916666666666671</v>
      </c>
      <c r="L24" s="112">
        <f>[19]Março!$E$15</f>
        <v>72.833333333333329</v>
      </c>
      <c r="M24" s="112">
        <f>[19]Março!$E$16</f>
        <v>65.5</v>
      </c>
      <c r="N24" s="112">
        <f>[19]Março!$E$17</f>
        <v>59.833333333333336</v>
      </c>
      <c r="O24" s="112">
        <f>[19]Março!$E$18</f>
        <v>70.958333333333329</v>
      </c>
      <c r="P24" s="112">
        <f>[19]Março!$E$19</f>
        <v>72.25</v>
      </c>
      <c r="Q24" s="112">
        <f>[19]Março!$E$20</f>
        <v>72.458333333333329</v>
      </c>
      <c r="R24" s="112">
        <f>[19]Março!$E$21</f>
        <v>70.666666666666671</v>
      </c>
      <c r="S24" s="112">
        <f>[19]Março!$E$22</f>
        <v>82.125</v>
      </c>
      <c r="T24" s="112">
        <f>[19]Março!$E$23</f>
        <v>71.583333333333329</v>
      </c>
      <c r="U24" s="112">
        <f>[19]Março!$E$24</f>
        <v>66.916666666666671</v>
      </c>
      <c r="V24" s="112">
        <f>[19]Março!$E$25</f>
        <v>75.541666666666671</v>
      </c>
      <c r="W24" s="112">
        <f>[19]Março!$E$26</f>
        <v>73.125</v>
      </c>
      <c r="X24" s="112">
        <f>[19]Março!$E$27</f>
        <v>70.833333333333329</v>
      </c>
      <c r="Y24" s="112">
        <f>[19]Março!$E$28</f>
        <v>74.208333333333329</v>
      </c>
      <c r="Z24" s="112">
        <f>[19]Março!$E$29</f>
        <v>83.583333333333329</v>
      </c>
      <c r="AA24" s="112">
        <f>[19]Março!$E$30</f>
        <v>68.333333333333329</v>
      </c>
      <c r="AB24" s="112">
        <f>[19]Março!$E$31</f>
        <v>79.75</v>
      </c>
      <c r="AC24" s="112">
        <f>[19]Março!$E$32</f>
        <v>82.875</v>
      </c>
      <c r="AD24" s="112">
        <f>[19]Março!$E$33</f>
        <v>76.416666666666671</v>
      </c>
      <c r="AE24" s="112">
        <f>[19]Março!$E$34</f>
        <v>74.583333333333329</v>
      </c>
      <c r="AF24" s="112">
        <f>[19]Março!$E$35</f>
        <v>87.583333333333329</v>
      </c>
      <c r="AG24" s="118">
        <f t="shared" si="1"/>
        <v>75.392473118279568</v>
      </c>
      <c r="AJ24" t="s">
        <v>35</v>
      </c>
      <c r="AK24" t="s">
        <v>35</v>
      </c>
    </row>
    <row r="25" spans="1:37" x14ac:dyDescent="0.2">
      <c r="A25" s="48" t="s">
        <v>8</v>
      </c>
      <c r="B25" s="112">
        <f>[20]Março!$E$5</f>
        <v>68.307692307692307</v>
      </c>
      <c r="C25" s="112">
        <f>[20]Março!$E$6</f>
        <v>70.05</v>
      </c>
      <c r="D25" s="112">
        <f>[20]Março!$E$7</f>
        <v>66.217391304347828</v>
      </c>
      <c r="E25" s="112">
        <f>[20]Março!$E$8</f>
        <v>75.571428571428569</v>
      </c>
      <c r="F25" s="112">
        <f>[20]Março!$E$9</f>
        <v>78</v>
      </c>
      <c r="G25" s="112">
        <f>[20]Março!$E$10</f>
        <v>64.692307692307693</v>
      </c>
      <c r="H25" s="112">
        <f>[20]Março!$E$11</f>
        <v>77.86666666666666</v>
      </c>
      <c r="I25" s="112">
        <f>[20]Março!$E$12</f>
        <v>71.92307692307692</v>
      </c>
      <c r="J25" s="112">
        <f>[20]Março!$E$13</f>
        <v>71.13333333333334</v>
      </c>
      <c r="K25" s="112">
        <f>[20]Março!$E$14</f>
        <v>78.523809523809518</v>
      </c>
      <c r="L25" s="112">
        <f>[20]Março!$E$15</f>
        <v>71.38095238095238</v>
      </c>
      <c r="M25" s="112">
        <f>[20]Março!$E$16</f>
        <v>67.166666666666671</v>
      </c>
      <c r="N25" s="112">
        <f>[20]Março!$E$17</f>
        <v>56.791666666666664</v>
      </c>
      <c r="O25" s="112">
        <f>[20]Março!$E$18</f>
        <v>59.291666666666664</v>
      </c>
      <c r="P25" s="112">
        <f>[20]Março!$E$19</f>
        <v>67.173913043478265</v>
      </c>
      <c r="Q25" s="112">
        <f>[20]Março!$E$20</f>
        <v>67.5</v>
      </c>
      <c r="R25" s="112">
        <f>[20]Março!$E$21</f>
        <v>70.888888888888886</v>
      </c>
      <c r="S25" s="112">
        <f>[20]Março!$E$22</f>
        <v>70.833333333333329</v>
      </c>
      <c r="T25" s="112">
        <f>[20]Março!$E$23</f>
        <v>69.333333333333329</v>
      </c>
      <c r="U25" s="112">
        <f>[20]Março!$E$24</f>
        <v>75.478260869565219</v>
      </c>
      <c r="V25" s="112">
        <f>[20]Março!$E$25</f>
        <v>76.260869565217391</v>
      </c>
      <c r="W25" s="112">
        <f>[20]Março!$E$26</f>
        <v>72.428571428571431</v>
      </c>
      <c r="X25" s="112">
        <f>[20]Março!$E$27</f>
        <v>70.666666666666671</v>
      </c>
      <c r="Y25" s="112">
        <f>[20]Março!$E$28</f>
        <v>74.458333333333329</v>
      </c>
      <c r="Z25" s="112">
        <f>[20]Março!$E$29</f>
        <v>71.944444444444443</v>
      </c>
      <c r="AA25" s="112">
        <f>[20]Março!$E$30</f>
        <v>70.791666666666671</v>
      </c>
      <c r="AB25" s="112">
        <f>[20]Março!$E$31</f>
        <v>72.5</v>
      </c>
      <c r="AC25" s="112">
        <f>[20]Março!$E$32</f>
        <v>69.849999999999994</v>
      </c>
      <c r="AD25" s="112">
        <f>[20]Março!$E$33</f>
        <v>70.217391304347828</v>
      </c>
      <c r="AE25" s="112">
        <f>[20]Março!$E$34</f>
        <v>63.095238095238095</v>
      </c>
      <c r="AF25" s="112">
        <f>[20]Março!$E$35</f>
        <v>67.217391304347828</v>
      </c>
      <c r="AG25" s="118">
        <f t="shared" si="1"/>
        <v>70.243708418743481</v>
      </c>
    </row>
    <row r="26" spans="1:37" x14ac:dyDescent="0.2">
      <c r="A26" s="48" t="s">
        <v>9</v>
      </c>
      <c r="B26" s="112">
        <f>[21]Março!$E$5</f>
        <v>63.25</v>
      </c>
      <c r="C26" s="112">
        <f>[21]Março!$E$6</f>
        <v>60.875</v>
      </c>
      <c r="D26" s="112">
        <f>[21]Março!$E$7</f>
        <v>61.041666666666664</v>
      </c>
      <c r="E26" s="112">
        <f>[21]Março!$E$8</f>
        <v>61.416666666666664</v>
      </c>
      <c r="F26" s="112">
        <f>[21]Março!$E$9</f>
        <v>71.5</v>
      </c>
      <c r="G26" s="112">
        <f>[21]Março!$E$10</f>
        <v>73</v>
      </c>
      <c r="H26" s="112">
        <f>[21]Março!$E$11</f>
        <v>74</v>
      </c>
      <c r="I26" s="112">
        <f>[21]Março!$E$12</f>
        <v>76.695652173913047</v>
      </c>
      <c r="J26" s="112">
        <f>[21]Março!$E$13</f>
        <v>74.5</v>
      </c>
      <c r="K26" s="112">
        <f>[21]Março!$E$14</f>
        <v>72.333333333333329</v>
      </c>
      <c r="L26" s="112">
        <f>[21]Março!$E$15</f>
        <v>68.291666666666671</v>
      </c>
      <c r="M26" s="112">
        <f>[21]Março!$E$16</f>
        <v>59.208333333333336</v>
      </c>
      <c r="N26" s="112">
        <f>[21]Março!$E$17</f>
        <v>51.25</v>
      </c>
      <c r="O26" s="112">
        <f>[21]Março!$E$18</f>
        <v>58.541666666666664</v>
      </c>
      <c r="P26" s="112">
        <f>[21]Março!$E$19</f>
        <v>60.75</v>
      </c>
      <c r="Q26" s="112">
        <f>[21]Março!$E$20</f>
        <v>61.25</v>
      </c>
      <c r="R26" s="112">
        <f>[21]Março!$E$21</f>
        <v>64.458333333333329</v>
      </c>
      <c r="S26" s="112">
        <f>[21]Março!$E$22</f>
        <v>74.166666666666671</v>
      </c>
      <c r="T26" s="112">
        <f>[21]Março!$E$23</f>
        <v>64.208333333333329</v>
      </c>
      <c r="U26" s="112">
        <f>[21]Março!$E$24</f>
        <v>74.375</v>
      </c>
      <c r="V26" s="112">
        <f>[21]Março!$E$25</f>
        <v>73.375</v>
      </c>
      <c r="W26" s="112">
        <f>[21]Março!$E$26</f>
        <v>69.833333333333329</v>
      </c>
      <c r="X26" s="112">
        <f>[21]Março!$E$27</f>
        <v>67</v>
      </c>
      <c r="Y26" s="112">
        <f>[21]Março!$E$28</f>
        <v>73.666666666666671</v>
      </c>
      <c r="Z26" s="112">
        <f>[21]Março!$E$29</f>
        <v>76.208333333333329</v>
      </c>
      <c r="AA26" s="112">
        <f>[21]Março!$E$30</f>
        <v>68.375</v>
      </c>
      <c r="AB26" s="112">
        <f>[21]Março!$E$31</f>
        <v>74.166666666666671</v>
      </c>
      <c r="AC26" s="112">
        <f>[21]Março!$E$32</f>
        <v>73.5</v>
      </c>
      <c r="AD26" s="112">
        <f>[21]Março!$E$33</f>
        <v>70.916666666666671</v>
      </c>
      <c r="AE26" s="112">
        <f>[21]Março!$E$34</f>
        <v>68.458333333333329</v>
      </c>
      <c r="AF26" s="112">
        <f>[21]Março!$E$35</f>
        <v>71.708333333333329</v>
      </c>
      <c r="AG26" s="118">
        <f t="shared" si="1"/>
        <v>68.139375876577844</v>
      </c>
      <c r="AJ26" t="s">
        <v>35</v>
      </c>
    </row>
    <row r="27" spans="1:37" x14ac:dyDescent="0.2">
      <c r="A27" s="48" t="s">
        <v>32</v>
      </c>
      <c r="B27" s="112">
        <f>[22]Março!$E$5</f>
        <v>58.291666666666664</v>
      </c>
      <c r="C27" s="112">
        <f>[22]Março!$E$6</f>
        <v>55.625</v>
      </c>
      <c r="D27" s="112">
        <f>[22]Março!$E$7</f>
        <v>55.583333333333336</v>
      </c>
      <c r="E27" s="112">
        <f>[22]Março!$E$8</f>
        <v>66.684210526315795</v>
      </c>
      <c r="F27" s="112">
        <f>[22]Março!$E$9</f>
        <v>78.263157894736835</v>
      </c>
      <c r="G27" s="112">
        <f>[22]Março!$E$10</f>
        <v>66.166666666666671</v>
      </c>
      <c r="H27" s="112">
        <f>[22]Março!$E$11</f>
        <v>55.615384615384613</v>
      </c>
      <c r="I27" s="112">
        <f>[22]Março!$E$12</f>
        <v>63.761904761904759</v>
      </c>
      <c r="J27" s="112">
        <f>[22]Março!$E$13</f>
        <v>58.25</v>
      </c>
      <c r="K27" s="112">
        <f>[22]Março!$E$14</f>
        <v>58.521739130434781</v>
      </c>
      <c r="L27" s="112">
        <f>[22]Março!$E$15</f>
        <v>61.227272727272727</v>
      </c>
      <c r="M27" s="112">
        <f>[22]Março!$E$16</f>
        <v>56.166666666666664</v>
      </c>
      <c r="N27" s="112">
        <f>[22]Março!$E$17</f>
        <v>52.833333333333336</v>
      </c>
      <c r="O27" s="112">
        <f>[22]Março!$E$18</f>
        <v>54.541666666666664</v>
      </c>
      <c r="P27" s="112">
        <f>[22]Março!$E$19</f>
        <v>53.375</v>
      </c>
      <c r="Q27" s="112">
        <f>[22]Março!$E$20</f>
        <v>54.291666666666664</v>
      </c>
      <c r="R27" s="112">
        <f>[22]Março!$E$21</f>
        <v>55.708333333333336</v>
      </c>
      <c r="S27" s="112">
        <f>[22]Março!$E$22</f>
        <v>57.541666666666664</v>
      </c>
      <c r="T27" s="112">
        <f>[22]Março!$E$23</f>
        <v>51.291666666666664</v>
      </c>
      <c r="U27" s="112">
        <f>[22]Março!$E$24</f>
        <v>50.458333333333336</v>
      </c>
      <c r="V27" s="112">
        <f>[22]Março!$E$25</f>
        <v>54.458333333333336</v>
      </c>
      <c r="W27" s="112">
        <f>[22]Março!$E$26</f>
        <v>65.916666666666671</v>
      </c>
      <c r="X27" s="112">
        <f>[22]Março!$E$27</f>
        <v>61.791666666666664</v>
      </c>
      <c r="Y27" s="112">
        <f>[22]Março!$E$28</f>
        <v>58.875</v>
      </c>
      <c r="Z27" s="112">
        <f>[22]Março!$E$29</f>
        <v>61.291666666666664</v>
      </c>
      <c r="AA27" s="112">
        <f>[22]Março!$E$30</f>
        <v>58.916666666666664</v>
      </c>
      <c r="AB27" s="112">
        <f>[22]Março!$E$31</f>
        <v>58.347826086956523</v>
      </c>
      <c r="AC27" s="112">
        <f>[22]Março!$E$32</f>
        <v>58.166666666666664</v>
      </c>
      <c r="AD27" s="112">
        <f>[22]Março!$E$33</f>
        <v>58.875</v>
      </c>
      <c r="AE27" s="112">
        <f>[22]Março!$E$34</f>
        <v>64.375</v>
      </c>
      <c r="AF27" s="112">
        <f>[22]Março!$E$35</f>
        <v>75.347826086956516</v>
      </c>
      <c r="AG27" s="118">
        <f t="shared" si="1"/>
        <v>59.372935112794494</v>
      </c>
      <c r="AK27" t="s">
        <v>35</v>
      </c>
    </row>
    <row r="28" spans="1:37" x14ac:dyDescent="0.2">
      <c r="A28" s="48" t="s">
        <v>10</v>
      </c>
      <c r="B28" s="112">
        <f>[23]Março!$E$5</f>
        <v>79.708333333333329</v>
      </c>
      <c r="C28" s="112">
        <f>[23]Março!$E$6</f>
        <v>75.041666666666671</v>
      </c>
      <c r="D28" s="112">
        <f>[23]Março!$E$7</f>
        <v>67.666666666666671</v>
      </c>
      <c r="E28" s="112">
        <f>[23]Março!$E$8</f>
        <v>73.375</v>
      </c>
      <c r="F28" s="112">
        <f>[23]Março!$E$9</f>
        <v>83.416666666666671</v>
      </c>
      <c r="G28" s="112">
        <f>[23]Março!$E$10</f>
        <v>78.416666666666671</v>
      </c>
      <c r="H28" s="112">
        <f>[23]Março!$E$11</f>
        <v>75.083333333333329</v>
      </c>
      <c r="I28" s="112">
        <f>[23]Março!$E$12</f>
        <v>78.333333333333329</v>
      </c>
      <c r="J28" s="112">
        <f>[23]Março!$E$13</f>
        <v>77.041666666666671</v>
      </c>
      <c r="K28" s="112">
        <f>[23]Março!$E$14</f>
        <v>73.75</v>
      </c>
      <c r="L28" s="112">
        <f>[23]Março!$E$15</f>
        <v>73.291666666666671</v>
      </c>
      <c r="M28" s="112">
        <f>[23]Março!$E$16</f>
        <v>60.875</v>
      </c>
      <c r="N28" s="112">
        <f>[23]Março!$E$17</f>
        <v>53.958333333333336</v>
      </c>
      <c r="O28" s="112">
        <f>[23]Março!$E$18</f>
        <v>64.791666666666671</v>
      </c>
      <c r="P28" s="112">
        <f>[23]Março!$E$19</f>
        <v>66.458333333333329</v>
      </c>
      <c r="Q28" s="112">
        <f>[23]Março!$E$20</f>
        <v>66</v>
      </c>
      <c r="R28" s="112">
        <f>[23]Março!$E$21</f>
        <v>71.083333333333329</v>
      </c>
      <c r="S28" s="112">
        <f>[23]Março!$E$22</f>
        <v>82.625</v>
      </c>
      <c r="T28" s="112">
        <f>[23]Março!$E$23</f>
        <v>68.875</v>
      </c>
      <c r="U28" s="112">
        <f>[23]Março!$E$24</f>
        <v>66.25</v>
      </c>
      <c r="V28" s="112">
        <f>[23]Março!$E$25</f>
        <v>72.416666666666671</v>
      </c>
      <c r="W28" s="112">
        <f>[23]Março!$E$26</f>
        <v>73.5</v>
      </c>
      <c r="X28" s="112">
        <f>[23]Março!$E$27</f>
        <v>68.25</v>
      </c>
      <c r="Y28" s="112">
        <f>[23]Março!$E$28</f>
        <v>72.208333333333329</v>
      </c>
      <c r="Z28" s="112">
        <f>[23]Março!$E$29</f>
        <v>80.833333333333329</v>
      </c>
      <c r="AA28" s="112">
        <f>[23]Março!$E$30</f>
        <v>71.541666666666671</v>
      </c>
      <c r="AB28" s="112">
        <f>[23]Março!$E$31</f>
        <v>72.666666666666671</v>
      </c>
      <c r="AC28" s="112">
        <f>[23]Março!$E$32</f>
        <v>74.083333333333329</v>
      </c>
      <c r="AD28" s="112">
        <f>[23]Março!$E$33</f>
        <v>71.625</v>
      </c>
      <c r="AE28" s="112">
        <f>[23]Março!$E$34</f>
        <v>69.25</v>
      </c>
      <c r="AF28" s="112">
        <f>[23]Março!$E$35</f>
        <v>71.625</v>
      </c>
      <c r="AG28" s="118">
        <f t="shared" si="1"/>
        <v>72.06586021505376</v>
      </c>
      <c r="AJ28" t="s">
        <v>35</v>
      </c>
      <c r="AK28" t="s">
        <v>35</v>
      </c>
    </row>
    <row r="29" spans="1:37" x14ac:dyDescent="0.2">
      <c r="A29" s="48" t="s">
        <v>151</v>
      </c>
      <c r="B29" s="112">
        <f>[24]Março!$E$5</f>
        <v>75.541666666666671</v>
      </c>
      <c r="C29" s="112">
        <f>[24]Março!$E$6</f>
        <v>66.041666666666671</v>
      </c>
      <c r="D29" s="112">
        <f>[24]Março!$E$7</f>
        <v>67.625</v>
      </c>
      <c r="E29" s="112">
        <f>[24]Março!$E$8</f>
        <v>77.291666666666671</v>
      </c>
      <c r="F29" s="112">
        <f>[24]Março!$E$9</f>
        <v>80.625</v>
      </c>
      <c r="G29" s="112">
        <f>[24]Março!$E$10</f>
        <v>76.666666666666671</v>
      </c>
      <c r="H29" s="112">
        <f>[24]Março!$E$11</f>
        <v>78.625</v>
      </c>
      <c r="I29" s="112">
        <f>[24]Março!$E$12</f>
        <v>81.083333333333329</v>
      </c>
      <c r="J29" s="112">
        <f>[24]Março!$E$13</f>
        <v>75.375</v>
      </c>
      <c r="K29" s="112">
        <f>[24]Março!$E$14</f>
        <v>73.25</v>
      </c>
      <c r="L29" s="112">
        <f>[24]Março!$E$15</f>
        <v>72.333333333333329</v>
      </c>
      <c r="M29" s="112">
        <f>[24]Março!$E$16</f>
        <v>63.791666666666664</v>
      </c>
      <c r="N29" s="112">
        <f>[24]Março!$E$17</f>
        <v>58.041666666666664</v>
      </c>
      <c r="O29" s="112">
        <f>[24]Março!$E$18</f>
        <v>66.666666666666671</v>
      </c>
      <c r="P29" s="112">
        <f>[24]Março!$E$19</f>
        <v>67.875</v>
      </c>
      <c r="Q29" s="112">
        <f>[24]Março!$E$20</f>
        <v>66.375</v>
      </c>
      <c r="R29" s="112">
        <f>[24]Março!$E$21</f>
        <v>70.083333333333329</v>
      </c>
      <c r="S29" s="112">
        <f>[24]Março!$E$22</f>
        <v>86.208333333333329</v>
      </c>
      <c r="T29" s="112">
        <f>[24]Março!$E$23</f>
        <v>74.416666666666671</v>
      </c>
      <c r="U29" s="112">
        <f>[24]Março!$E$24</f>
        <v>68.041666666666671</v>
      </c>
      <c r="V29" s="112">
        <f>[24]Março!$E$25</f>
        <v>75.125</v>
      </c>
      <c r="W29" s="112">
        <f>[24]Março!$E$26</f>
        <v>75.125</v>
      </c>
      <c r="X29" s="112">
        <f>[24]Março!$E$27</f>
        <v>72.541666666666671</v>
      </c>
      <c r="Y29" s="112">
        <f>[24]Março!$E$28</f>
        <v>75.166666666666671</v>
      </c>
      <c r="Z29" s="112">
        <f>[24]Março!$E$29</f>
        <v>83.208333333333329</v>
      </c>
      <c r="AA29" s="112">
        <f>[24]Março!$E$30</f>
        <v>73.333333333333329</v>
      </c>
      <c r="AB29" s="112">
        <f>[24]Março!$E$31</f>
        <v>78.083333333333329</v>
      </c>
      <c r="AC29" s="112">
        <f>[24]Março!$E$32</f>
        <v>79.375</v>
      </c>
      <c r="AD29" s="112">
        <f>[24]Março!$E$33</f>
        <v>74.916666666666671</v>
      </c>
      <c r="AE29" s="112">
        <f>[24]Março!$E$34</f>
        <v>74.25</v>
      </c>
      <c r="AF29" s="112">
        <f>[24]Março!$E$35</f>
        <v>79.875</v>
      </c>
      <c r="AG29" s="118">
        <f t="shared" si="1"/>
        <v>73.772849462365599</v>
      </c>
      <c r="AH29" s="12" t="s">
        <v>35</v>
      </c>
      <c r="AJ29" t="s">
        <v>35</v>
      </c>
    </row>
    <row r="30" spans="1:37" x14ac:dyDescent="0.2">
      <c r="A30" s="48" t="s">
        <v>11</v>
      </c>
      <c r="B30" s="112">
        <f>[25]Março!$E$5</f>
        <v>62.083333333333336</v>
      </c>
      <c r="C30" s="112">
        <f>[25]Março!$E$6</f>
        <v>67.5</v>
      </c>
      <c r="D30" s="112">
        <f>[25]Março!$E$7</f>
        <v>72.958333333333329</v>
      </c>
      <c r="E30" s="112">
        <f>[25]Março!$E$8</f>
        <v>86.833333333333329</v>
      </c>
      <c r="F30" s="112">
        <f>[25]Março!$E$9</f>
        <v>81.375</v>
      </c>
      <c r="G30" s="112">
        <f>[25]Março!$E$10</f>
        <v>78.875</v>
      </c>
      <c r="H30" s="112">
        <f>[25]Março!$E$11</f>
        <v>79.666666666666671</v>
      </c>
      <c r="I30" s="112">
        <f>[25]Março!$E$12</f>
        <v>75.083333333333329</v>
      </c>
      <c r="J30" s="112">
        <f>[25]Março!$E$13</f>
        <v>72.666666666666671</v>
      </c>
      <c r="K30" s="112">
        <f>[25]Março!$E$14</f>
        <v>71.5</v>
      </c>
      <c r="L30" s="112">
        <f>[25]Março!$E$15</f>
        <v>71.75</v>
      </c>
      <c r="M30" s="112">
        <f>[25]Março!$E$16</f>
        <v>65.666666666666671</v>
      </c>
      <c r="N30" s="112">
        <f>[25]Março!$E$17</f>
        <v>63.875</v>
      </c>
      <c r="O30" s="112">
        <f>[25]Março!$E$18</f>
        <v>72.875</v>
      </c>
      <c r="P30" s="112">
        <f>[25]Março!$E$19</f>
        <v>69.25</v>
      </c>
      <c r="Q30" s="112">
        <f>[25]Março!$E$20</f>
        <v>68.041666666666671</v>
      </c>
      <c r="R30" s="112">
        <f>[25]Março!$E$21</f>
        <v>64.125</v>
      </c>
      <c r="S30" s="112">
        <f>[25]Março!$E$22</f>
        <v>75.416666666666671</v>
      </c>
      <c r="T30" s="112">
        <f>[25]Março!$E$23</f>
        <v>67.541666666666671</v>
      </c>
      <c r="U30" s="112">
        <f>[25]Março!$E$24</f>
        <v>63.791666666666664</v>
      </c>
      <c r="V30" s="112">
        <f>[25]Março!$E$25</f>
        <v>70.333333333333329</v>
      </c>
      <c r="W30" s="112">
        <f>[25]Março!$E$26</f>
        <v>72.166666666666671</v>
      </c>
      <c r="X30" s="112">
        <f>[25]Março!$E$27</f>
        <v>71.583333333333329</v>
      </c>
      <c r="Y30" s="112">
        <f>[25]Março!$E$28</f>
        <v>74.75</v>
      </c>
      <c r="Z30" s="112">
        <f>[25]Março!$E$29</f>
        <v>76.958333333333329</v>
      </c>
      <c r="AA30" s="112">
        <f>[25]Março!$E$30</f>
        <v>70</v>
      </c>
      <c r="AB30" s="112">
        <f>[25]Março!$E$31</f>
        <v>73.666666666666671</v>
      </c>
      <c r="AC30" s="112">
        <f>[25]Março!$E$32</f>
        <v>76.833333333333329</v>
      </c>
      <c r="AD30" s="112">
        <f>[25]Março!$E$33</f>
        <v>77.25</v>
      </c>
      <c r="AE30" s="112">
        <f>[25]Março!$E$34</f>
        <v>75.166666666666671</v>
      </c>
      <c r="AF30" s="112">
        <f>[25]Março!$E$35</f>
        <v>84.625</v>
      </c>
      <c r="AG30" s="118">
        <f t="shared" si="1"/>
        <v>72.716397849462368</v>
      </c>
      <c r="AK30" t="s">
        <v>35</v>
      </c>
    </row>
    <row r="31" spans="1:37" s="5" customFormat="1" x14ac:dyDescent="0.2">
      <c r="A31" s="48" t="s">
        <v>12</v>
      </c>
      <c r="B31" s="112">
        <f>[26]Março!$E$5</f>
        <v>66.652173913043484</v>
      </c>
      <c r="C31" s="112">
        <f>[26]Março!$E$6</f>
        <v>62.272727272727273</v>
      </c>
      <c r="D31" s="112">
        <f>[26]Março!$E$7</f>
        <v>67.681818181818187</v>
      </c>
      <c r="E31" s="112">
        <f>[26]Março!$E$8</f>
        <v>79.608695652173907</v>
      </c>
      <c r="F31" s="112">
        <f>[26]Março!$E$9</f>
        <v>77.956521739130437</v>
      </c>
      <c r="G31" s="112">
        <f>[26]Março!$E$10</f>
        <v>76.285714285714292</v>
      </c>
      <c r="H31" s="112">
        <f>[26]Março!$E$11</f>
        <v>74.857142857142861</v>
      </c>
      <c r="I31" s="112">
        <f>[26]Março!$E$12</f>
        <v>75.409090909090907</v>
      </c>
      <c r="J31" s="112">
        <f>[26]Março!$E$13</f>
        <v>70</v>
      </c>
      <c r="K31" s="112">
        <f>[26]Março!$E$14</f>
        <v>73.416666666666671</v>
      </c>
      <c r="L31" s="112">
        <f>[26]Março!$E$15</f>
        <v>72.478260869565219</v>
      </c>
      <c r="M31" s="112">
        <f>[26]Março!$E$16</f>
        <v>65.047619047619051</v>
      </c>
      <c r="N31" s="112">
        <f>[26]Março!$E$17</f>
        <v>70.565217391304344</v>
      </c>
      <c r="O31" s="112">
        <f>[26]Março!$E$18</f>
        <v>69.454545454545453</v>
      </c>
      <c r="P31" s="112">
        <f>[26]Março!$E$19</f>
        <v>66.086956521739125</v>
      </c>
      <c r="Q31" s="112">
        <f>[26]Março!$E$20</f>
        <v>66.695652173913047</v>
      </c>
      <c r="R31" s="112">
        <f>[26]Março!$E$21</f>
        <v>67.142857142857139</v>
      </c>
      <c r="S31" s="112">
        <f>[26]Março!$E$22</f>
        <v>66.043478260869563</v>
      </c>
      <c r="T31" s="112">
        <f>[26]Março!$E$23</f>
        <v>63.541666666666664</v>
      </c>
      <c r="U31" s="112">
        <f>[26]Março!$E$24</f>
        <v>64.652173913043484</v>
      </c>
      <c r="V31" s="112">
        <f>[26]Março!$E$25</f>
        <v>60.772727272727273</v>
      </c>
      <c r="W31" s="112">
        <f>[26]Março!$E$26</f>
        <v>76</v>
      </c>
      <c r="X31" s="112">
        <f>[26]Março!$E$27</f>
        <v>69.772727272727266</v>
      </c>
      <c r="Y31" s="112">
        <f>[26]Março!$E$28</f>
        <v>67.416666666666671</v>
      </c>
      <c r="Z31" s="112">
        <f>[26]Março!$E$29</f>
        <v>71.208333333333329</v>
      </c>
      <c r="AA31" s="112">
        <f>[26]Março!$E$30</f>
        <v>72.173913043478265</v>
      </c>
      <c r="AB31" s="112">
        <f>[26]Março!$E$31</f>
        <v>70.958333333333329</v>
      </c>
      <c r="AC31" s="112">
        <f>[26]Março!$E$32</f>
        <v>66.625</v>
      </c>
      <c r="AD31" s="112">
        <f>[26]Março!$E$33</f>
        <v>70.454545454545453</v>
      </c>
      <c r="AE31" s="112">
        <f>[26]Março!$E$34</f>
        <v>78.608695652173907</v>
      </c>
      <c r="AF31" s="112">
        <f>[26]Março!$E$35</f>
        <v>88.041666666666671</v>
      </c>
      <c r="AG31" s="118">
        <f t="shared" si="1"/>
        <v>70.576825406944607</v>
      </c>
    </row>
    <row r="32" spans="1:37" x14ac:dyDescent="0.2">
      <c r="A32" s="48" t="s">
        <v>13</v>
      </c>
      <c r="B32" s="112">
        <f>[27]Março!$E$5</f>
        <v>76.5</v>
      </c>
      <c r="C32" s="112">
        <f>[27]Março!$E$6</f>
        <v>81.041666666666671</v>
      </c>
      <c r="D32" s="112">
        <f>[27]Março!$E$7</f>
        <v>76.25</v>
      </c>
      <c r="E32" s="112">
        <f>[27]Março!$E$8</f>
        <v>80</v>
      </c>
      <c r="F32" s="112">
        <f>[27]Março!$E$9</f>
        <v>85.541666666666671</v>
      </c>
      <c r="G32" s="112">
        <f>[27]Março!$E$10</f>
        <v>85.166666666666671</v>
      </c>
      <c r="H32" s="112">
        <f>[27]Março!$E$11</f>
        <v>78.916666666666671</v>
      </c>
      <c r="I32" s="112">
        <f>[27]Março!$E$12</f>
        <v>76.375</v>
      </c>
      <c r="J32" s="112">
        <f>[27]Março!$E$13</f>
        <v>72.125</v>
      </c>
      <c r="K32" s="112">
        <f>[27]Março!$E$14</f>
        <v>75.333333333333329</v>
      </c>
      <c r="L32" s="112">
        <f>[27]Março!$E$15</f>
        <v>73.916666666666671</v>
      </c>
      <c r="M32" s="112">
        <f>[27]Março!$E$16</f>
        <v>80.625</v>
      </c>
      <c r="N32" s="112">
        <f>[27]Março!$E$17</f>
        <v>76.916666666666671</v>
      </c>
      <c r="O32" s="112">
        <f>[27]Março!$E$18</f>
        <v>71.583333333333329</v>
      </c>
      <c r="P32" s="112">
        <f>[27]Março!$E$19</f>
        <v>71.708333333333329</v>
      </c>
      <c r="Q32" s="112">
        <f>[27]Março!$E$20</f>
        <v>73.416666666666671</v>
      </c>
      <c r="R32" s="112">
        <f>[27]Março!$E$21</f>
        <v>69.208333333333329</v>
      </c>
      <c r="S32" s="112">
        <f>[27]Março!$E$22</f>
        <v>71.75</v>
      </c>
      <c r="T32" s="112">
        <f>[27]Março!$E$23</f>
        <v>71.125</v>
      </c>
      <c r="U32" s="112">
        <f>[27]Março!$E$24</f>
        <v>69.625</v>
      </c>
      <c r="V32" s="112">
        <f>[27]Março!$E$25</f>
        <v>66.75</v>
      </c>
      <c r="W32" s="112">
        <f>[27]Março!$E$26</f>
        <v>84.708333333333329</v>
      </c>
      <c r="X32" s="112">
        <f>[27]Março!$E$27</f>
        <v>84.458333333333329</v>
      </c>
      <c r="Y32" s="112">
        <f>[27]Março!$E$28</f>
        <v>77.625</v>
      </c>
      <c r="Z32" s="112">
        <f>[27]Março!$E$29</f>
        <v>84.541666666666671</v>
      </c>
      <c r="AA32" s="112">
        <f>[27]Março!$E$30</f>
        <v>84.458333333333329</v>
      </c>
      <c r="AB32" s="112">
        <f>[27]Março!$E$31</f>
        <v>82.541666666666671</v>
      </c>
      <c r="AC32" s="112">
        <f>[27]Março!$E$32</f>
        <v>80.25</v>
      </c>
      <c r="AD32" s="112">
        <f>[27]Março!$E$33</f>
        <v>86.583333333333329</v>
      </c>
      <c r="AE32" s="112">
        <f>[27]Março!$E$34</f>
        <v>85.583333333333329</v>
      </c>
      <c r="AF32" s="112">
        <f>[27]Março!$E$35</f>
        <v>80.791666666666671</v>
      </c>
      <c r="AG32" s="118">
        <f t="shared" si="1"/>
        <v>77.916666666666657</v>
      </c>
      <c r="AJ32" t="s">
        <v>35</v>
      </c>
    </row>
    <row r="33" spans="1:38" x14ac:dyDescent="0.2">
      <c r="A33" s="48" t="s">
        <v>152</v>
      </c>
      <c r="B33" s="112">
        <f>[28]Março!$E$5</f>
        <v>68.833333333333329</v>
      </c>
      <c r="C33" s="112">
        <f>[28]Março!$E$6</f>
        <v>70.541666666666671</v>
      </c>
      <c r="D33" s="112">
        <f>[28]Março!$E$7</f>
        <v>73.958333333333329</v>
      </c>
      <c r="E33" s="112">
        <f>[28]Março!$E$8</f>
        <v>80.333333333333329</v>
      </c>
      <c r="F33" s="112">
        <f>[28]Março!$E$9</f>
        <v>80.375</v>
      </c>
      <c r="G33" s="112">
        <f>[28]Março!$E$10</f>
        <v>79.166666666666671</v>
      </c>
      <c r="H33" s="112">
        <f>[28]Março!$E$11</f>
        <v>80.458333333333329</v>
      </c>
      <c r="I33" s="112">
        <f>[28]Março!$E$12</f>
        <v>87.458333333333329</v>
      </c>
      <c r="J33" s="112">
        <f>[28]Março!$E$13</f>
        <v>80.041666666666671</v>
      </c>
      <c r="K33" s="112">
        <f>[28]Março!$E$14</f>
        <v>72.916666666666671</v>
      </c>
      <c r="L33" s="112">
        <f>[28]Março!$E$15</f>
        <v>75.375</v>
      </c>
      <c r="M33" s="112">
        <f>[28]Março!$E$16</f>
        <v>66.916666666666671</v>
      </c>
      <c r="N33" s="112">
        <f>[28]Março!$E$17</f>
        <v>61.458333333333336</v>
      </c>
      <c r="O33" s="112">
        <f>[28]Março!$E$18</f>
        <v>72.583333333333329</v>
      </c>
      <c r="P33" s="112">
        <f>[28]Março!$E$19</f>
        <v>73.541666666666671</v>
      </c>
      <c r="Q33" s="112">
        <f>[28]Março!$E$20</f>
        <v>70.458333333333329</v>
      </c>
      <c r="R33" s="112">
        <f>[28]Março!$E$21</f>
        <v>66.375</v>
      </c>
      <c r="S33" s="112">
        <f>[28]Março!$E$22</f>
        <v>76.5</v>
      </c>
      <c r="T33" s="112">
        <f>[28]Março!$E$23</f>
        <v>66.75</v>
      </c>
      <c r="U33" s="112">
        <f>[28]Março!$E$24</f>
        <v>68.958333333333329</v>
      </c>
      <c r="V33" s="112">
        <f>[28]Março!$E$25</f>
        <v>70.916666666666671</v>
      </c>
      <c r="W33" s="112">
        <f>[28]Março!$E$26</f>
        <v>75.708333333333329</v>
      </c>
      <c r="X33" s="112">
        <f>[28]Março!$E$27</f>
        <v>77.125</v>
      </c>
      <c r="Y33" s="112">
        <f>[28]Março!$E$28</f>
        <v>78.5</v>
      </c>
      <c r="Z33" s="112">
        <f>[28]Março!$E$29</f>
        <v>79.333333333333329</v>
      </c>
      <c r="AA33" s="112">
        <f>[28]Março!$E$30</f>
        <v>76.708333333333329</v>
      </c>
      <c r="AB33" s="112">
        <f>[28]Março!$E$31</f>
        <v>77.833333333333329</v>
      </c>
      <c r="AC33" s="112">
        <f>[28]Março!$E$32</f>
        <v>79.375</v>
      </c>
      <c r="AD33" s="112">
        <f>[28]Março!$E$33</f>
        <v>80.041666666666671</v>
      </c>
      <c r="AE33" s="112">
        <f>[28]Março!$E$34</f>
        <v>77.166666666666671</v>
      </c>
      <c r="AF33" s="112">
        <f>[28]Março!$E$35</f>
        <v>80.333333333333329</v>
      </c>
      <c r="AG33" s="118">
        <f t="shared" si="1"/>
        <v>75.033602150537618</v>
      </c>
      <c r="AK33" t="s">
        <v>35</v>
      </c>
    </row>
    <row r="34" spans="1:38" x14ac:dyDescent="0.2">
      <c r="A34" s="48" t="s">
        <v>123</v>
      </c>
      <c r="B34" s="112">
        <f>[29]Março!$E$5</f>
        <v>69.958333333333329</v>
      </c>
      <c r="C34" s="112">
        <f>[29]Março!$E$6</f>
        <v>67.5</v>
      </c>
      <c r="D34" s="112">
        <f>[29]Março!$E$7</f>
        <v>64.416666666666671</v>
      </c>
      <c r="E34" s="112">
        <f>[29]Março!$E$8</f>
        <v>71.583333333333329</v>
      </c>
      <c r="F34" s="112">
        <f>[29]Março!$E$9</f>
        <v>82.666666666666671</v>
      </c>
      <c r="G34" s="112">
        <f>[29]Março!$E$10</f>
        <v>83.333333333333329</v>
      </c>
      <c r="H34" s="112">
        <f>[29]Março!$E$11</f>
        <v>78.916666666666671</v>
      </c>
      <c r="I34" s="112">
        <f>[29]Março!$E$12</f>
        <v>94.625</v>
      </c>
      <c r="J34" s="112">
        <f>[29]Março!$E$13</f>
        <v>87.916666666666671</v>
      </c>
      <c r="K34" s="112">
        <f>[29]Março!$E$14</f>
        <v>86.416666666666671</v>
      </c>
      <c r="L34" s="112">
        <f>[29]Março!$E$15</f>
        <v>79.958333333333329</v>
      </c>
      <c r="M34" s="112">
        <f>[29]Março!$E$16</f>
        <v>65.791666666666671</v>
      </c>
      <c r="N34" s="112">
        <f>[29]Março!$E$17</f>
        <v>56.416666666666664</v>
      </c>
      <c r="O34" s="112">
        <f>[29]Março!$E$18</f>
        <v>67.333333333333329</v>
      </c>
      <c r="P34" s="112">
        <f>[29]Março!$E$19</f>
        <v>77.166666666666671</v>
      </c>
      <c r="Q34" s="112">
        <f>[29]Março!$E$20</f>
        <v>75.291666666666671</v>
      </c>
      <c r="R34" s="112">
        <f>[29]Março!$E$21</f>
        <v>71</v>
      </c>
      <c r="S34" s="112">
        <f>[29]Março!$E$22</f>
        <v>85.75</v>
      </c>
      <c r="T34" s="112">
        <f>[29]Março!$E$23</f>
        <v>78.541666666666671</v>
      </c>
      <c r="U34" s="112">
        <f>[29]Março!$E$24</f>
        <v>80.208333333333329</v>
      </c>
      <c r="V34" s="112">
        <f>[29]Março!$E$25</f>
        <v>78.333333333333329</v>
      </c>
      <c r="W34" s="112">
        <f>[29]Março!$E$26</f>
        <v>82</v>
      </c>
      <c r="X34" s="112">
        <f>[29]Março!$E$27</f>
        <v>77</v>
      </c>
      <c r="Y34" s="112">
        <f>[29]Março!$E$28</f>
        <v>82.083333333333329</v>
      </c>
      <c r="Z34" s="112">
        <f>[29]Março!$E$29</f>
        <v>82.916666666666671</v>
      </c>
      <c r="AA34" s="112">
        <f>[29]Março!$E$30</f>
        <v>82.5</v>
      </c>
      <c r="AB34" s="112">
        <f>[29]Março!$E$31</f>
        <v>80.958333333333329</v>
      </c>
      <c r="AC34" s="112">
        <f>[29]Março!$E$32</f>
        <v>80.625</v>
      </c>
      <c r="AD34" s="112">
        <f>[29]Março!$E$33</f>
        <v>81.041666666666671</v>
      </c>
      <c r="AE34" s="112">
        <f>[29]Março!$E$34</f>
        <v>76.541666666666671</v>
      </c>
      <c r="AF34" s="112">
        <f>[29]Março!$E$35</f>
        <v>83.875</v>
      </c>
      <c r="AG34" s="118">
        <f t="shared" si="1"/>
        <v>77.827956989247312</v>
      </c>
      <c r="AK34" t="s">
        <v>35</v>
      </c>
    </row>
    <row r="35" spans="1:38" x14ac:dyDescent="0.2">
      <c r="A35" s="48" t="s">
        <v>14</v>
      </c>
      <c r="B35" s="112">
        <f>[30]Março!$E$5</f>
        <v>60.31818181818182</v>
      </c>
      <c r="C35" s="112">
        <f>[30]Março!$E$6</f>
        <v>64.166666666666671</v>
      </c>
      <c r="D35" s="112">
        <f>[30]Março!$E$7</f>
        <v>63.416666666666664</v>
      </c>
      <c r="E35" s="112">
        <f>[30]Março!$E$8</f>
        <v>59.304347826086953</v>
      </c>
      <c r="F35" s="112">
        <f>[30]Março!$E$9</f>
        <v>65.666666666666671</v>
      </c>
      <c r="G35" s="112">
        <f>[30]Março!$E$10</f>
        <v>68.333333333333329</v>
      </c>
      <c r="H35" s="112">
        <f>[30]Março!$E$11</f>
        <v>72</v>
      </c>
      <c r="I35" s="112">
        <f>[30]Março!$E$12</f>
        <v>72.375</v>
      </c>
      <c r="J35" s="112">
        <f>[30]Março!$E$13</f>
        <v>70.041666666666671</v>
      </c>
      <c r="K35" s="112">
        <f>[30]Março!$E$14</f>
        <v>76.791666666666671</v>
      </c>
      <c r="L35" s="112">
        <f>[30]Março!$E$15</f>
        <v>76.956521739130437</v>
      </c>
      <c r="M35" s="112">
        <f>[30]Março!$E$16</f>
        <v>65</v>
      </c>
      <c r="N35" s="112">
        <f>[30]Março!$E$17</f>
        <v>73.125</v>
      </c>
      <c r="O35" s="112">
        <f>[30]Março!$E$18</f>
        <v>75.333333333333329</v>
      </c>
      <c r="P35" s="112">
        <f>[30]Março!$E$19</f>
        <v>66.833333333333329</v>
      </c>
      <c r="Q35" s="112">
        <f>[30]Março!$E$20</f>
        <v>71.272727272727266</v>
      </c>
      <c r="R35" s="112">
        <f>[30]Março!$E$21</f>
        <v>73.541666666666671</v>
      </c>
      <c r="S35" s="112">
        <f>[30]Março!$E$22</f>
        <v>75.875</v>
      </c>
      <c r="T35" s="112">
        <f>[30]Março!$E$23</f>
        <v>73.541666666666671</v>
      </c>
      <c r="U35" s="112">
        <f>[30]Março!$E$24</f>
        <v>70.666666666666671</v>
      </c>
      <c r="V35" s="112">
        <f>[30]Março!$E$25</f>
        <v>73.291666666666671</v>
      </c>
      <c r="W35" s="112">
        <f>[30]Março!$E$26</f>
        <v>80.75</v>
      </c>
      <c r="X35" s="112">
        <f>[30]Março!$E$27</f>
        <v>78.916666666666671</v>
      </c>
      <c r="Y35" s="112">
        <f>[30]Março!$E$28</f>
        <v>84.125</v>
      </c>
      <c r="Z35" s="112">
        <f>[30]Março!$E$29</f>
        <v>84.478260869565219</v>
      </c>
      <c r="AA35" s="112">
        <f>[30]Março!$E$30</f>
        <v>87.869565217391298</v>
      </c>
      <c r="AB35" s="112">
        <f>[30]Março!$E$31</f>
        <v>88.958333333333329</v>
      </c>
      <c r="AC35" s="112">
        <f>[30]Março!$E$32</f>
        <v>83.434782608695656</v>
      </c>
      <c r="AD35" s="112">
        <f>[30]Março!$E$33</f>
        <v>80.791666666666671</v>
      </c>
      <c r="AE35" s="112">
        <f>[30]Março!$E$34</f>
        <v>83.956521739130437</v>
      </c>
      <c r="AF35" s="112">
        <f>[30]Março!$E$35</f>
        <v>83.666666666666671</v>
      </c>
      <c r="AG35" s="118">
        <f t="shared" si="1"/>
        <v>74.348362658846526</v>
      </c>
      <c r="AI35" t="s">
        <v>35</v>
      </c>
      <c r="AK35" t="s">
        <v>35</v>
      </c>
    </row>
    <row r="36" spans="1:38" x14ac:dyDescent="0.2">
      <c r="A36" s="48" t="s">
        <v>153</v>
      </c>
      <c r="B36" s="112">
        <f>[31]Março!$E$5</f>
        <v>75.652173913043484</v>
      </c>
      <c r="C36" s="112">
        <f>[31]Março!$E$6</f>
        <v>81.333333333333329</v>
      </c>
      <c r="D36" s="112">
        <f>[31]Março!$E$7</f>
        <v>78.5</v>
      </c>
      <c r="E36" s="112">
        <f>[31]Março!$E$8</f>
        <v>77.458333333333329</v>
      </c>
      <c r="F36" s="112">
        <f>[31]Março!$E$9</f>
        <v>87.142857142857139</v>
      </c>
      <c r="G36" s="112">
        <f>[31]Março!$E$10</f>
        <v>86.75</v>
      </c>
      <c r="H36" s="112">
        <f>[31]Março!$E$11</f>
        <v>93.63636363636364</v>
      </c>
      <c r="I36" s="112">
        <f>[31]Março!$E$12</f>
        <v>85.434782608695656</v>
      </c>
      <c r="J36" s="112">
        <f>[31]Março!$E$13</f>
        <v>83.368421052631575</v>
      </c>
      <c r="K36" s="112">
        <f>[31]Março!$E$14</f>
        <v>85.85</v>
      </c>
      <c r="L36" s="112">
        <f>[31]Março!$E$15</f>
        <v>84.681818181818187</v>
      </c>
      <c r="M36" s="112">
        <f>[31]Março!$E$16</f>
        <v>81.590909090909093</v>
      </c>
      <c r="N36" s="112">
        <f>[31]Março!$E$17</f>
        <v>78.900000000000006</v>
      </c>
      <c r="O36" s="112">
        <f>[31]Março!$E$18</f>
        <v>85.181818181818187</v>
      </c>
      <c r="P36" s="112">
        <f>[31]Março!$E$19</f>
        <v>80.347826086956516</v>
      </c>
      <c r="Q36" s="112">
        <f>[31]Março!$E$20</f>
        <v>84.173913043478265</v>
      </c>
      <c r="R36" s="112">
        <f>[31]Março!$E$21</f>
        <v>83.375</v>
      </c>
      <c r="S36" s="112">
        <f>[31]Março!$E$22</f>
        <v>80.545454545454547</v>
      </c>
      <c r="T36" s="112">
        <f>[31]Março!$E$23</f>
        <v>81.681818181818187</v>
      </c>
      <c r="U36" s="112">
        <f>[31]Março!$E$24</f>
        <v>81.217391304347828</v>
      </c>
      <c r="V36" s="112">
        <f>[31]Março!$E$25</f>
        <v>92</v>
      </c>
      <c r="W36" s="112">
        <f>[31]Março!$E$26</f>
        <v>88.291666666666671</v>
      </c>
      <c r="X36" s="112">
        <f>[31]Março!$E$27</f>
        <v>88.5</v>
      </c>
      <c r="Y36" s="112">
        <f>[31]Março!$E$28</f>
        <v>83.78947368421052</v>
      </c>
      <c r="Z36" s="112">
        <f>[31]Março!$E$29</f>
        <v>89.652173913043484</v>
      </c>
      <c r="AA36" s="112">
        <f>[31]Março!$E$30</f>
        <v>86.888888888888886</v>
      </c>
      <c r="AB36" s="112">
        <f>[31]Março!$E$31</f>
        <v>91.727272727272734</v>
      </c>
      <c r="AC36" s="112">
        <f>[31]Março!$E$32</f>
        <v>91.545454545454547</v>
      </c>
      <c r="AD36" s="112">
        <f>[31]Março!$E$33</f>
        <v>90.736842105263165</v>
      </c>
      <c r="AE36" s="112">
        <f>[31]Março!$E$34</f>
        <v>88.583333333333329</v>
      </c>
      <c r="AF36" s="112">
        <f>[31]Março!$E$35</f>
        <v>86.705882352941174</v>
      </c>
      <c r="AG36" s="118">
        <f t="shared" si="1"/>
        <v>85.007845221094612</v>
      </c>
      <c r="AI36" t="s">
        <v>35</v>
      </c>
      <c r="AJ36" t="s">
        <v>35</v>
      </c>
      <c r="AK36" s="12" t="s">
        <v>35</v>
      </c>
    </row>
    <row r="37" spans="1:38" x14ac:dyDescent="0.2">
      <c r="A37" s="48" t="s">
        <v>15</v>
      </c>
      <c r="B37" s="112">
        <f>[32]Março!$E$5</f>
        <v>67.125</v>
      </c>
      <c r="C37" s="112">
        <f>[32]Março!$E$6</f>
        <v>58.833333333333336</v>
      </c>
      <c r="D37" s="112">
        <f>[32]Março!$E$7</f>
        <v>63.166666666666664</v>
      </c>
      <c r="E37" s="112">
        <f>[32]Março!$E$8</f>
        <v>74.791666666666671</v>
      </c>
      <c r="F37" s="112">
        <f>[32]Março!$E$9</f>
        <v>78.166666666666671</v>
      </c>
      <c r="G37" s="112">
        <f>[32]Março!$E$10</f>
        <v>78.333333333333329</v>
      </c>
      <c r="H37" s="112">
        <f>[32]Março!$E$11</f>
        <v>79.166666666666671</v>
      </c>
      <c r="I37" s="112">
        <f>[32]Março!$E$12</f>
        <v>74.166666666666671</v>
      </c>
      <c r="J37" s="112">
        <f>[32]Março!$E$13</f>
        <v>63.833333333333336</v>
      </c>
      <c r="K37" s="112">
        <f>[32]Março!$E$14</f>
        <v>60.041666666666664</v>
      </c>
      <c r="L37" s="112">
        <f>[32]Março!$E$15</f>
        <v>64.541666666666671</v>
      </c>
      <c r="M37" s="112">
        <f>[32]Março!$E$16</f>
        <v>61.375</v>
      </c>
      <c r="N37" s="112">
        <f>[32]Março!$E$17</f>
        <v>57.708333333333336</v>
      </c>
      <c r="O37" s="112">
        <f>[32]Março!$E$18</f>
        <v>61.625</v>
      </c>
      <c r="P37" s="112">
        <f>[32]Março!$E$19</f>
        <v>58.875</v>
      </c>
      <c r="Q37" s="112">
        <f>[32]Março!$E$20</f>
        <v>55.875</v>
      </c>
      <c r="R37" s="112">
        <f>[32]Março!$E$21</f>
        <v>60.416666666666664</v>
      </c>
      <c r="S37" s="112">
        <f>[32]Março!$E$22</f>
        <v>72.625</v>
      </c>
      <c r="T37" s="112">
        <f>[32]Março!$E$23</f>
        <v>62.833333333333336</v>
      </c>
      <c r="U37" s="112">
        <f>[32]Março!$E$24</f>
        <v>53.458333333333336</v>
      </c>
      <c r="V37" s="112">
        <f>[32]Março!$E$25</f>
        <v>62.458333333333336</v>
      </c>
      <c r="W37" s="112">
        <f>[32]Março!$E$26</f>
        <v>74.166666666666671</v>
      </c>
      <c r="X37" s="112">
        <f>[32]Março!$E$27</f>
        <v>71.208333333333329</v>
      </c>
      <c r="Y37" s="112">
        <f>[32]Março!$E$28</f>
        <v>74.833333333333329</v>
      </c>
      <c r="Z37" s="112">
        <f>[32]Março!$E$29</f>
        <v>80.875</v>
      </c>
      <c r="AA37" s="112">
        <f>[32]Março!$E$30</f>
        <v>63.916666666666664</v>
      </c>
      <c r="AB37" s="112">
        <f>[32]Março!$E$31</f>
        <v>72.208333333333329</v>
      </c>
      <c r="AC37" s="112">
        <f>[32]Março!$E$32</f>
        <v>73.375</v>
      </c>
      <c r="AD37" s="112">
        <f>[32]Março!$E$33</f>
        <v>68.708333333333329</v>
      </c>
      <c r="AE37" s="112">
        <f>[32]Março!$E$34</f>
        <v>68.041666666666671</v>
      </c>
      <c r="AF37" s="112">
        <f>[32]Março!$E$35</f>
        <v>74.708333333333329</v>
      </c>
      <c r="AG37" s="118">
        <f t="shared" si="1"/>
        <v>67.466397849462354</v>
      </c>
      <c r="AH37" s="12" t="s">
        <v>35</v>
      </c>
      <c r="AI37" t="s">
        <v>35</v>
      </c>
      <c r="AK37" t="s">
        <v>35</v>
      </c>
    </row>
    <row r="38" spans="1:38" hidden="1" x14ac:dyDescent="0.2">
      <c r="A38" s="48" t="s">
        <v>16</v>
      </c>
      <c r="B38" s="112">
        <f>[33]Março!$E$5</f>
        <v>73.625</v>
      </c>
      <c r="C38" s="112">
        <f>[33]Março!$E$6</f>
        <v>87.041666666666671</v>
      </c>
      <c r="D38" s="112">
        <f>[33]Março!$E$7</f>
        <v>83.083333333333329</v>
      </c>
      <c r="E38" s="112">
        <f>[33]Março!$E$8</f>
        <v>75.916666666666671</v>
      </c>
      <c r="F38" s="112">
        <f>[33]Março!$E$9</f>
        <v>71.708333333333329</v>
      </c>
      <c r="G38" s="112">
        <f>[33]Março!$E$10</f>
        <v>73.875</v>
      </c>
      <c r="H38" s="112">
        <f>[33]Março!$E$11</f>
        <v>73.666666666666671</v>
      </c>
      <c r="I38" s="112">
        <f>[33]Março!$E$12</f>
        <v>77.333333333333329</v>
      </c>
      <c r="J38" s="112">
        <f>[33]Março!$E$13</f>
        <v>80.791666666666671</v>
      </c>
      <c r="K38" s="112">
        <f>[33]Março!$E$14</f>
        <v>78.833333333333329</v>
      </c>
      <c r="L38" s="112">
        <f>[33]Março!$E$15</f>
        <v>80.083333333333329</v>
      </c>
      <c r="M38" s="112">
        <f>[33]Março!$E$16</f>
        <v>79.125</v>
      </c>
      <c r="N38" s="112">
        <f>[33]Março!$E$17</f>
        <v>76.291666666666671</v>
      </c>
      <c r="O38" s="112">
        <f>[33]Março!$E$18</f>
        <v>84.791666666666671</v>
      </c>
      <c r="P38" s="112">
        <f>[33]Março!$E$19</f>
        <v>87.708333333333329</v>
      </c>
      <c r="Q38" s="112">
        <f>[33]Março!$E$20</f>
        <v>77.708333333333329</v>
      </c>
      <c r="R38" s="112">
        <f>[33]Março!$E$21</f>
        <v>82.041666666666671</v>
      </c>
      <c r="S38" s="112">
        <f>[33]Março!$E$22</f>
        <v>89.291666666666671</v>
      </c>
      <c r="T38" s="112">
        <f>[33]Março!$E$23</f>
        <v>85</v>
      </c>
      <c r="U38" s="112">
        <f>[33]Março!$E$24</f>
        <v>78.833333333333329</v>
      </c>
      <c r="V38" s="112">
        <f>[33]Março!$E$25</f>
        <v>74.5</v>
      </c>
      <c r="W38" s="112">
        <f>[33]Março!$E$26</f>
        <v>73</v>
      </c>
      <c r="X38" s="112">
        <f>[33]Março!$E$27</f>
        <v>71.541666666666671</v>
      </c>
      <c r="Y38" s="112">
        <f>[33]Março!$E$28</f>
        <v>78.166666666666671</v>
      </c>
      <c r="Z38" s="112">
        <f>[33]Março!$E$29</f>
        <v>75.708333333333329</v>
      </c>
      <c r="AA38" s="112">
        <f>[33]Março!$E$30</f>
        <v>79.5</v>
      </c>
      <c r="AB38" s="112">
        <f>[33]Março!$E$31</f>
        <v>74.041666666666671</v>
      </c>
      <c r="AC38" s="112">
        <f>[33]Março!$E$32</f>
        <v>70</v>
      </c>
      <c r="AD38" s="112">
        <f>[33]Março!$E$33</f>
        <v>67.416666666666671</v>
      </c>
      <c r="AE38" s="112">
        <f>[33]Março!$E$34</f>
        <v>72</v>
      </c>
      <c r="AF38" s="112">
        <f>[33]Março!$E$35</f>
        <v>75.291666666666671</v>
      </c>
      <c r="AG38" s="118">
        <f t="shared" si="1"/>
        <v>77.674731182795696</v>
      </c>
      <c r="AI38" s="127"/>
      <c r="AJ38" t="s">
        <v>35</v>
      </c>
      <c r="AK38" t="s">
        <v>35</v>
      </c>
    </row>
    <row r="39" spans="1:38" x14ac:dyDescent="0.2">
      <c r="A39" s="48" t="s">
        <v>154</v>
      </c>
      <c r="B39" s="112">
        <f>[34]Março!$E$5</f>
        <v>63.541666666666664</v>
      </c>
      <c r="C39" s="112">
        <f>[34]Março!$E$6</f>
        <v>62.75</v>
      </c>
      <c r="D39" s="112">
        <f>[34]Março!$E$7</f>
        <v>66.333333333333329</v>
      </c>
      <c r="E39" s="112">
        <f>[34]Março!$E$8</f>
        <v>69.458333333333329</v>
      </c>
      <c r="F39" s="112">
        <f>[34]Março!$E$9</f>
        <v>72.083333333333329</v>
      </c>
      <c r="G39" s="112">
        <f>[34]Março!$E$10</f>
        <v>82</v>
      </c>
      <c r="H39" s="112">
        <f>[34]Março!$E$11</f>
        <v>83.791666666666671</v>
      </c>
      <c r="I39" s="112">
        <f>[34]Março!$E$12</f>
        <v>88.125</v>
      </c>
      <c r="J39" s="112">
        <f>[34]Março!$E$13</f>
        <v>82.541666666666671</v>
      </c>
      <c r="K39" s="112">
        <f>[34]Março!$E$14</f>
        <v>76.75</v>
      </c>
      <c r="L39" s="112">
        <f>[34]Março!$E$15</f>
        <v>74.5</v>
      </c>
      <c r="M39" s="112">
        <f>[34]Março!$E$16</f>
        <v>70.416666666666671</v>
      </c>
      <c r="N39" s="112">
        <f>[34]Março!$E$17</f>
        <v>69.833333333333329</v>
      </c>
      <c r="O39" s="112">
        <f>[34]Março!$E$18</f>
        <v>79.458333333333329</v>
      </c>
      <c r="P39" s="112">
        <f>[34]Março!$E$19</f>
        <v>81.25</v>
      </c>
      <c r="Q39" s="112">
        <f>[34]Março!$E$20</f>
        <v>75.833333333333329</v>
      </c>
      <c r="R39" s="112">
        <f>[34]Março!$E$21</f>
        <v>75.541666666666671</v>
      </c>
      <c r="S39" s="112">
        <f>[34]Março!$E$22</f>
        <v>78.291666666666671</v>
      </c>
      <c r="T39" s="112">
        <f>[34]Março!$E$23</f>
        <v>80.708333333333329</v>
      </c>
      <c r="U39" s="112">
        <f>[34]Março!$E$24</f>
        <v>75</v>
      </c>
      <c r="V39" s="112">
        <f>[34]Março!$E$25</f>
        <v>79.916666666666671</v>
      </c>
      <c r="W39" s="112">
        <f>[34]Março!$E$26</f>
        <v>83.291666666666671</v>
      </c>
      <c r="X39" s="112">
        <f>[34]Março!$E$27</f>
        <v>86.541666666666671</v>
      </c>
      <c r="Y39" s="112">
        <f>[34]Março!$E$28</f>
        <v>91.583333333333329</v>
      </c>
      <c r="Z39" s="112">
        <f>[34]Março!$E$29</f>
        <v>93.5</v>
      </c>
      <c r="AA39" s="112">
        <f>[34]Março!$E$30</f>
        <v>95.791666666666671</v>
      </c>
      <c r="AB39" s="112">
        <f>[34]Março!$E$31</f>
        <v>88.666666666666671</v>
      </c>
      <c r="AC39" s="112">
        <f>[34]Março!$E$32</f>
        <v>86.708333333333329</v>
      </c>
      <c r="AD39" s="112">
        <f>[34]Março!$E$33</f>
        <v>83.458333333333329</v>
      </c>
      <c r="AE39" s="112">
        <f>[34]Março!$E$34</f>
        <v>90</v>
      </c>
      <c r="AF39" s="112">
        <f>[34]Março!$E$35</f>
        <v>90.708333333333329</v>
      </c>
      <c r="AG39" s="118">
        <f t="shared" si="1"/>
        <v>79.94758064516131</v>
      </c>
      <c r="AI39" t="s">
        <v>35</v>
      </c>
      <c r="AJ39" t="s">
        <v>35</v>
      </c>
    </row>
    <row r="40" spans="1:38" x14ac:dyDescent="0.2">
      <c r="A40" s="48" t="s">
        <v>17</v>
      </c>
      <c r="B40" s="112">
        <f>[35]Março!$E$5</f>
        <v>67.291666666666671</v>
      </c>
      <c r="C40" s="112">
        <f>[35]Março!$E$6</f>
        <v>66.666666666666671</v>
      </c>
      <c r="D40" s="112">
        <f>[35]Março!$E$7</f>
        <v>67.458333333333329</v>
      </c>
      <c r="E40" s="112">
        <f>[35]Março!$E$8</f>
        <v>76.583333333333329</v>
      </c>
      <c r="F40" s="112">
        <f>[35]Março!$E$9</f>
        <v>77.791666666666671</v>
      </c>
      <c r="G40" s="112">
        <f>[35]Março!$E$10</f>
        <v>76.75</v>
      </c>
      <c r="H40" s="112">
        <f>[35]Março!$E$11</f>
        <v>80.75</v>
      </c>
      <c r="I40" s="112">
        <f>[35]Março!$E$12</f>
        <v>81.75</v>
      </c>
      <c r="J40" s="112">
        <f>[35]Março!$E$13</f>
        <v>75.791666666666671</v>
      </c>
      <c r="K40" s="112">
        <f>[35]Março!$E$14</f>
        <v>69.875</v>
      </c>
      <c r="L40" s="112">
        <f>[35]Março!$E$15</f>
        <v>71.833333333333329</v>
      </c>
      <c r="M40" s="112">
        <f>[35]Março!$E$16</f>
        <v>63.708333333333336</v>
      </c>
      <c r="N40" s="112">
        <f>[35]Março!$E$17</f>
        <v>58.5</v>
      </c>
      <c r="O40" s="112">
        <f>[35]Março!$E$18</f>
        <v>68.291666666666671</v>
      </c>
      <c r="P40" s="112">
        <f>[35]Março!$E$19</f>
        <v>71.416666666666671</v>
      </c>
      <c r="Q40" s="112">
        <f>[35]Março!$E$20</f>
        <v>68.75</v>
      </c>
      <c r="R40" s="112">
        <f>[35]Março!$E$21</f>
        <v>64.166666666666671</v>
      </c>
      <c r="S40" s="112">
        <f>[35]Março!$E$22</f>
        <v>77.25</v>
      </c>
      <c r="T40" s="112">
        <f>[35]Março!$E$23</f>
        <v>67.083333333333329</v>
      </c>
      <c r="U40" s="112">
        <f>[35]Março!$E$24</f>
        <v>67.541666666666671</v>
      </c>
      <c r="V40" s="112">
        <f>[35]Março!$E$25</f>
        <v>74.208333333333329</v>
      </c>
      <c r="W40" s="112">
        <f>[35]Março!$E$26</f>
        <v>67.625</v>
      </c>
      <c r="X40" s="112">
        <f>[35]Março!$E$27</f>
        <v>69.083333333333329</v>
      </c>
      <c r="Y40" s="112">
        <f>[35]Março!$E$28</f>
        <v>73.625</v>
      </c>
      <c r="Z40" s="112">
        <f>[35]Março!$E$29</f>
        <v>78.791666666666671</v>
      </c>
      <c r="AA40" s="112">
        <f>[35]Março!$E$30</f>
        <v>76.208333333333329</v>
      </c>
      <c r="AB40" s="112">
        <f>[35]Março!$E$31</f>
        <v>76.833333333333329</v>
      </c>
      <c r="AC40" s="112">
        <f>[35]Março!$E$32</f>
        <v>79.75</v>
      </c>
      <c r="AD40" s="112">
        <f>[35]Março!$E$33</f>
        <v>77.291666666666671</v>
      </c>
      <c r="AE40" s="112">
        <f>[35]Março!$E$34</f>
        <v>77.041666666666671</v>
      </c>
      <c r="AF40" s="112">
        <f>[35]Março!$E$35</f>
        <v>83.625</v>
      </c>
      <c r="AG40" s="118">
        <f t="shared" si="1"/>
        <v>72.688172043010738</v>
      </c>
      <c r="AJ40" t="s">
        <v>35</v>
      </c>
      <c r="AK40" t="s">
        <v>35</v>
      </c>
    </row>
    <row r="41" spans="1:38" x14ac:dyDescent="0.2">
      <c r="A41" s="48" t="s">
        <v>136</v>
      </c>
      <c r="B41" s="112" t="str">
        <f>[36]Março!$E$5</f>
        <v>*</v>
      </c>
      <c r="C41" s="112" t="str">
        <f>[36]Março!$E$6</f>
        <v>*</v>
      </c>
      <c r="D41" s="112" t="str">
        <f>[36]Março!$E$7</f>
        <v>*</v>
      </c>
      <c r="E41" s="112" t="str">
        <f>[36]Março!$E$8</f>
        <v>*</v>
      </c>
      <c r="F41" s="112">
        <f>[36]Março!$E$9</f>
        <v>80.75</v>
      </c>
      <c r="G41" s="112">
        <f>[36]Março!$E$10</f>
        <v>84.25</v>
      </c>
      <c r="H41" s="112">
        <f>[36]Março!$E$11</f>
        <v>91.083333333333329</v>
      </c>
      <c r="I41" s="112">
        <f>[36]Março!$E$12</f>
        <v>93.166666666666671</v>
      </c>
      <c r="J41" s="112">
        <f>[36]Março!$E$13</f>
        <v>83.541666666666671</v>
      </c>
      <c r="K41" s="112">
        <f>[36]Março!$E$14</f>
        <v>85.041666666666671</v>
      </c>
      <c r="L41" s="112">
        <f>[36]Março!$E$15</f>
        <v>82.166666666666671</v>
      </c>
      <c r="M41" s="112">
        <f>[36]Março!$E$16</f>
        <v>71.375</v>
      </c>
      <c r="N41" s="112">
        <f>[36]Março!$E$17</f>
        <v>67.791666666666671</v>
      </c>
      <c r="O41" s="112">
        <f>[36]Março!$E$18</f>
        <v>70.291666666666671</v>
      </c>
      <c r="P41" s="112">
        <f>[36]Março!$E$19</f>
        <v>76.875</v>
      </c>
      <c r="Q41" s="112">
        <f>[36]Março!$E$20</f>
        <v>76.666666666666671</v>
      </c>
      <c r="R41" s="112">
        <f>[36]Março!$E$21</f>
        <v>70.458333333333329</v>
      </c>
      <c r="S41" s="112">
        <f>[36]Março!$E$22</f>
        <v>87.375</v>
      </c>
      <c r="T41" s="112">
        <f>[36]Março!$E$23</f>
        <v>84.833333333333329</v>
      </c>
      <c r="U41" s="112">
        <f>[36]Março!$E$24</f>
        <v>82.416666666666671</v>
      </c>
      <c r="V41" s="112">
        <f>[36]Março!$E$25</f>
        <v>88.125</v>
      </c>
      <c r="W41" s="112">
        <f>[36]Março!$E$26</f>
        <v>86.833333333333329</v>
      </c>
      <c r="X41" s="112">
        <f>[36]Março!$E$27</f>
        <v>79.041666666666671</v>
      </c>
      <c r="Y41" s="112">
        <f>[36]Março!$E$28</f>
        <v>88.708333333333329</v>
      </c>
      <c r="Z41" s="112">
        <f>[36]Março!$E$29</f>
        <v>87.166666666666671</v>
      </c>
      <c r="AA41" s="112">
        <f>[36]Março!$E$30</f>
        <v>87.208333333333329</v>
      </c>
      <c r="AB41" s="112">
        <f>[36]Março!$E$31</f>
        <v>88.5</v>
      </c>
      <c r="AC41" s="112">
        <f>[36]Março!$E$32</f>
        <v>90.104166666666671</v>
      </c>
      <c r="AD41" s="112">
        <f>[36]Março!$E$33</f>
        <v>91.25</v>
      </c>
      <c r="AE41" s="112">
        <f>[36]Março!$E$34</f>
        <v>84.583333333333329</v>
      </c>
      <c r="AF41" s="112">
        <f>[36]Março!$E$35</f>
        <v>91.458333333333329</v>
      </c>
      <c r="AG41" s="118">
        <f t="shared" si="1"/>
        <v>83.37268518518519</v>
      </c>
      <c r="AK41" t="s">
        <v>35</v>
      </c>
    </row>
    <row r="42" spans="1:38" x14ac:dyDescent="0.2">
      <c r="A42" s="48" t="s">
        <v>18</v>
      </c>
      <c r="B42" s="112">
        <f>[37]Março!$E$5</f>
        <v>70.333333333333329</v>
      </c>
      <c r="C42" s="112">
        <f>[37]Março!$E$6</f>
        <v>71.541666666666671</v>
      </c>
      <c r="D42" s="112">
        <f>[37]Março!$E$7</f>
        <v>77.625</v>
      </c>
      <c r="E42" s="112">
        <f>[37]Março!$E$8</f>
        <v>80.583333333333329</v>
      </c>
      <c r="F42" s="112">
        <f>[37]Março!$E$9</f>
        <v>83.208333333333329</v>
      </c>
      <c r="G42" s="112">
        <f>[37]Março!$E$10</f>
        <v>87</v>
      </c>
      <c r="H42" s="112">
        <f>[37]Março!$E$11</f>
        <v>81.416666666666671</v>
      </c>
      <c r="I42" s="112">
        <f>[37]Março!$E$12</f>
        <v>77.708333333333329</v>
      </c>
      <c r="J42" s="112">
        <f>[37]Março!$E$13</f>
        <v>82.791666666666671</v>
      </c>
      <c r="K42" s="112">
        <f>[37]Março!$E$14</f>
        <v>81.833333333333329</v>
      </c>
      <c r="L42" s="112">
        <f>[37]Março!$E$15</f>
        <v>78.583333333333329</v>
      </c>
      <c r="M42" s="112">
        <f>[37]Março!$E$16</f>
        <v>72.916666666666671</v>
      </c>
      <c r="N42" s="112">
        <f>[37]Março!$E$17</f>
        <v>77.875</v>
      </c>
      <c r="O42" s="112">
        <f>[37]Março!$E$18</f>
        <v>76.166666666666671</v>
      </c>
      <c r="P42" s="112">
        <f>[37]Março!$E$19</f>
        <v>86</v>
      </c>
      <c r="Q42" s="112">
        <f>[37]Março!$E$20</f>
        <v>81.791666666666671</v>
      </c>
      <c r="R42" s="112">
        <f>[37]Março!$E$21</f>
        <v>77.166666666666671</v>
      </c>
      <c r="S42" s="112">
        <f>[37]Março!$E$22</f>
        <v>73.416666666666671</v>
      </c>
      <c r="T42" s="112">
        <f>[37]Março!$E$23</f>
        <v>77.666666666666671</v>
      </c>
      <c r="U42" s="112">
        <f>[37]Março!$E$24</f>
        <v>70.958333333333329</v>
      </c>
      <c r="V42" s="112">
        <f>[37]Março!$E$25</f>
        <v>75.875</v>
      </c>
      <c r="W42" s="112">
        <f>[37]Março!$E$26</f>
        <v>88.916666666666671</v>
      </c>
      <c r="X42" s="112">
        <f>[37]Março!$E$27</f>
        <v>82.958333333333329</v>
      </c>
      <c r="Y42" s="112">
        <f>[37]Março!$E$28</f>
        <v>88.958333333333329</v>
      </c>
      <c r="Z42" s="112">
        <f>[37]Março!$E$29</f>
        <v>91.125</v>
      </c>
      <c r="AA42" s="112">
        <f>[37]Março!$E$30</f>
        <v>90.708333333333329</v>
      </c>
      <c r="AB42" s="112">
        <f>[37]Março!$E$31</f>
        <v>93.041666666666671</v>
      </c>
      <c r="AC42" s="112">
        <f>[37]Março!$E$32</f>
        <v>85.375</v>
      </c>
      <c r="AD42" s="112">
        <f>[37]Março!$E$33</f>
        <v>88.25</v>
      </c>
      <c r="AE42" s="112">
        <f>[37]Março!$E$34</f>
        <v>84.916666666666671</v>
      </c>
      <c r="AF42" s="112">
        <f>[37]Março!$E$35</f>
        <v>88.75</v>
      </c>
      <c r="AG42" s="118">
        <f t="shared" si="1"/>
        <v>81.466397849462354</v>
      </c>
      <c r="AI42" s="12" t="s">
        <v>35</v>
      </c>
      <c r="AK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8" t="s">
        <v>197</v>
      </c>
      <c r="AJ43" t="s">
        <v>35</v>
      </c>
      <c r="AK43" t="s">
        <v>35</v>
      </c>
    </row>
    <row r="44" spans="1:38" x14ac:dyDescent="0.2">
      <c r="A44" s="48" t="s">
        <v>19</v>
      </c>
      <c r="B44" s="112">
        <f>[38]Março!$E$5</f>
        <v>79.75</v>
      </c>
      <c r="C44" s="112">
        <f>[38]Março!$E$6</f>
        <v>72.666666666666671</v>
      </c>
      <c r="D44" s="112">
        <f>[38]Março!$E$7</f>
        <v>72.875</v>
      </c>
      <c r="E44" s="112">
        <f>[38]Março!$E$8</f>
        <v>84.041666666666671</v>
      </c>
      <c r="F44" s="112">
        <f>[38]Março!$E$9</f>
        <v>88.208333333333329</v>
      </c>
      <c r="G44" s="112">
        <f>[38]Março!$E$10</f>
        <v>77.666666666666671</v>
      </c>
      <c r="H44" s="112">
        <f>[38]Março!$E$11</f>
        <v>83.416666666666671</v>
      </c>
      <c r="I44" s="112">
        <f>[38]Março!$E$12</f>
        <v>90.375</v>
      </c>
      <c r="J44" s="112">
        <f>[38]Março!$E$13</f>
        <v>79.416666666666671</v>
      </c>
      <c r="K44" s="112">
        <f>[38]Março!$E$14</f>
        <v>73.458333333333329</v>
      </c>
      <c r="L44" s="112">
        <f>[38]Março!$E$15</f>
        <v>72.583333333333329</v>
      </c>
      <c r="M44" s="112">
        <f>[38]Março!$E$16</f>
        <v>64.916666666666671</v>
      </c>
      <c r="N44" s="112">
        <f>[38]Março!$E$17</f>
        <v>58.291666666666664</v>
      </c>
      <c r="O44" s="112">
        <f>[38]Março!$E$18</f>
        <v>59.25</v>
      </c>
      <c r="P44" s="112">
        <f>[38]Março!$E$19</f>
        <v>71.416666666666671</v>
      </c>
      <c r="Q44" s="112">
        <f>[38]Março!$E$20</f>
        <v>66.791666666666671</v>
      </c>
      <c r="R44" s="112">
        <f>[38]Março!$E$21</f>
        <v>81.875</v>
      </c>
      <c r="S44" s="112">
        <f>[38]Março!$E$22</f>
        <v>87.75</v>
      </c>
      <c r="T44" s="112">
        <f>[38]Março!$E$23</f>
        <v>76</v>
      </c>
      <c r="U44" s="112">
        <f>[38]Março!$E$24</f>
        <v>71.375</v>
      </c>
      <c r="V44" s="112">
        <f>[38]Março!$E$25</f>
        <v>79.166666666666671</v>
      </c>
      <c r="W44" s="112">
        <f>[38]Março!$E$26</f>
        <v>80.416666666666671</v>
      </c>
      <c r="X44" s="112">
        <f>[38]Março!$E$27</f>
        <v>71.333333333333329</v>
      </c>
      <c r="Y44" s="112">
        <f>[38]Março!$E$28</f>
        <v>70.791666666666671</v>
      </c>
      <c r="Z44" s="112">
        <f>[38]Março!$E$29</f>
        <v>73.666666666666671</v>
      </c>
      <c r="AA44" s="112">
        <f>[38]Março!$E$30</f>
        <v>66.875</v>
      </c>
      <c r="AB44" s="112">
        <f>[38]Março!$E$31</f>
        <v>72.625</v>
      </c>
      <c r="AC44" s="112">
        <f>[38]Março!$E$32</f>
        <v>70.291666666666671</v>
      </c>
      <c r="AD44" s="112">
        <f>[38]Março!$E$33</f>
        <v>67.041666666666671</v>
      </c>
      <c r="AE44" s="112">
        <f>[38]Março!$E$34</f>
        <v>66.083333333333329</v>
      </c>
      <c r="AF44" s="112">
        <f>[38]Março!$E$35</f>
        <v>66.291666666666671</v>
      </c>
      <c r="AG44" s="118">
        <f t="shared" si="1"/>
        <v>74.087365591397855</v>
      </c>
      <c r="AH44" s="12" t="s">
        <v>35</v>
      </c>
      <c r="AJ44" t="s">
        <v>35</v>
      </c>
      <c r="AK44" t="s">
        <v>35</v>
      </c>
      <c r="AL44" t="s">
        <v>35</v>
      </c>
    </row>
    <row r="45" spans="1:38" x14ac:dyDescent="0.2">
      <c r="A45" s="48" t="s">
        <v>23</v>
      </c>
      <c r="B45" s="112">
        <f>[39]Março!$E$5</f>
        <v>60.916666666666664</v>
      </c>
      <c r="C45" s="112">
        <f>[39]Março!$E$6</f>
        <v>57.916666666666664</v>
      </c>
      <c r="D45" s="112">
        <f>[39]Março!$E$7</f>
        <v>62.791666666666664</v>
      </c>
      <c r="E45" s="112">
        <f>[39]Março!$E$8</f>
        <v>70.875</v>
      </c>
      <c r="F45" s="112">
        <f>[39]Março!$E$9</f>
        <v>72.375</v>
      </c>
      <c r="G45" s="112">
        <f>[39]Março!$E$10</f>
        <v>74.333333333333329</v>
      </c>
      <c r="H45" s="112">
        <f>[39]Março!$E$11</f>
        <v>68.291666666666671</v>
      </c>
      <c r="I45" s="112">
        <f>[39]Março!$E$12</f>
        <v>79.416666666666671</v>
      </c>
      <c r="J45" s="112">
        <f>[39]Março!$E$13</f>
        <v>73.791666666666671</v>
      </c>
      <c r="K45" s="112">
        <f>[39]Março!$E$14</f>
        <v>73.25</v>
      </c>
      <c r="L45" s="112">
        <f>[39]Março!$E$15</f>
        <v>72.458333333333329</v>
      </c>
      <c r="M45" s="112">
        <f>[39]Março!$E$16</f>
        <v>64.916666666666671</v>
      </c>
      <c r="N45" s="112">
        <f>[39]Março!$E$17</f>
        <v>59.375</v>
      </c>
      <c r="O45" s="112">
        <f>[39]Março!$E$18</f>
        <v>68.416666666666671</v>
      </c>
      <c r="P45" s="112">
        <f>[39]Março!$E$19</f>
        <v>68.083333333333329</v>
      </c>
      <c r="Q45" s="112">
        <f>[39]Março!$E$20</f>
        <v>65.875</v>
      </c>
      <c r="R45" s="112">
        <f>[39]Março!$E$21</f>
        <v>66.458333333333329</v>
      </c>
      <c r="S45" s="112">
        <f>[39]Março!$E$22</f>
        <v>74.166666666666671</v>
      </c>
      <c r="T45" s="112">
        <f>[39]Março!$E$23</f>
        <v>61.75</v>
      </c>
      <c r="U45" s="112">
        <f>[39]Março!$E$24</f>
        <v>63.5</v>
      </c>
      <c r="V45" s="112">
        <f>[39]Março!$E$25</f>
        <v>64.541666666666671</v>
      </c>
      <c r="W45" s="112">
        <f>[39]Março!$E$26</f>
        <v>68.75</v>
      </c>
      <c r="X45" s="112">
        <f>[39]Março!$E$27</f>
        <v>71.708333333333329</v>
      </c>
      <c r="Y45" s="112">
        <f>[39]Março!$E$28</f>
        <v>75.583333333333329</v>
      </c>
      <c r="Z45" s="112">
        <f>[39]Março!$E$29</f>
        <v>75.833333333333329</v>
      </c>
      <c r="AA45" s="112">
        <f>[39]Março!$E$30</f>
        <v>76.833333333333329</v>
      </c>
      <c r="AB45" s="112">
        <f>[39]Março!$E$31</f>
        <v>72.833333333333329</v>
      </c>
      <c r="AC45" s="112">
        <f>[39]Março!$E$32</f>
        <v>73.666666666666671</v>
      </c>
      <c r="AD45" s="112">
        <f>[39]Março!$E$33</f>
        <v>77.333333333333329</v>
      </c>
      <c r="AE45" s="112">
        <f>[39]Março!$E$34</f>
        <v>81.25</v>
      </c>
      <c r="AF45" s="112">
        <f>[39]Março!$E$35</f>
        <v>81.666666666666671</v>
      </c>
      <c r="AG45" s="118">
        <f t="shared" si="1"/>
        <v>70.288978494623635</v>
      </c>
      <c r="AK45" t="s">
        <v>35</v>
      </c>
    </row>
    <row r="46" spans="1:38" x14ac:dyDescent="0.2">
      <c r="A46" s="48" t="s">
        <v>34</v>
      </c>
      <c r="B46" s="112">
        <f>[40]Março!$E$5</f>
        <v>68.583333333333329</v>
      </c>
      <c r="C46" s="112">
        <f>[40]Março!$E$6</f>
        <v>76.875</v>
      </c>
      <c r="D46" s="112">
        <f>[40]Março!$E$7</f>
        <v>80.043478260869563</v>
      </c>
      <c r="E46" s="112">
        <f>[40]Março!$E$8</f>
        <v>77.785714285714292</v>
      </c>
      <c r="F46" s="112">
        <f>[40]Março!$E$9</f>
        <v>83.142857142857139</v>
      </c>
      <c r="G46" s="112">
        <f>[40]Março!$E$10</f>
        <v>82.75</v>
      </c>
      <c r="H46" s="112">
        <f>[40]Março!$E$11</f>
        <v>90.466666666666669</v>
      </c>
      <c r="I46" s="112">
        <f>[40]Março!$E$12</f>
        <v>70.07692307692308</v>
      </c>
      <c r="J46" s="112">
        <f>[40]Março!$E$13</f>
        <v>78.466666666666669</v>
      </c>
      <c r="K46" s="112">
        <f>[40]Março!$E$14</f>
        <v>85</v>
      </c>
      <c r="L46" s="112">
        <f>[40]Março!$E$15</f>
        <v>66.083333333333329</v>
      </c>
      <c r="M46" s="112">
        <f>[40]Março!$E$16</f>
        <v>80.869565217391298</v>
      </c>
      <c r="N46" s="112">
        <f>[40]Março!$E$17</f>
        <v>74.10526315789474</v>
      </c>
      <c r="O46" s="112">
        <f>[40]Março!$E$18</f>
        <v>81.956521739130437</v>
      </c>
      <c r="P46" s="112">
        <f>[40]Março!$E$19</f>
        <v>76.043478260869563</v>
      </c>
      <c r="Q46" s="112">
        <f>[40]Março!$E$20</f>
        <v>84.956521739130437</v>
      </c>
      <c r="R46" s="112">
        <f>[40]Março!$E$21</f>
        <v>80.368421052631575</v>
      </c>
      <c r="S46" s="112">
        <f>[40]Março!$E$22</f>
        <v>70.4375</v>
      </c>
      <c r="T46" s="112">
        <f>[40]Março!$E$23</f>
        <v>83.61904761904762</v>
      </c>
      <c r="U46" s="112">
        <f>[40]Março!$E$24</f>
        <v>81.909090909090907</v>
      </c>
      <c r="V46" s="112">
        <f>[40]Março!$E$25</f>
        <v>85.85</v>
      </c>
      <c r="W46" s="112">
        <f>[40]Março!$E$26</f>
        <v>84.5</v>
      </c>
      <c r="X46" s="112">
        <f>[40]Março!$E$27</f>
        <v>89.444444444444443</v>
      </c>
      <c r="Y46" s="112">
        <f>[40]Março!$E$28</f>
        <v>81.666666666666671</v>
      </c>
      <c r="Z46" s="112">
        <f>[40]Março!$E$29</f>
        <v>82.4</v>
      </c>
      <c r="AA46" s="112">
        <f>[40]Março!$E$30</f>
        <v>84.454545454545453</v>
      </c>
      <c r="AB46" s="112">
        <f>[40]Março!$E$31</f>
        <v>87.166666666666671</v>
      </c>
      <c r="AC46" s="112">
        <f>[40]Março!$E$32</f>
        <v>90</v>
      </c>
      <c r="AD46" s="112">
        <f>[40]Março!$E$33</f>
        <v>78.125</v>
      </c>
      <c r="AE46" s="112">
        <f>[40]Março!$E$34</f>
        <v>79.900000000000006</v>
      </c>
      <c r="AF46" s="112">
        <f>[40]Março!$E$35</f>
        <v>77.583333333333329</v>
      </c>
      <c r="AG46" s="118">
        <f t="shared" si="1"/>
        <v>80.471936742813156</v>
      </c>
      <c r="AH46" s="12" t="s">
        <v>35</v>
      </c>
      <c r="AJ46" t="s">
        <v>35</v>
      </c>
      <c r="AK46" t="s">
        <v>35</v>
      </c>
    </row>
    <row r="47" spans="1:38" x14ac:dyDescent="0.2">
      <c r="A47" s="48" t="s">
        <v>20</v>
      </c>
      <c r="B47" s="112">
        <f>[41]Março!$E$5</f>
        <v>57.583333333333336</v>
      </c>
      <c r="C47" s="112">
        <f>[41]Março!$E$6</f>
        <v>56.25</v>
      </c>
      <c r="D47" s="112">
        <f>[41]Março!$E$7</f>
        <v>53.416666666666664</v>
      </c>
      <c r="E47" s="112">
        <f>[41]Março!$E$8</f>
        <v>50.208333333333336</v>
      </c>
      <c r="F47" s="112">
        <f>[41]Março!$E$9</f>
        <v>62.291666666666664</v>
      </c>
      <c r="G47" s="112">
        <f>[41]Março!$E$10</f>
        <v>73.166666666666671</v>
      </c>
      <c r="H47" s="112">
        <f>[41]Março!$E$11</f>
        <v>73.25</v>
      </c>
      <c r="I47" s="112">
        <f>[41]Março!$E$12</f>
        <v>70.041666666666671</v>
      </c>
      <c r="J47" s="112">
        <f>[41]Março!$E$13</f>
        <v>68.5</v>
      </c>
      <c r="K47" s="112">
        <f>[41]Março!$E$14</f>
        <v>68.166666666666671</v>
      </c>
      <c r="L47" s="112">
        <f>[41]Março!$E$15</f>
        <v>68.166666666666671</v>
      </c>
      <c r="M47" s="112">
        <f>[41]Março!$E$16</f>
        <v>54.041666666666664</v>
      </c>
      <c r="N47" s="112">
        <f>[41]Março!$E$17</f>
        <v>52.458333333333336</v>
      </c>
      <c r="O47" s="112">
        <f>[41]Março!$E$18</f>
        <v>59.083333333333336</v>
      </c>
      <c r="P47" s="112">
        <f>[41]Março!$E$19</f>
        <v>58.666666666666664</v>
      </c>
      <c r="Q47" s="112">
        <f>[41]Março!$E$20</f>
        <v>61.708333333333336</v>
      </c>
      <c r="R47" s="112">
        <f>[41]Março!$E$21</f>
        <v>64.583333333333329</v>
      </c>
      <c r="S47" s="112">
        <f>[41]Março!$E$22</f>
        <v>77.041666666666671</v>
      </c>
      <c r="T47" s="112">
        <f>[41]Março!$E$23</f>
        <v>72.875</v>
      </c>
      <c r="U47" s="112">
        <f>[41]Março!$E$24</f>
        <v>68.333333333333329</v>
      </c>
      <c r="V47" s="112">
        <f>[41]Março!$E$25</f>
        <v>72.208333333333329</v>
      </c>
      <c r="W47" s="112">
        <f>[41]Março!$E$26</f>
        <v>83.25</v>
      </c>
      <c r="X47" s="112">
        <f>[41]Março!$E$27</f>
        <v>70.666666666666671</v>
      </c>
      <c r="Y47" s="112">
        <f>[41]Março!$E$28</f>
        <v>82.333333333333329</v>
      </c>
      <c r="Z47" s="112">
        <f>[41]Março!$E$29</f>
        <v>79.708333333333329</v>
      </c>
      <c r="AA47" s="112">
        <f>[41]Março!$E$30</f>
        <v>78.625</v>
      </c>
      <c r="AB47" s="112">
        <f>[41]Março!$E$31</f>
        <v>84.416666666666671</v>
      </c>
      <c r="AC47" s="112">
        <f>[41]Março!$E$32</f>
        <v>80.625</v>
      </c>
      <c r="AD47" s="112">
        <f>[41]Março!$E$33</f>
        <v>76.625</v>
      </c>
      <c r="AE47" s="112">
        <f>[41]Março!$E$34</f>
        <v>79.416666666666671</v>
      </c>
      <c r="AF47" s="112">
        <f>[41]Março!$E$35</f>
        <v>77.333333333333329</v>
      </c>
      <c r="AG47" s="118">
        <f t="shared" si="1"/>
        <v>68.872311827956977</v>
      </c>
      <c r="AI47" t="s">
        <v>35</v>
      </c>
      <c r="AJ47" t="s">
        <v>35</v>
      </c>
      <c r="AK47" t="s">
        <v>35</v>
      </c>
    </row>
    <row r="48" spans="1:38" s="5" customFormat="1" ht="17.100000000000001" customHeight="1" x14ac:dyDescent="0.2">
      <c r="A48" s="49" t="s">
        <v>198</v>
      </c>
      <c r="B48" s="113">
        <f t="shared" ref="B48:AE48" si="2">AVERAGE(B5:B47)</f>
        <v>68.388987944422723</v>
      </c>
      <c r="C48" s="113">
        <f t="shared" si="2"/>
        <v>66.924726586818977</v>
      </c>
      <c r="D48" s="113">
        <f t="shared" si="2"/>
        <v>68.252847496706195</v>
      </c>
      <c r="E48" s="113">
        <f t="shared" si="2"/>
        <v>74.461865260978541</v>
      </c>
      <c r="F48" s="113">
        <f t="shared" si="2"/>
        <v>78.59642795438269</v>
      </c>
      <c r="G48" s="113">
        <f t="shared" si="2"/>
        <v>78.417755971599149</v>
      </c>
      <c r="H48" s="113">
        <f t="shared" si="2"/>
        <v>78.646447005375549</v>
      </c>
      <c r="I48" s="113">
        <f t="shared" si="2"/>
        <v>78.955617552521659</v>
      </c>
      <c r="J48" s="113">
        <f t="shared" si="2"/>
        <v>75.625147755517119</v>
      </c>
      <c r="K48" s="113">
        <f t="shared" si="2"/>
        <v>74.911180012189305</v>
      </c>
      <c r="L48" s="113">
        <f t="shared" si="2"/>
        <v>73.902453783276769</v>
      </c>
      <c r="M48" s="113">
        <f t="shared" si="2"/>
        <v>67.071621270379026</v>
      </c>
      <c r="N48" s="113">
        <f t="shared" si="2"/>
        <v>64.522913812740953</v>
      </c>
      <c r="O48" s="113">
        <f t="shared" si="2"/>
        <v>68.454977066584192</v>
      </c>
      <c r="P48" s="113">
        <f t="shared" si="2"/>
        <v>70.735305024513096</v>
      </c>
      <c r="Q48" s="113">
        <f t="shared" si="2"/>
        <v>69.699251835121416</v>
      </c>
      <c r="R48" s="113">
        <f t="shared" si="2"/>
        <v>70.839553243228252</v>
      </c>
      <c r="S48" s="113">
        <f t="shared" si="2"/>
        <v>76.035375101951175</v>
      </c>
      <c r="T48" s="113">
        <f t="shared" si="2"/>
        <v>71.285571832094405</v>
      </c>
      <c r="U48" s="113">
        <f t="shared" si="2"/>
        <v>69.323705773482004</v>
      </c>
      <c r="V48" s="113">
        <f t="shared" si="2"/>
        <v>74.288357132950949</v>
      </c>
      <c r="W48" s="113">
        <f t="shared" si="2"/>
        <v>77.962074493829149</v>
      </c>
      <c r="X48" s="113">
        <f t="shared" si="2"/>
        <v>75.933177036734762</v>
      </c>
      <c r="Y48" s="113">
        <f t="shared" si="2"/>
        <v>77.700584252839889</v>
      </c>
      <c r="Z48" s="113">
        <f t="shared" si="2"/>
        <v>80.450810062448426</v>
      </c>
      <c r="AA48" s="113">
        <f t="shared" si="2"/>
        <v>78.468209479235</v>
      </c>
      <c r="AB48" s="113">
        <f t="shared" si="2"/>
        <v>79.537717273668363</v>
      </c>
      <c r="AC48" s="113">
        <f t="shared" si="2"/>
        <v>78.217229425752748</v>
      </c>
      <c r="AD48" s="113">
        <f t="shared" si="2"/>
        <v>76.655458407458596</v>
      </c>
      <c r="AE48" s="113">
        <f t="shared" si="2"/>
        <v>76.288698796784686</v>
      </c>
      <c r="AF48" s="113">
        <f t="shared" ref="AF48" si="3">AVERAGE(AF5:AF47)</f>
        <v>80.544372195518505</v>
      </c>
      <c r="AG48" s="114">
        <f>AVERAGE(AG5:AG47)</f>
        <v>74.210660477404261</v>
      </c>
      <c r="AI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 t="s">
        <v>35</v>
      </c>
      <c r="AF49" s="50"/>
      <c r="AG49" s="72"/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74"/>
      <c r="AF50" s="82"/>
      <c r="AG50" s="72"/>
      <c r="AK50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K54" s="12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  <c r="AI55" t="s">
        <v>35</v>
      </c>
    </row>
    <row r="57" spans="1:37" x14ac:dyDescent="0.2">
      <c r="AI57" t="s">
        <v>35</v>
      </c>
    </row>
    <row r="58" spans="1:37" x14ac:dyDescent="0.2">
      <c r="K58" s="2" t="s">
        <v>35</v>
      </c>
      <c r="AE58" s="2" t="s">
        <v>35</v>
      </c>
      <c r="AK58" s="12" t="s">
        <v>35</v>
      </c>
    </row>
    <row r="60" spans="1:37" x14ac:dyDescent="0.2">
      <c r="M60" s="2" t="s">
        <v>35</v>
      </c>
      <c r="T60" s="2" t="s">
        <v>35</v>
      </c>
    </row>
    <row r="61" spans="1:37" x14ac:dyDescent="0.2">
      <c r="AB61" s="2" t="s">
        <v>35</v>
      </c>
      <c r="AC61" s="2" t="s">
        <v>35</v>
      </c>
      <c r="AG61" s="7" t="s">
        <v>35</v>
      </c>
    </row>
    <row r="62" spans="1:37" x14ac:dyDescent="0.2">
      <c r="P62" s="2" t="s">
        <v>35</v>
      </c>
      <c r="R62" s="2" t="s">
        <v>35</v>
      </c>
    </row>
    <row r="64" spans="1:37" x14ac:dyDescent="0.2">
      <c r="AH64" t="s">
        <v>35</v>
      </c>
    </row>
    <row r="67" spans="11:20" x14ac:dyDescent="0.2">
      <c r="T67" s="2" t="s">
        <v>35</v>
      </c>
    </row>
    <row r="70" spans="11:20" x14ac:dyDescent="0.2">
      <c r="K70" s="2" t="s">
        <v>35</v>
      </c>
    </row>
  </sheetData>
  <mergeCells count="36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AG3:AG4"/>
    <mergeCell ref="Z3:Z4"/>
    <mergeCell ref="AE3:AE4"/>
    <mergeCell ref="AA3:AA4"/>
    <mergeCell ref="AB3:AB4"/>
    <mergeCell ref="AC3:AC4"/>
    <mergeCell ref="AD3:AD4"/>
    <mergeCell ref="AF3:AF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A52:G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90" zoomScaleNormal="90" workbookViewId="0">
      <selection activeCell="E54" sqref="E54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8" t="s">
        <v>206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6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[1]Março!$F$5</f>
        <v>97</v>
      </c>
      <c r="C5" s="110">
        <f>[1]Março!$F$6</f>
        <v>100</v>
      </c>
      <c r="D5" s="110">
        <f>[1]Março!$F$7</f>
        <v>96</v>
      </c>
      <c r="E5" s="110">
        <f>[1]Março!$F$8</f>
        <v>99</v>
      </c>
      <c r="F5" s="110">
        <f>[1]Março!$F$9</f>
        <v>97</v>
      </c>
      <c r="G5" s="110">
        <f>[1]Março!$F$10</f>
        <v>100</v>
      </c>
      <c r="H5" s="110">
        <f>[1]Março!$F$11</f>
        <v>100</v>
      </c>
      <c r="I5" s="110">
        <f>[1]Março!$F$12</f>
        <v>100</v>
      </c>
      <c r="J5" s="110">
        <f>[1]Março!$F$13</f>
        <v>100</v>
      </c>
      <c r="K5" s="110">
        <f>[1]Março!$F$14</f>
        <v>100</v>
      </c>
      <c r="L5" s="110">
        <f>[1]Março!$F$15</f>
        <v>100</v>
      </c>
      <c r="M5" s="110">
        <f>[1]Março!$F$16</f>
        <v>100</v>
      </c>
      <c r="N5" s="110">
        <f>[1]Março!$F$17</f>
        <v>99</v>
      </c>
      <c r="O5" s="110">
        <f>[1]Março!$F$18</f>
        <v>98</v>
      </c>
      <c r="P5" s="110">
        <f>[1]Março!$F$19</f>
        <v>96</v>
      </c>
      <c r="Q5" s="110">
        <f>[1]Março!$F$20</f>
        <v>99</v>
      </c>
      <c r="R5" s="110">
        <f>[1]Março!$F$21</f>
        <v>92</v>
      </c>
      <c r="S5" s="110">
        <f>[1]Março!$F$22</f>
        <v>99</v>
      </c>
      <c r="T5" s="110">
        <f>[1]Março!$F$23</f>
        <v>100</v>
      </c>
      <c r="U5" s="110">
        <f>[1]Março!$F$24</f>
        <v>97</v>
      </c>
      <c r="V5" s="110">
        <f>[1]Março!$F$25</f>
        <v>98</v>
      </c>
      <c r="W5" s="110">
        <f>[1]Março!$F$26</f>
        <v>100</v>
      </c>
      <c r="X5" s="110">
        <f>[1]Março!$F$27</f>
        <v>98</v>
      </c>
      <c r="Y5" s="110">
        <f>[1]Março!$F$28</f>
        <v>100</v>
      </c>
      <c r="Z5" s="110">
        <f>[1]Março!$F$29</f>
        <v>100</v>
      </c>
      <c r="AA5" s="110">
        <f>[1]Março!$F$30</f>
        <v>100</v>
      </c>
      <c r="AB5" s="110">
        <f>[1]Março!$F$31</f>
        <v>100</v>
      </c>
      <c r="AC5" s="110">
        <f>[1]Março!$F$32</f>
        <v>100</v>
      </c>
      <c r="AD5" s="110">
        <f>[1]Março!$F$33</f>
        <v>100</v>
      </c>
      <c r="AE5" s="110">
        <f>[1]Março!$F$34</f>
        <v>100</v>
      </c>
      <c r="AF5" s="110">
        <f>[1]Março!$F$35</f>
        <v>100</v>
      </c>
      <c r="AG5" s="117">
        <f>MAX(B5:AF5)</f>
        <v>100</v>
      </c>
      <c r="AH5" s="116">
        <f t="shared" ref="AH5" si="1">AVERAGE(B5:AF5)</f>
        <v>98.870967741935488</v>
      </c>
    </row>
    <row r="6" spans="1:36" x14ac:dyDescent="0.2">
      <c r="A6" s="48" t="s">
        <v>0</v>
      </c>
      <c r="B6" s="112">
        <f>[2]Março!$F$5</f>
        <v>93</v>
      </c>
      <c r="C6" s="112">
        <f>[2]Março!$F$6</f>
        <v>100</v>
      </c>
      <c r="D6" s="112">
        <f>[2]Março!$F$7</f>
        <v>90</v>
      </c>
      <c r="E6" s="112">
        <f>[2]Março!$F$8</f>
        <v>94</v>
      </c>
      <c r="F6" s="112">
        <f>[2]Março!$F$9</f>
        <v>100</v>
      </c>
      <c r="G6" s="112">
        <f>[2]Março!$F$10</f>
        <v>100</v>
      </c>
      <c r="H6" s="112">
        <f>[2]Março!$F$11</f>
        <v>100</v>
      </c>
      <c r="I6" s="112">
        <f>[2]Março!$F$12</f>
        <v>100</v>
      </c>
      <c r="J6" s="112">
        <f>[2]Março!$F$13</f>
        <v>100</v>
      </c>
      <c r="K6" s="112">
        <f>[2]Março!$F$14</f>
        <v>96</v>
      </c>
      <c r="L6" s="112">
        <f>[2]Março!$F$15</f>
        <v>100</v>
      </c>
      <c r="M6" s="112">
        <f>[2]Março!$F$16</f>
        <v>93</v>
      </c>
      <c r="N6" s="112">
        <f>[2]Março!$F$17</f>
        <v>90</v>
      </c>
      <c r="O6" s="112">
        <f>[2]Março!$F$18</f>
        <v>89</v>
      </c>
      <c r="P6" s="112">
        <f>[2]Março!$F$19</f>
        <v>92</v>
      </c>
      <c r="Q6" s="112">
        <f>[2]Março!$F$20</f>
        <v>91</v>
      </c>
      <c r="R6" s="112">
        <f>[2]Março!$F$21</f>
        <v>91</v>
      </c>
      <c r="S6" s="112">
        <f>[2]Março!$F$22</f>
        <v>100</v>
      </c>
      <c r="T6" s="112">
        <f>[2]Março!$F$23</f>
        <v>96</v>
      </c>
      <c r="U6" s="112">
        <f>[2]Março!$F$24</f>
        <v>100</v>
      </c>
      <c r="V6" s="112">
        <f>[2]Março!$F$25</f>
        <v>91</v>
      </c>
      <c r="W6" s="112">
        <f>[2]Março!$F$26</f>
        <v>91</v>
      </c>
      <c r="X6" s="112">
        <f>[2]Março!$F$27</f>
        <v>84</v>
      </c>
      <c r="Y6" s="112">
        <f>[2]Março!$F$28</f>
        <v>89</v>
      </c>
      <c r="Z6" s="112">
        <f>[2]Março!$F$29</f>
        <v>100</v>
      </c>
      <c r="AA6" s="112">
        <f>[2]Março!$F$30</f>
        <v>90</v>
      </c>
      <c r="AB6" s="112">
        <f>[2]Março!$F$31</f>
        <v>100</v>
      </c>
      <c r="AC6" s="112">
        <f>[2]Março!$F$32</f>
        <v>100</v>
      </c>
      <c r="AD6" s="112">
        <f>[2]Março!$F$33</f>
        <v>93</v>
      </c>
      <c r="AE6" s="112">
        <f>[2]Março!$F$34</f>
        <v>100</v>
      </c>
      <c r="AF6" s="112">
        <f>[2]Março!$F$35</f>
        <v>96</v>
      </c>
      <c r="AG6" s="117">
        <f t="shared" ref="AG6:AG47" si="2">MAX(B6:AF6)</f>
        <v>100</v>
      </c>
      <c r="AH6" s="116">
        <f t="shared" ref="AH6:AH47" si="3">AVERAGE(B6:AF6)</f>
        <v>95.129032258064512</v>
      </c>
    </row>
    <row r="7" spans="1:36" x14ac:dyDescent="0.2">
      <c r="A7" s="48" t="s">
        <v>85</v>
      </c>
      <c r="B7" s="112">
        <f>[3]Março!$F$5</f>
        <v>94</v>
      </c>
      <c r="C7" s="112">
        <f>[3]Março!$F$6</f>
        <v>92</v>
      </c>
      <c r="D7" s="112">
        <f>[3]Março!$F$7</f>
        <v>93</v>
      </c>
      <c r="E7" s="112">
        <f>[3]Março!$F$8</f>
        <v>88</v>
      </c>
      <c r="F7" s="112">
        <f>[3]Março!$F$9</f>
        <v>97</v>
      </c>
      <c r="G7" s="112">
        <f>[3]Março!$F$10</f>
        <v>100</v>
      </c>
      <c r="H7" s="112">
        <f>[3]Março!$F$11</f>
        <v>96</v>
      </c>
      <c r="I7" s="112">
        <f>[3]Março!$F$12</f>
        <v>99</v>
      </c>
      <c r="J7" s="112">
        <f>[3]Março!$F$13</f>
        <v>99</v>
      </c>
      <c r="K7" s="112">
        <f>[3]Março!$F$14</f>
        <v>96</v>
      </c>
      <c r="L7" s="112">
        <f>[3]Março!$F$15</f>
        <v>99</v>
      </c>
      <c r="M7" s="112">
        <f>[3]Março!$F$16</f>
        <v>90</v>
      </c>
      <c r="N7" s="112">
        <f>[3]Março!$F$17</f>
        <v>73</v>
      </c>
      <c r="O7" s="112">
        <f>[3]Março!$F$18</f>
        <v>94</v>
      </c>
      <c r="P7" s="112">
        <f>[3]Março!$F$19</f>
        <v>97</v>
      </c>
      <c r="Q7" s="112">
        <f>[3]Março!$F$20</f>
        <v>96</v>
      </c>
      <c r="R7" s="112">
        <f>[3]Março!$F$21</f>
        <v>98</v>
      </c>
      <c r="S7" s="112">
        <f>[3]Março!$F$22</f>
        <v>99</v>
      </c>
      <c r="T7" s="112">
        <f>[3]Março!$F$23</f>
        <v>95</v>
      </c>
      <c r="U7" s="112">
        <f>[3]Março!$F$24</f>
        <v>95</v>
      </c>
      <c r="V7" s="112">
        <f>[3]Março!$F$25</f>
        <v>93</v>
      </c>
      <c r="W7" s="112">
        <f>[3]Março!$F$26</f>
        <v>91</v>
      </c>
      <c r="X7" s="112">
        <f>[3]Março!$F$27</f>
        <v>89</v>
      </c>
      <c r="Y7" s="112">
        <f>[3]Março!$F$28</f>
        <v>89</v>
      </c>
      <c r="Z7" s="112">
        <f>[3]Março!$F$29</f>
        <v>98</v>
      </c>
      <c r="AA7" s="112">
        <f>[3]Março!$F$30</f>
        <v>89</v>
      </c>
      <c r="AB7" s="112">
        <f>[3]Março!$F$31</f>
        <v>95</v>
      </c>
      <c r="AC7" s="112">
        <f>[3]Março!$F$32</f>
        <v>98</v>
      </c>
      <c r="AD7" s="112">
        <f>[3]Março!$F$33</f>
        <v>94</v>
      </c>
      <c r="AE7" s="112">
        <f>[3]Março!$F$34</f>
        <v>94</v>
      </c>
      <c r="AF7" s="112">
        <f>[3]Março!$F$35</f>
        <v>99</v>
      </c>
      <c r="AG7" s="117">
        <f t="shared" si="2"/>
        <v>100</v>
      </c>
      <c r="AH7" s="116">
        <f t="shared" si="3"/>
        <v>94.161290322580641</v>
      </c>
    </row>
    <row r="8" spans="1:36" x14ac:dyDescent="0.2">
      <c r="A8" s="48" t="s">
        <v>1</v>
      </c>
      <c r="B8" s="112">
        <f>[4]Março!$F$5</f>
        <v>91</v>
      </c>
      <c r="C8" s="112">
        <f>[4]Março!$F$6</f>
        <v>85</v>
      </c>
      <c r="D8" s="112">
        <f>[4]Março!$F$7</f>
        <v>91</v>
      </c>
      <c r="E8" s="112">
        <f>[4]Março!$F$8</f>
        <v>85</v>
      </c>
      <c r="F8" s="112">
        <f>[4]Março!$F$9</f>
        <v>93</v>
      </c>
      <c r="G8" s="112">
        <f>[4]Março!$F$10</f>
        <v>93</v>
      </c>
      <c r="H8" s="112">
        <f>[4]Março!$F$11</f>
        <v>93</v>
      </c>
      <c r="I8" s="112">
        <f>[4]Março!$F$12</f>
        <v>90</v>
      </c>
      <c r="J8" s="112">
        <f>[4]Março!$F$13</f>
        <v>92</v>
      </c>
      <c r="K8" s="112">
        <f>[4]Março!$F$14</f>
        <v>91</v>
      </c>
      <c r="L8" s="112">
        <f>[4]Março!$F$15</f>
        <v>88</v>
      </c>
      <c r="M8" s="112">
        <f>[4]Março!$F$16</f>
        <v>91</v>
      </c>
      <c r="N8" s="112">
        <f>[4]Março!$F$17</f>
        <v>89</v>
      </c>
      <c r="O8" s="112">
        <f>[4]Março!$F$18</f>
        <v>88</v>
      </c>
      <c r="P8" s="112">
        <f>[4]Março!$F$19</f>
        <v>83</v>
      </c>
      <c r="Q8" s="112">
        <f>[4]Março!$F$20</f>
        <v>92</v>
      </c>
      <c r="R8" s="112">
        <f>[4]Março!$F$21</f>
        <v>85</v>
      </c>
      <c r="S8" s="112">
        <f>[4]Março!$F$22</f>
        <v>81</v>
      </c>
      <c r="T8" s="112">
        <f>[4]Março!$F$23</f>
        <v>92</v>
      </c>
      <c r="U8" s="112">
        <f>[4]Março!$F$24</f>
        <v>87</v>
      </c>
      <c r="V8" s="112">
        <f>[4]Março!$F$25</f>
        <v>89</v>
      </c>
      <c r="W8" s="112">
        <f>[4]Março!$F$26</f>
        <v>93</v>
      </c>
      <c r="X8" s="112">
        <f>[4]Março!$F$27</f>
        <v>86</v>
      </c>
      <c r="Y8" s="112">
        <f>[4]Março!$F$28</f>
        <v>75</v>
      </c>
      <c r="Z8" s="112">
        <f>[4]Março!$F$29</f>
        <v>89</v>
      </c>
      <c r="AA8" s="112">
        <f>[4]Março!$F$30</f>
        <v>92</v>
      </c>
      <c r="AB8" s="112">
        <f>[4]Março!$F$31</f>
        <v>93</v>
      </c>
      <c r="AC8" s="112">
        <f>[4]Março!$F$32</f>
        <v>89</v>
      </c>
      <c r="AD8" s="112">
        <f>[4]Março!$F$33</f>
        <v>89</v>
      </c>
      <c r="AE8" s="112">
        <f>[4]Março!$F$34</f>
        <v>93</v>
      </c>
      <c r="AF8" s="112">
        <f>[4]Março!$F$35</f>
        <v>93</v>
      </c>
      <c r="AG8" s="117">
        <f t="shared" si="2"/>
        <v>93</v>
      </c>
      <c r="AH8" s="116">
        <f t="shared" si="3"/>
        <v>89.064516129032256</v>
      </c>
    </row>
    <row r="9" spans="1:36" x14ac:dyDescent="0.2">
      <c r="A9" s="48" t="s">
        <v>146</v>
      </c>
      <c r="B9" s="112">
        <f>[5]Março!$F$5</f>
        <v>93</v>
      </c>
      <c r="C9" s="112">
        <f>[5]Março!$F$6</f>
        <v>86</v>
      </c>
      <c r="D9" s="112">
        <f>[5]Março!$F$7</f>
        <v>90</v>
      </c>
      <c r="E9" s="112">
        <f>[5]Março!$F$8</f>
        <v>95</v>
      </c>
      <c r="F9" s="112">
        <f>[5]Março!$F$9</f>
        <v>98</v>
      </c>
      <c r="G9" s="112">
        <f>[5]Março!$F$10</f>
        <v>98</v>
      </c>
      <c r="H9" s="112">
        <f>[5]Março!$F$11</f>
        <v>98</v>
      </c>
      <c r="I9" s="112">
        <f>[5]Março!$F$12</f>
        <v>96</v>
      </c>
      <c r="J9" s="112">
        <f>[5]Março!$F$13</f>
        <v>90</v>
      </c>
      <c r="K9" s="112">
        <f>[5]Março!$F$14</f>
        <v>73</v>
      </c>
      <c r="L9" s="112">
        <f>[5]Março!$F$15</f>
        <v>87</v>
      </c>
      <c r="M9" s="112">
        <f>[5]Março!$F$16</f>
        <v>83</v>
      </c>
      <c r="N9" s="112">
        <f>[5]Março!$F$17</f>
        <v>75</v>
      </c>
      <c r="O9" s="112">
        <f>[5]Março!$F$18</f>
        <v>83</v>
      </c>
      <c r="P9" s="112">
        <f>[5]Março!$F$19</f>
        <v>79</v>
      </c>
      <c r="Q9" s="112">
        <f>[5]Março!$F$20</f>
        <v>76</v>
      </c>
      <c r="R9" s="112">
        <f>[5]Março!$F$21</f>
        <v>98</v>
      </c>
      <c r="S9" s="112">
        <f>[5]Março!$F$22</f>
        <v>98</v>
      </c>
      <c r="T9" s="112">
        <f>[5]Março!$F$23</f>
        <v>94</v>
      </c>
      <c r="U9" s="112">
        <f>[5]Março!$F$24</f>
        <v>85</v>
      </c>
      <c r="V9" s="112">
        <f>[5]Março!$F$25</f>
        <v>97</v>
      </c>
      <c r="W9" s="112">
        <f>[5]Março!$F$26</f>
        <v>97</v>
      </c>
      <c r="X9" s="112">
        <f>[5]Março!$F$27</f>
        <v>94</v>
      </c>
      <c r="Y9" s="112">
        <f>[5]Março!$F$28</f>
        <v>91</v>
      </c>
      <c r="Z9" s="112">
        <f>[5]Março!$F$29</f>
        <v>99</v>
      </c>
      <c r="AA9" s="112">
        <f>[5]Março!$F$30</f>
        <v>91</v>
      </c>
      <c r="AB9" s="112">
        <f>[5]Março!$F$31</f>
        <v>97</v>
      </c>
      <c r="AC9" s="112">
        <f>[5]Março!$F$32</f>
        <v>97</v>
      </c>
      <c r="AD9" s="112">
        <f>[5]Março!$F$33</f>
        <v>94</v>
      </c>
      <c r="AE9" s="112">
        <f>[5]Março!$F$34</f>
        <v>96</v>
      </c>
      <c r="AF9" s="112">
        <f>[5]Março!$F$35</f>
        <v>98</v>
      </c>
      <c r="AG9" s="117">
        <f t="shared" si="2"/>
        <v>99</v>
      </c>
      <c r="AH9" s="116">
        <f t="shared" si="3"/>
        <v>91.161290322580641</v>
      </c>
    </row>
    <row r="10" spans="1:36" x14ac:dyDescent="0.2">
      <c r="A10" s="48" t="s">
        <v>91</v>
      </c>
      <c r="B10" s="112">
        <f>[6]Março!$F$5</f>
        <v>99</v>
      </c>
      <c r="C10" s="112">
        <f>[6]Março!$F$6</f>
        <v>95</v>
      </c>
      <c r="D10" s="112">
        <f>[6]Março!$F$7</f>
        <v>99</v>
      </c>
      <c r="E10" s="112">
        <f>[6]Março!$F$8</f>
        <v>100</v>
      </c>
      <c r="F10" s="112">
        <f>[6]Março!$F$9</f>
        <v>100</v>
      </c>
      <c r="G10" s="112">
        <f>[6]Março!$F$10</f>
        <v>100</v>
      </c>
      <c r="H10" s="112">
        <f>[6]Março!$F$11</f>
        <v>100</v>
      </c>
      <c r="I10" s="112">
        <f>[6]Março!$F$12</f>
        <v>100</v>
      </c>
      <c r="J10" s="112">
        <f>[6]Março!$F$13</f>
        <v>100</v>
      </c>
      <c r="K10" s="112">
        <f>[6]Março!$F$14</f>
        <v>100</v>
      </c>
      <c r="L10" s="112">
        <f>[6]Março!$F$15</f>
        <v>100</v>
      </c>
      <c r="M10" s="112">
        <f>[6]Março!$F$16</f>
        <v>100</v>
      </c>
      <c r="N10" s="112">
        <f>[6]Março!$F$17</f>
        <v>100</v>
      </c>
      <c r="O10" s="112">
        <f>[6]Março!$F$18</f>
        <v>100</v>
      </c>
      <c r="P10" s="112">
        <f>[6]Março!$F$19</f>
        <v>100</v>
      </c>
      <c r="Q10" s="112">
        <f>[6]Março!$F$20</f>
        <v>100</v>
      </c>
      <c r="R10" s="112">
        <f>[6]Março!$F$21</f>
        <v>98</v>
      </c>
      <c r="S10" s="112">
        <f>[6]Março!$F$22</f>
        <v>100</v>
      </c>
      <c r="T10" s="112">
        <f>[6]Março!$F$23</f>
        <v>98</v>
      </c>
      <c r="U10" s="112">
        <f>[6]Março!$F$24</f>
        <v>95</v>
      </c>
      <c r="V10" s="112">
        <f>[6]Março!$F$25</f>
        <v>100</v>
      </c>
      <c r="W10" s="112">
        <f>[6]Março!$F$26</f>
        <v>100</v>
      </c>
      <c r="X10" s="112">
        <f>[6]Março!$F$27</f>
        <v>100</v>
      </c>
      <c r="Y10" s="112">
        <f>[6]Março!$F$28</f>
        <v>100</v>
      </c>
      <c r="Z10" s="112">
        <f>[6]Março!$F$29</f>
        <v>100</v>
      </c>
      <c r="AA10" s="112">
        <f>[6]Março!$F$30</f>
        <v>100</v>
      </c>
      <c r="AB10" s="112">
        <f>[6]Março!$F$31</f>
        <v>100</v>
      </c>
      <c r="AC10" s="112">
        <f>[6]Março!$F$32</f>
        <v>100</v>
      </c>
      <c r="AD10" s="112">
        <f>[6]Março!$F$33</f>
        <v>100</v>
      </c>
      <c r="AE10" s="112">
        <f>[6]Março!$F$34</f>
        <v>100</v>
      </c>
      <c r="AF10" s="112">
        <f>[6]Março!$F$35</f>
        <v>100</v>
      </c>
      <c r="AG10" s="117">
        <f t="shared" si="2"/>
        <v>100</v>
      </c>
      <c r="AH10" s="116">
        <f t="shared" si="3"/>
        <v>99.483870967741936</v>
      </c>
    </row>
    <row r="11" spans="1:36" x14ac:dyDescent="0.2">
      <c r="A11" s="48" t="s">
        <v>49</v>
      </c>
      <c r="B11" s="112">
        <f>[7]Março!$F$5</f>
        <v>100</v>
      </c>
      <c r="C11" s="112">
        <f>[7]Março!$F$6</f>
        <v>100</v>
      </c>
      <c r="D11" s="112">
        <f>[7]Março!$F$7</f>
        <v>100</v>
      </c>
      <c r="E11" s="112">
        <f>[7]Março!$F$8</f>
        <v>99</v>
      </c>
      <c r="F11" s="112">
        <f>[7]Março!$F$9</f>
        <v>100</v>
      </c>
      <c r="G11" s="112">
        <f>[7]Março!$F$10</f>
        <v>100</v>
      </c>
      <c r="H11" s="112">
        <f>[7]Março!$F$11</f>
        <v>100</v>
      </c>
      <c r="I11" s="112">
        <f>[7]Março!$F$12</f>
        <v>100</v>
      </c>
      <c r="J11" s="112">
        <f>[7]Março!$F$13</f>
        <v>100</v>
      </c>
      <c r="K11" s="112">
        <f>[7]Março!$F$14</f>
        <v>100</v>
      </c>
      <c r="L11" s="112">
        <f>[7]Março!$F$15</f>
        <v>100</v>
      </c>
      <c r="M11" s="112">
        <f>[7]Março!$F$16</f>
        <v>81</v>
      </c>
      <c r="N11" s="112">
        <f>[7]Março!$F$17</f>
        <v>79</v>
      </c>
      <c r="O11" s="112">
        <f>[7]Março!$F$18</f>
        <v>81</v>
      </c>
      <c r="P11" s="112">
        <f>[7]Março!$F$19</f>
        <v>96</v>
      </c>
      <c r="Q11" s="112">
        <f>[7]Março!$F$20</f>
        <v>100</v>
      </c>
      <c r="R11" s="112">
        <f>[7]Março!$F$21</f>
        <v>99</v>
      </c>
      <c r="S11" s="112">
        <f>[7]Março!$F$22</f>
        <v>100</v>
      </c>
      <c r="T11" s="112">
        <f>[7]Março!$F$23</f>
        <v>100</v>
      </c>
      <c r="U11" s="112">
        <f>[7]Março!$F$24</f>
        <v>100</v>
      </c>
      <c r="V11" s="112">
        <f>[7]Março!$F$25</f>
        <v>86</v>
      </c>
      <c r="W11" s="112">
        <f>[7]Março!$F$26</f>
        <v>100</v>
      </c>
      <c r="X11" s="112">
        <f>[7]Março!$F$27</f>
        <v>100</v>
      </c>
      <c r="Y11" s="112">
        <f>[7]Março!$F$28</f>
        <v>82</v>
      </c>
      <c r="Z11" s="112">
        <f>[7]Março!$F$29</f>
        <v>84</v>
      </c>
      <c r="AA11" s="112">
        <f>[7]Março!$F$30</f>
        <v>100</v>
      </c>
      <c r="AB11" s="112">
        <f>[7]Março!$F$31</f>
        <v>100</v>
      </c>
      <c r="AC11" s="112">
        <f>[7]Março!$F$32</f>
        <v>98</v>
      </c>
      <c r="AD11" s="112">
        <f>[7]Março!$F$33</f>
        <v>100</v>
      </c>
      <c r="AE11" s="112">
        <f>[7]Março!$F$34</f>
        <v>100</v>
      </c>
      <c r="AF11" s="112">
        <f>[7]Março!$F$35</f>
        <v>100</v>
      </c>
      <c r="AG11" s="117">
        <f t="shared" si="2"/>
        <v>100</v>
      </c>
      <c r="AH11" s="116">
        <f t="shared" si="3"/>
        <v>96.290322580645167</v>
      </c>
      <c r="AJ11" t="s">
        <v>35</v>
      </c>
    </row>
    <row r="12" spans="1:36" x14ac:dyDescent="0.2">
      <c r="A12" s="48" t="s">
        <v>94</v>
      </c>
      <c r="B12" s="112">
        <f>[8]Março!$F$5</f>
        <v>99</v>
      </c>
      <c r="C12" s="112">
        <f>[8]Março!$F$6</f>
        <v>98</v>
      </c>
      <c r="D12" s="112">
        <f>[8]Março!$F$7</f>
        <v>96</v>
      </c>
      <c r="E12" s="112">
        <f>[8]Março!$F$8</f>
        <v>97</v>
      </c>
      <c r="F12" s="112">
        <f>[8]Março!$F$9</f>
        <v>100</v>
      </c>
      <c r="G12" s="112">
        <f>[8]Março!$F$10</f>
        <v>100</v>
      </c>
      <c r="H12" s="112">
        <f>[8]Março!$F$11</f>
        <v>100</v>
      </c>
      <c r="I12" s="112">
        <f>[8]Março!$F$12</f>
        <v>100</v>
      </c>
      <c r="J12" s="112">
        <f>[8]Março!$F$13</f>
        <v>94</v>
      </c>
      <c r="K12" s="112">
        <f>[8]Março!$F$14</f>
        <v>90</v>
      </c>
      <c r="L12" s="112">
        <f>[8]Março!$F$15</f>
        <v>100</v>
      </c>
      <c r="M12" s="112">
        <f>[8]Março!$F$16</f>
        <v>100</v>
      </c>
      <c r="N12" s="112">
        <f>[8]Março!$F$17</f>
        <v>94</v>
      </c>
      <c r="O12" s="112">
        <f>[8]Março!$F$18</f>
        <v>94</v>
      </c>
      <c r="P12" s="112">
        <f>[8]Março!$F$19</f>
        <v>94</v>
      </c>
      <c r="Q12" s="112">
        <f>[8]Março!$F$20</f>
        <v>92</v>
      </c>
      <c r="R12" s="112">
        <f>[8]Março!$F$21</f>
        <v>92</v>
      </c>
      <c r="S12" s="112">
        <f>[8]Março!$F$22</f>
        <v>94</v>
      </c>
      <c r="T12" s="112">
        <f>[8]Março!$F$23</f>
        <v>88</v>
      </c>
      <c r="U12" s="112">
        <f>[8]Março!$F$24</f>
        <v>91</v>
      </c>
      <c r="V12" s="112">
        <f>[8]Março!$F$25</f>
        <v>94</v>
      </c>
      <c r="W12" s="112">
        <f>[8]Março!$F$26</f>
        <v>96</v>
      </c>
      <c r="X12" s="112">
        <f>[8]Março!$F$27</f>
        <v>94</v>
      </c>
      <c r="Y12" s="112">
        <f>[8]Março!$F$28</f>
        <v>87</v>
      </c>
      <c r="Z12" s="112">
        <f>[8]Março!$F$29</f>
        <v>94</v>
      </c>
      <c r="AA12" s="112">
        <f>[8]Março!$F$30</f>
        <v>95</v>
      </c>
      <c r="AB12" s="112">
        <f>[8]Março!$F$31</f>
        <v>100</v>
      </c>
      <c r="AC12" s="112">
        <f>[8]Março!$F$32</f>
        <v>98</v>
      </c>
      <c r="AD12" s="112">
        <f>[8]Março!$F$33</f>
        <v>97</v>
      </c>
      <c r="AE12" s="112">
        <f>[8]Março!$F$34</f>
        <v>100</v>
      </c>
      <c r="AF12" s="112">
        <f>[8]Março!$F$35</f>
        <v>100</v>
      </c>
      <c r="AG12" s="117">
        <f t="shared" si="2"/>
        <v>100</v>
      </c>
      <c r="AH12" s="116">
        <f t="shared" si="3"/>
        <v>95.741935483870961</v>
      </c>
    </row>
    <row r="13" spans="1:36" x14ac:dyDescent="0.2">
      <c r="A13" s="48" t="s">
        <v>101</v>
      </c>
      <c r="B13" s="112">
        <f>[9]Março!$F$5</f>
        <v>100</v>
      </c>
      <c r="C13" s="112">
        <f>[9]Março!$F$6</f>
        <v>99</v>
      </c>
      <c r="D13" s="112">
        <f>[9]Março!$F$7</f>
        <v>82</v>
      </c>
      <c r="E13" s="112">
        <f>[9]Março!$F$8</f>
        <v>97</v>
      </c>
      <c r="F13" s="112">
        <f>[9]Março!$F$9</f>
        <v>99</v>
      </c>
      <c r="G13" s="112">
        <f>[9]Março!$F$10</f>
        <v>100</v>
      </c>
      <c r="H13" s="112">
        <f>[9]Março!$F$11</f>
        <v>100</v>
      </c>
      <c r="I13" s="112">
        <f>[9]Março!$F$12</f>
        <v>100</v>
      </c>
      <c r="J13" s="112">
        <f>[9]Março!$F$13</f>
        <v>100</v>
      </c>
      <c r="K13" s="112">
        <f>[9]Março!$F$14</f>
        <v>99</v>
      </c>
      <c r="L13" s="112">
        <f>[9]Março!$F$15</f>
        <v>100</v>
      </c>
      <c r="M13" s="112">
        <f>[9]Março!$F$16</f>
        <v>83</v>
      </c>
      <c r="N13" s="112">
        <f>[9]Março!$F$17</f>
        <v>72</v>
      </c>
      <c r="O13" s="112">
        <f>[9]Março!$F$18</f>
        <v>85</v>
      </c>
      <c r="P13" s="112">
        <f>[9]Março!$F$19</f>
        <v>90</v>
      </c>
      <c r="Q13" s="112">
        <f>[9]Março!$F$20</f>
        <v>87</v>
      </c>
      <c r="R13" s="112">
        <f>[9]Março!$F$21</f>
        <v>100</v>
      </c>
      <c r="S13" s="112">
        <f>[9]Março!$F$22</f>
        <v>100</v>
      </c>
      <c r="T13" s="112">
        <f>[9]Março!$F$23</f>
        <v>92</v>
      </c>
      <c r="U13" s="112">
        <f>[9]Março!$F$24</f>
        <v>91</v>
      </c>
      <c r="V13" s="112">
        <f>[9]Março!$F$25</f>
        <v>100</v>
      </c>
      <c r="W13" s="112">
        <f>[9]Março!$F$26</f>
        <v>100</v>
      </c>
      <c r="X13" s="112">
        <f>[9]Março!$F$27</f>
        <v>90</v>
      </c>
      <c r="Y13" s="112">
        <f>[9]Março!$F$28</f>
        <v>87</v>
      </c>
      <c r="Z13" s="112">
        <f>[9]Março!$F$29</f>
        <v>99</v>
      </c>
      <c r="AA13" s="112">
        <f>[9]Março!$F$30</f>
        <v>100</v>
      </c>
      <c r="AB13" s="112">
        <f>[9]Março!$F$31</f>
        <v>97</v>
      </c>
      <c r="AC13" s="112">
        <f>[9]Março!$F$32</f>
        <v>100</v>
      </c>
      <c r="AD13" s="112">
        <f>[9]Março!$F$33</f>
        <v>96</v>
      </c>
      <c r="AE13" s="112">
        <f>[9]Março!$F$34</f>
        <v>94</v>
      </c>
      <c r="AF13" s="112">
        <f>[9]Março!$F$35</f>
        <v>100</v>
      </c>
      <c r="AG13" s="117">
        <f t="shared" si="2"/>
        <v>100</v>
      </c>
      <c r="AH13" s="116">
        <f t="shared" si="3"/>
        <v>94.806451612903231</v>
      </c>
      <c r="AJ13" t="s">
        <v>35</v>
      </c>
    </row>
    <row r="14" spans="1:36" x14ac:dyDescent="0.2">
      <c r="A14" s="48" t="s">
        <v>147</v>
      </c>
      <c r="B14" s="112">
        <f>[10]Março!$F$5</f>
        <v>100</v>
      </c>
      <c r="C14" s="112">
        <f>[10]Março!$F$6</f>
        <v>100</v>
      </c>
      <c r="D14" s="112">
        <f>[10]Março!$F$7</f>
        <v>100</v>
      </c>
      <c r="E14" s="112">
        <f>[10]Março!$F$8</f>
        <v>100</v>
      </c>
      <c r="F14" s="112">
        <f>[10]Março!$F$9</f>
        <v>100</v>
      </c>
      <c r="G14" s="112">
        <f>[10]Março!$F$10</f>
        <v>100</v>
      </c>
      <c r="H14" s="112">
        <f>[10]Março!$F$11</f>
        <v>100</v>
      </c>
      <c r="I14" s="112">
        <f>[10]Março!$F$12</f>
        <v>100</v>
      </c>
      <c r="J14" s="112">
        <f>[10]Março!$F$13</f>
        <v>100</v>
      </c>
      <c r="K14" s="112">
        <f>[10]Março!$F$14</f>
        <v>100</v>
      </c>
      <c r="L14" s="112">
        <f>[10]Março!$F$15</f>
        <v>100</v>
      </c>
      <c r="M14" s="112">
        <f>[10]Março!$F$16</f>
        <v>100</v>
      </c>
      <c r="N14" s="112">
        <f>[10]Março!$F$17</f>
        <v>100</v>
      </c>
      <c r="O14" s="112">
        <f>[10]Março!$F$18</f>
        <v>100</v>
      </c>
      <c r="P14" s="112">
        <f>[10]Março!$F$19</f>
        <v>100</v>
      </c>
      <c r="Q14" s="112">
        <f>[10]Março!$F$20</f>
        <v>98</v>
      </c>
      <c r="R14" s="112">
        <f>[10]Março!$F$21</f>
        <v>100</v>
      </c>
      <c r="S14" s="112">
        <f>[10]Março!$F$22</f>
        <v>100</v>
      </c>
      <c r="T14" s="112">
        <f>[10]Março!$F$23</f>
        <v>100</v>
      </c>
      <c r="U14" s="112">
        <f>[10]Março!$F$24</f>
        <v>100</v>
      </c>
      <c r="V14" s="112">
        <f>[10]Março!$F$25</f>
        <v>100</v>
      </c>
      <c r="W14" s="112">
        <f>[10]Março!$F$26</f>
        <v>100</v>
      </c>
      <c r="X14" s="112">
        <f>[10]Março!$F$27</f>
        <v>100</v>
      </c>
      <c r="Y14" s="112">
        <f>[10]Março!$F$28</f>
        <v>100</v>
      </c>
      <c r="Z14" s="112">
        <f>[10]Março!$F$29</f>
        <v>100</v>
      </c>
      <c r="AA14" s="112">
        <f>[10]Março!$F$30</f>
        <v>100</v>
      </c>
      <c r="AB14" s="112">
        <f>[10]Março!$F$31</f>
        <v>100</v>
      </c>
      <c r="AC14" s="112">
        <f>[10]Março!$F$32</f>
        <v>100</v>
      </c>
      <c r="AD14" s="112">
        <f>[10]Março!$F$33</f>
        <v>100</v>
      </c>
      <c r="AE14" s="112">
        <f>[10]Março!$F$34</f>
        <v>100</v>
      </c>
      <c r="AF14" s="112">
        <f>[10]Março!$F$35</f>
        <v>100</v>
      </c>
      <c r="AG14" s="117">
        <f t="shared" si="2"/>
        <v>100</v>
      </c>
      <c r="AH14" s="116">
        <f t="shared" si="3"/>
        <v>99.935483870967744</v>
      </c>
      <c r="AJ14" s="127"/>
    </row>
    <row r="15" spans="1:36" x14ac:dyDescent="0.2">
      <c r="A15" s="48" t="s">
        <v>2</v>
      </c>
      <c r="B15" s="112">
        <f>[11]Março!$F$5</f>
        <v>86</v>
      </c>
      <c r="C15" s="112">
        <f>[11]Março!$F$6</f>
        <v>85</v>
      </c>
      <c r="D15" s="112">
        <f>[11]Março!$F$7</f>
        <v>83</v>
      </c>
      <c r="E15" s="112">
        <f>[11]Março!$F$8</f>
        <v>86</v>
      </c>
      <c r="F15" s="112">
        <f>[11]Março!$F$9</f>
        <v>92</v>
      </c>
      <c r="G15" s="112">
        <f>[11]Março!$F$10</f>
        <v>89</v>
      </c>
      <c r="H15" s="112">
        <f>[11]Março!$F$11</f>
        <v>88</v>
      </c>
      <c r="I15" s="112">
        <f>[11]Março!$F$12</f>
        <v>94</v>
      </c>
      <c r="J15" s="112">
        <f>[11]Março!$F$13</f>
        <v>88</v>
      </c>
      <c r="K15" s="112">
        <f>[11]Março!$F$14</f>
        <v>85</v>
      </c>
      <c r="L15" s="112">
        <f>[11]Março!$F$15</f>
        <v>90</v>
      </c>
      <c r="M15" s="112">
        <f>[11]Março!$F$16</f>
        <v>84</v>
      </c>
      <c r="N15" s="112">
        <f>[11]Março!$F$17</f>
        <v>80</v>
      </c>
      <c r="O15" s="112">
        <f>[11]Março!$F$18</f>
        <v>84</v>
      </c>
      <c r="P15" s="112">
        <f>[11]Março!$F$19</f>
        <v>90</v>
      </c>
      <c r="Q15" s="112">
        <f>[11]Março!$F$20</f>
        <v>87</v>
      </c>
      <c r="R15" s="112">
        <f>[11]Março!$F$21</f>
        <v>87</v>
      </c>
      <c r="S15" s="112">
        <f>[11]Março!$F$22</f>
        <v>85</v>
      </c>
      <c r="T15" s="112">
        <f>[11]Março!$F$23</f>
        <v>80</v>
      </c>
      <c r="U15" s="112">
        <f>[11]Março!$F$24</f>
        <v>78</v>
      </c>
      <c r="V15" s="112">
        <f>[11]Março!$F$25</f>
        <v>89</v>
      </c>
      <c r="W15" s="112">
        <f>[11]Março!$F$26</f>
        <v>94</v>
      </c>
      <c r="X15" s="112">
        <f>[11]Março!$F$27</f>
        <v>87</v>
      </c>
      <c r="Y15" s="112">
        <f>[11]Março!$F$28</f>
        <v>84</v>
      </c>
      <c r="Z15" s="112">
        <f>[11]Março!$F$29</f>
        <v>88</v>
      </c>
      <c r="AA15" s="112">
        <f>[11]Março!$F$30</f>
        <v>90</v>
      </c>
      <c r="AB15" s="112">
        <f>[11]Março!$F$31</f>
        <v>90</v>
      </c>
      <c r="AC15" s="112">
        <f>[11]Março!$F$32</f>
        <v>83</v>
      </c>
      <c r="AD15" s="112">
        <f>[11]Março!$F$33</f>
        <v>92</v>
      </c>
      <c r="AE15" s="112">
        <f>[11]Março!$F$34</f>
        <v>92</v>
      </c>
      <c r="AF15" s="112">
        <f>[11]Março!$F$35</f>
        <v>92</v>
      </c>
      <c r="AG15" s="117">
        <f t="shared" si="2"/>
        <v>94</v>
      </c>
      <c r="AH15" s="116">
        <f t="shared" si="3"/>
        <v>87.161290322580641</v>
      </c>
      <c r="AJ15" s="12" t="s">
        <v>35</v>
      </c>
    </row>
    <row r="16" spans="1:36" x14ac:dyDescent="0.2">
      <c r="A16" s="48" t="s">
        <v>3</v>
      </c>
      <c r="B16" s="126">
        <f>[42]Março!$F$5</f>
        <v>100</v>
      </c>
      <c r="C16" s="112">
        <f>[42]Março!$F$6</f>
        <v>100</v>
      </c>
      <c r="D16" s="112">
        <f>[42]Março!$F$7</f>
        <v>100</v>
      </c>
      <c r="E16" s="112">
        <f>[42]Março!$F$8</f>
        <v>100</v>
      </c>
      <c r="F16" s="112">
        <f>[42]Março!$F$9</f>
        <v>96</v>
      </c>
      <c r="G16" s="112">
        <f>[42]Março!$F$10</f>
        <v>100</v>
      </c>
      <c r="H16" s="112">
        <f>[42]Março!$F$11</f>
        <v>100</v>
      </c>
      <c r="I16" s="112">
        <f>[42]Março!$F$12</f>
        <v>100</v>
      </c>
      <c r="J16" s="112">
        <f>[42]Março!$F$13</f>
        <v>86</v>
      </c>
      <c r="K16" s="112">
        <f>[42]Março!$F$14</f>
        <v>96</v>
      </c>
      <c r="L16" s="112">
        <f>[42]Março!$F$15</f>
        <v>100</v>
      </c>
      <c r="M16" s="112">
        <f>[42]Março!$F$16</f>
        <v>100</v>
      </c>
      <c r="N16" s="112">
        <f>[42]Março!$F$17</f>
        <v>100</v>
      </c>
      <c r="O16" s="112">
        <f>[42]Março!$F$18</f>
        <v>100</v>
      </c>
      <c r="P16" s="112">
        <f>[42]Março!$F$19</f>
        <v>100</v>
      </c>
      <c r="Q16" s="112">
        <f>[42]Março!$F$20</f>
        <v>100</v>
      </c>
      <c r="R16" s="112">
        <f>[42]Março!$F$21</f>
        <v>100</v>
      </c>
      <c r="S16" s="112">
        <f>[42]Março!$F$22</f>
        <v>100</v>
      </c>
      <c r="T16" s="112">
        <f>[42]Março!$F$23</f>
        <v>100</v>
      </c>
      <c r="U16" s="112">
        <f>[42]Março!$F$24</f>
        <v>100</v>
      </c>
      <c r="V16" s="112">
        <f>[42]Março!$F$25</f>
        <v>100</v>
      </c>
      <c r="W16" s="112">
        <f>[42]Março!$F$26</f>
        <v>100</v>
      </c>
      <c r="X16" s="112">
        <f>[42]Março!$F$27</f>
        <v>100</v>
      </c>
      <c r="Y16" s="112">
        <f>[42]Março!$F$28</f>
        <v>100</v>
      </c>
      <c r="Z16" s="112">
        <f>[42]Março!$F$29</f>
        <v>100</v>
      </c>
      <c r="AA16" s="112">
        <f>[42]Março!$F$30</f>
        <v>100</v>
      </c>
      <c r="AB16" s="112" t="str">
        <f>[42]Março!$F$31</f>
        <v>*</v>
      </c>
      <c r="AC16" s="112">
        <f>[42]Março!$F$32</f>
        <v>100</v>
      </c>
      <c r="AD16" s="112">
        <f>[42]Março!$F$33</f>
        <v>96</v>
      </c>
      <c r="AE16" s="112">
        <f>[42]Março!$F$34</f>
        <v>87</v>
      </c>
      <c r="AF16" s="112">
        <f>[42]Março!$F$35</f>
        <v>100</v>
      </c>
      <c r="AG16" s="117">
        <f>MAX(B16:AF16)</f>
        <v>100</v>
      </c>
      <c r="AH16" s="116">
        <f>AVERAGE(B16:AF16)</f>
        <v>98.7</v>
      </c>
      <c r="AJ16" s="12"/>
    </row>
    <row r="17" spans="1:37" x14ac:dyDescent="0.2">
      <c r="A17" s="48" t="s">
        <v>4</v>
      </c>
      <c r="B17" s="112">
        <f>[12]Março!$F$5</f>
        <v>84</v>
      </c>
      <c r="C17" s="112">
        <f>[12]Março!$F$6</f>
        <v>84</v>
      </c>
      <c r="D17" s="112">
        <f>[12]Março!$F$7</f>
        <v>95</v>
      </c>
      <c r="E17" s="112">
        <f>[12]Março!$F$8</f>
        <v>86</v>
      </c>
      <c r="F17" s="112">
        <f>[12]Março!$F$9</f>
        <v>94</v>
      </c>
      <c r="G17" s="112">
        <f>[12]Março!$F$10</f>
        <v>94</v>
      </c>
      <c r="H17" s="112">
        <f>[12]Março!$F$11</f>
        <v>92</v>
      </c>
      <c r="I17" s="112">
        <f>[12]Março!$F$12</f>
        <v>92</v>
      </c>
      <c r="J17" s="112">
        <f>[12]Março!$F$13</f>
        <v>94</v>
      </c>
      <c r="K17" s="112">
        <f>[12]Março!$F$14</f>
        <v>95</v>
      </c>
      <c r="L17" s="112">
        <f>[12]Março!$F$15</f>
        <v>94</v>
      </c>
      <c r="M17" s="112">
        <f>[12]Março!$F$16</f>
        <v>87</v>
      </c>
      <c r="N17" s="112">
        <f>[12]Março!$F$17</f>
        <v>92</v>
      </c>
      <c r="O17" s="112">
        <f>[12]Março!$F$18</f>
        <v>90</v>
      </c>
      <c r="P17" s="112">
        <f>[12]Março!$F$19</f>
        <v>87</v>
      </c>
      <c r="Q17" s="112">
        <f>[12]Março!$F$20</f>
        <v>93</v>
      </c>
      <c r="R17" s="112">
        <f>[12]Março!$F$21</f>
        <v>92</v>
      </c>
      <c r="S17" s="112">
        <f>[12]Março!$F$22</f>
        <v>91</v>
      </c>
      <c r="T17" s="112">
        <f>[12]Março!$F$23</f>
        <v>90</v>
      </c>
      <c r="U17" s="112">
        <f>[12]Março!$F$24</f>
        <v>91</v>
      </c>
      <c r="V17" s="112">
        <f>[12]Março!$F$25</f>
        <v>96</v>
      </c>
      <c r="W17" s="112">
        <f>[12]Março!$F$26</f>
        <v>96</v>
      </c>
      <c r="X17" s="112">
        <f>[12]Março!$F$27</f>
        <v>96</v>
      </c>
      <c r="Y17" s="112">
        <f>[12]Março!$F$28</f>
        <v>96</v>
      </c>
      <c r="Z17" s="112">
        <f>[12]Março!$F$29</f>
        <v>95</v>
      </c>
      <c r="AA17" s="112">
        <f>[12]Março!$F$30</f>
        <v>94</v>
      </c>
      <c r="AB17" s="112">
        <f>[12]Março!$F$31</f>
        <v>95</v>
      </c>
      <c r="AC17" s="112">
        <f>[12]Março!$F$32</f>
        <v>96</v>
      </c>
      <c r="AD17" s="112">
        <f>[12]Março!$F$33</f>
        <v>96</v>
      </c>
      <c r="AE17" s="112">
        <f>[12]Março!$F$34</f>
        <v>95</v>
      </c>
      <c r="AF17" s="112">
        <f>[12]Março!$F$35</f>
        <v>92</v>
      </c>
      <c r="AG17" s="117">
        <f t="shared" si="2"/>
        <v>96</v>
      </c>
      <c r="AH17" s="116">
        <f t="shared" si="3"/>
        <v>92.387096774193552</v>
      </c>
      <c r="AJ17" t="s">
        <v>35</v>
      </c>
    </row>
    <row r="18" spans="1:37" x14ac:dyDescent="0.2">
      <c r="A18" s="48" t="s">
        <v>5</v>
      </c>
      <c r="B18" s="112">
        <f>[13]Março!$F$5</f>
        <v>88</v>
      </c>
      <c r="C18" s="112">
        <f>[13]Março!$F$6</f>
        <v>84</v>
      </c>
      <c r="D18" s="112">
        <f>[13]Março!$F$7</f>
        <v>78</v>
      </c>
      <c r="E18" s="112">
        <f>[13]Março!$F$8</f>
        <v>85</v>
      </c>
      <c r="F18" s="112">
        <f>[13]Março!$F$9</f>
        <v>88</v>
      </c>
      <c r="G18" s="112">
        <f>[13]Março!$F$10</f>
        <v>92</v>
      </c>
      <c r="H18" s="112">
        <f>[13]Março!$F$11</f>
        <v>86</v>
      </c>
      <c r="I18" s="112">
        <f>[13]Março!$F$12</f>
        <v>88</v>
      </c>
      <c r="J18" s="112">
        <f>[13]Março!$F$13</f>
        <v>86</v>
      </c>
      <c r="K18" s="112">
        <f>[13]Março!$F$14</f>
        <v>82</v>
      </c>
      <c r="L18" s="112">
        <f>[13]Março!$F$15</f>
        <v>83</v>
      </c>
      <c r="M18" s="112">
        <f>[13]Março!$F$16</f>
        <v>74</v>
      </c>
      <c r="N18" s="112">
        <f>[13]Março!$F$17</f>
        <v>85</v>
      </c>
      <c r="O18" s="112">
        <f>[13]Março!$F$18</f>
        <v>86</v>
      </c>
      <c r="P18" s="112">
        <f>[13]Março!$F$19</f>
        <v>80</v>
      </c>
      <c r="Q18" s="112">
        <f>[13]Março!$F$20</f>
        <v>84</v>
      </c>
      <c r="R18" s="112">
        <f>[13]Março!$F$21</f>
        <v>82</v>
      </c>
      <c r="S18" s="112">
        <f>[13]Março!$F$22</f>
        <v>80</v>
      </c>
      <c r="T18" s="112">
        <f>[13]Março!$F$23</f>
        <v>74</v>
      </c>
      <c r="U18" s="112">
        <f>[13]Março!$F$24</f>
        <v>76</v>
      </c>
      <c r="V18" s="112">
        <f>[13]Março!$F$25</f>
        <v>91</v>
      </c>
      <c r="W18" s="112">
        <f>[13]Março!$F$26</f>
        <v>91</v>
      </c>
      <c r="X18" s="112">
        <f>[13]Março!$F$27</f>
        <v>88</v>
      </c>
      <c r="Y18" s="112">
        <f>[13]Março!$F$28</f>
        <v>89</v>
      </c>
      <c r="Z18" s="112" t="str">
        <f>[13]Março!$F$29</f>
        <v>*</v>
      </c>
      <c r="AA18" s="112" t="str">
        <f>[13]Março!$F$30</f>
        <v>*</v>
      </c>
      <c r="AB18" s="112" t="str">
        <f>[13]Março!$F$31</f>
        <v>*</v>
      </c>
      <c r="AC18" s="112" t="str">
        <f>[13]Março!$F$32</f>
        <v>*</v>
      </c>
      <c r="AD18" s="112" t="str">
        <f>[13]Março!$F$33</f>
        <v>*</v>
      </c>
      <c r="AE18" s="112" t="str">
        <f>[13]Março!$F$34</f>
        <v>*</v>
      </c>
      <c r="AF18" s="112">
        <f>[13]Março!$F$35</f>
        <v>90</v>
      </c>
      <c r="AG18" s="117">
        <f t="shared" si="2"/>
        <v>92</v>
      </c>
      <c r="AH18" s="116">
        <f t="shared" si="3"/>
        <v>84.4</v>
      </c>
      <c r="AI18" s="12" t="s">
        <v>35</v>
      </c>
    </row>
    <row r="19" spans="1:37" x14ac:dyDescent="0.2">
      <c r="A19" s="48" t="s">
        <v>33</v>
      </c>
      <c r="B19" s="112">
        <f>[14]Março!$F$5</f>
        <v>90</v>
      </c>
      <c r="C19" s="112">
        <f>[14]Março!$F$6</f>
        <v>88</v>
      </c>
      <c r="D19" s="112">
        <f>[14]Março!$F$7</f>
        <v>96</v>
      </c>
      <c r="E19" s="112">
        <f>[14]Março!$F$8</f>
        <v>100</v>
      </c>
      <c r="F19" s="112">
        <f>[14]Março!$F$9</f>
        <v>100</v>
      </c>
      <c r="G19" s="112">
        <f>[14]Março!$F$10</f>
        <v>100</v>
      </c>
      <c r="H19" s="112">
        <f>[14]Março!$F$11</f>
        <v>100</v>
      </c>
      <c r="I19" s="112">
        <f>[14]Março!$F$12</f>
        <v>100</v>
      </c>
      <c r="J19" s="112">
        <f>[14]Março!$F$13</f>
        <v>100</v>
      </c>
      <c r="K19" s="112">
        <f>[14]Março!$F$14</f>
        <v>100</v>
      </c>
      <c r="L19" s="112">
        <f>[14]Março!$F$15</f>
        <v>100</v>
      </c>
      <c r="M19" s="112">
        <f>[14]Março!$F$16</f>
        <v>97</v>
      </c>
      <c r="N19" s="112">
        <f>[14]Março!$F$17</f>
        <v>100</v>
      </c>
      <c r="O19" s="112">
        <f>[14]Março!$F$18</f>
        <v>98</v>
      </c>
      <c r="P19" s="112">
        <f>[14]Março!$F$19</f>
        <v>100</v>
      </c>
      <c r="Q19" s="112">
        <f>[14]Março!$F$20</f>
        <v>100</v>
      </c>
      <c r="R19" s="112">
        <f>[14]Março!$F$21</f>
        <v>100</v>
      </c>
      <c r="S19" s="112">
        <f>[14]Março!$F$22</f>
        <v>100</v>
      </c>
      <c r="T19" s="112">
        <f>[14]Março!$F$23</f>
        <v>100</v>
      </c>
      <c r="U19" s="112">
        <f>[14]Março!$F$24</f>
        <v>100</v>
      </c>
      <c r="V19" s="112">
        <f>[14]Março!$F$25</f>
        <v>100</v>
      </c>
      <c r="W19" s="112">
        <f>[14]Março!$F$26</f>
        <v>100</v>
      </c>
      <c r="X19" s="112">
        <f>[14]Março!$F$27</f>
        <v>100</v>
      </c>
      <c r="Y19" s="112">
        <f>[14]Março!$F$28</f>
        <v>100</v>
      </c>
      <c r="Z19" s="112">
        <f>[14]Março!$F$29</f>
        <v>100</v>
      </c>
      <c r="AA19" s="112">
        <f>[14]Março!$F$30</f>
        <v>100</v>
      </c>
      <c r="AB19" s="112">
        <f>[14]Março!$F$31</f>
        <v>100</v>
      </c>
      <c r="AC19" s="112">
        <f>[14]Março!$F$32</f>
        <v>100</v>
      </c>
      <c r="AD19" s="112">
        <f>[14]Março!$F$33</f>
        <v>100</v>
      </c>
      <c r="AE19" s="112">
        <f>[14]Março!$F$34</f>
        <v>100</v>
      </c>
      <c r="AF19" s="112">
        <f>[14]Março!$F$35</f>
        <v>100</v>
      </c>
      <c r="AG19" s="117">
        <f t="shared" si="2"/>
        <v>100</v>
      </c>
      <c r="AH19" s="116">
        <f t="shared" si="3"/>
        <v>99</v>
      </c>
    </row>
    <row r="20" spans="1:37" x14ac:dyDescent="0.2">
      <c r="A20" s="48" t="s">
        <v>6</v>
      </c>
      <c r="B20" s="112">
        <f>[15]Março!$F$5</f>
        <v>98</v>
      </c>
      <c r="C20" s="112">
        <f>[15]Março!$F$6</f>
        <v>98</v>
      </c>
      <c r="D20" s="112">
        <f>[15]Março!$F$7</f>
        <v>98</v>
      </c>
      <c r="E20" s="112">
        <f>[15]Março!$F$8</f>
        <v>95</v>
      </c>
      <c r="F20" s="112">
        <f>[15]Março!$F$9</f>
        <v>97</v>
      </c>
      <c r="G20" s="112">
        <f>[15]Março!$F$10</f>
        <v>98</v>
      </c>
      <c r="H20" s="112">
        <f>[15]Março!$F$11</f>
        <v>99</v>
      </c>
      <c r="I20" s="112">
        <f>[15]Março!$F$12</f>
        <v>98</v>
      </c>
      <c r="J20" s="112">
        <f>[15]Março!$F$13</f>
        <v>98</v>
      </c>
      <c r="K20" s="112">
        <f>[15]Março!$F$14</f>
        <v>99</v>
      </c>
      <c r="L20" s="112">
        <f>[15]Março!$F$15</f>
        <v>99</v>
      </c>
      <c r="M20" s="112">
        <f>[15]Março!$F$16</f>
        <v>97</v>
      </c>
      <c r="N20" s="112">
        <f>[15]Março!$F$17</f>
        <v>98</v>
      </c>
      <c r="O20" s="112">
        <f>[15]Março!$F$18</f>
        <v>98</v>
      </c>
      <c r="P20" s="112">
        <f>[15]Março!$F$19</f>
        <v>98</v>
      </c>
      <c r="Q20" s="112">
        <f>[15]Março!$F$20</f>
        <v>98</v>
      </c>
      <c r="R20" s="112">
        <f>[15]Março!$F$21</f>
        <v>99</v>
      </c>
      <c r="S20" s="112">
        <f>[15]Março!$F$22</f>
        <v>99</v>
      </c>
      <c r="T20" s="112">
        <f>[15]Março!$F$23</f>
        <v>98</v>
      </c>
      <c r="U20" s="112">
        <f>[15]Março!$F$24</f>
        <v>99</v>
      </c>
      <c r="V20" s="112">
        <f>[15]Março!$F$25</f>
        <v>96</v>
      </c>
      <c r="W20" s="112">
        <f>[15]Março!$F$26</f>
        <v>96</v>
      </c>
      <c r="X20" s="112">
        <f>[15]Março!$F$27</f>
        <v>95</v>
      </c>
      <c r="Y20" s="112">
        <f>[15]Março!$F$28</f>
        <v>93</v>
      </c>
      <c r="Z20" s="112">
        <f>[15]Março!$F$29</f>
        <v>99</v>
      </c>
      <c r="AA20" s="112">
        <f>[15]Março!$F$30</f>
        <v>98</v>
      </c>
      <c r="AB20" s="112">
        <f>[15]Março!$F$31</f>
        <v>99</v>
      </c>
      <c r="AC20" s="112">
        <f>[15]Março!$F$32</f>
        <v>99</v>
      </c>
      <c r="AD20" s="112">
        <f>[15]Março!$F$33</f>
        <v>99</v>
      </c>
      <c r="AE20" s="112">
        <f>[15]Março!$F$34</f>
        <v>99</v>
      </c>
      <c r="AF20" s="112">
        <f>[15]Março!$F$35</f>
        <v>99</v>
      </c>
      <c r="AG20" s="117">
        <f t="shared" si="2"/>
        <v>99</v>
      </c>
      <c r="AH20" s="116">
        <f t="shared" si="3"/>
        <v>97.838709677419359</v>
      </c>
    </row>
    <row r="21" spans="1:37" x14ac:dyDescent="0.2">
      <c r="A21" s="48" t="s">
        <v>7</v>
      </c>
      <c r="B21" s="112">
        <f>[16]Março!$F$5</f>
        <v>93</v>
      </c>
      <c r="C21" s="112">
        <f>[16]Março!$F$6</f>
        <v>87</v>
      </c>
      <c r="D21" s="112">
        <f>[16]Março!$F$7</f>
        <v>83</v>
      </c>
      <c r="E21" s="112">
        <f>[16]Março!$F$8</f>
        <v>94</v>
      </c>
      <c r="F21" s="112">
        <f>[16]Março!$F$9</f>
        <v>95</v>
      </c>
      <c r="G21" s="112">
        <f>[16]Março!$F$10</f>
        <v>98</v>
      </c>
      <c r="H21" s="112">
        <f>[16]Março!$F$11</f>
        <v>92</v>
      </c>
      <c r="I21" s="112">
        <f>[16]Março!$F$12</f>
        <v>98</v>
      </c>
      <c r="J21" s="112">
        <f>[16]Março!$F$13</f>
        <v>96</v>
      </c>
      <c r="K21" s="112">
        <f>[16]Março!$F$14</f>
        <v>93</v>
      </c>
      <c r="L21" s="112">
        <f>[16]Março!$F$15</f>
        <v>86</v>
      </c>
      <c r="M21" s="112">
        <f>[16]Março!$F$16</f>
        <v>84</v>
      </c>
      <c r="N21" s="112">
        <f>[16]Março!$F$17</f>
        <v>68</v>
      </c>
      <c r="O21" s="112">
        <f>[16]Março!$F$18</f>
        <v>91</v>
      </c>
      <c r="P21" s="112">
        <f>[16]Março!$F$19</f>
        <v>87</v>
      </c>
      <c r="Q21" s="112">
        <f>[16]Março!$F$20</f>
        <v>89</v>
      </c>
      <c r="R21" s="112">
        <f>[16]Março!$F$21</f>
        <v>92</v>
      </c>
      <c r="S21" s="112">
        <f>[16]Março!$F$22</f>
        <v>97</v>
      </c>
      <c r="T21" s="112">
        <f>[16]Março!$F$23</f>
        <v>90</v>
      </c>
      <c r="U21" s="112">
        <f>[16]Março!$F$24</f>
        <v>86</v>
      </c>
      <c r="V21" s="112">
        <f>[16]Março!$F$25</f>
        <v>97</v>
      </c>
      <c r="W21" s="112">
        <f>[16]Março!$F$26</f>
        <v>92</v>
      </c>
      <c r="X21" s="112">
        <f>[16]Março!$F$27</f>
        <v>89</v>
      </c>
      <c r="Y21" s="112">
        <f>[16]Março!$F$28</f>
        <v>83</v>
      </c>
      <c r="Z21" s="112">
        <f>[16]Março!$F$29</f>
        <v>95</v>
      </c>
      <c r="AA21" s="112">
        <f>[16]Março!$F$30</f>
        <v>89</v>
      </c>
      <c r="AB21" s="112">
        <f>[16]Março!$F$31</f>
        <v>96</v>
      </c>
      <c r="AC21" s="112">
        <f>[16]Março!$F$32</f>
        <v>95</v>
      </c>
      <c r="AD21" s="112">
        <f>[16]Março!$F$33</f>
        <v>92</v>
      </c>
      <c r="AE21" s="112">
        <f>[16]Março!$F$34</f>
        <v>96</v>
      </c>
      <c r="AF21" s="112">
        <f>[16]Março!$F$35</f>
        <v>97</v>
      </c>
      <c r="AG21" s="117">
        <f t="shared" si="2"/>
        <v>98</v>
      </c>
      <c r="AH21" s="116">
        <f t="shared" si="3"/>
        <v>90.967741935483872</v>
      </c>
      <c r="AJ21" t="s">
        <v>35</v>
      </c>
    </row>
    <row r="22" spans="1:37" x14ac:dyDescent="0.2">
      <c r="A22" s="48" t="s">
        <v>148</v>
      </c>
      <c r="B22" s="112">
        <f>[17]Março!$F$5</f>
        <v>100</v>
      </c>
      <c r="C22" s="112">
        <f>[17]Março!$F$6</f>
        <v>100</v>
      </c>
      <c r="D22" s="112">
        <f>[17]Março!$F$7</f>
        <v>94</v>
      </c>
      <c r="E22" s="112">
        <f>[17]Março!$F$8</f>
        <v>95</v>
      </c>
      <c r="F22" s="112">
        <f>[17]Março!$F$9</f>
        <v>100</v>
      </c>
      <c r="G22" s="112">
        <f>[17]Março!$F$10</f>
        <v>100</v>
      </c>
      <c r="H22" s="112">
        <f>[17]Março!$F$11</f>
        <v>98</v>
      </c>
      <c r="I22" s="112">
        <f>[17]Março!$F$12</f>
        <v>100</v>
      </c>
      <c r="J22" s="112">
        <f>[17]Março!$F$13</f>
        <v>100</v>
      </c>
      <c r="K22" s="112">
        <f>[17]Março!$F$14</f>
        <v>100</v>
      </c>
      <c r="L22" s="112">
        <f>[17]Março!$F$15</f>
        <v>100</v>
      </c>
      <c r="M22" s="112">
        <f>[17]Março!$F$16</f>
        <v>94</v>
      </c>
      <c r="N22" s="112">
        <f>[17]Março!$F$17</f>
        <v>71</v>
      </c>
      <c r="O22" s="112">
        <f>[17]Março!$F$18</f>
        <v>91</v>
      </c>
      <c r="P22" s="112">
        <f>[17]Março!$F$19</f>
        <v>100</v>
      </c>
      <c r="Q22" s="112">
        <f>[17]Março!$F$20</f>
        <v>98</v>
      </c>
      <c r="R22" s="112">
        <f>[17]Março!$F$21</f>
        <v>95</v>
      </c>
      <c r="S22" s="112">
        <f>[17]Março!$F$22</f>
        <v>100</v>
      </c>
      <c r="T22" s="112">
        <f>[17]Março!$F$23</f>
        <v>98</v>
      </c>
      <c r="U22" s="112">
        <f>[17]Março!$F$24</f>
        <v>91</v>
      </c>
      <c r="V22" s="112">
        <f>[17]Março!$F$25</f>
        <v>96</v>
      </c>
      <c r="W22" s="112">
        <f>[17]Março!$F$26</f>
        <v>93</v>
      </c>
      <c r="X22" s="112">
        <f>[17]Março!$F$27</f>
        <v>93</v>
      </c>
      <c r="Y22" s="112">
        <f>[17]Março!$F$28</f>
        <v>78</v>
      </c>
      <c r="Z22" s="112">
        <f>[17]Março!$F$29</f>
        <v>98</v>
      </c>
      <c r="AA22" s="112">
        <f>[17]Março!$F$30</f>
        <v>93</v>
      </c>
      <c r="AB22" s="112">
        <f>[17]Março!$F$31</f>
        <v>95</v>
      </c>
      <c r="AC22" s="112">
        <f>[17]Março!$F$32</f>
        <v>100</v>
      </c>
      <c r="AD22" s="112">
        <f>[17]Março!$F$33</f>
        <v>98</v>
      </c>
      <c r="AE22" s="112">
        <f>[17]Março!$F$34</f>
        <v>96</v>
      </c>
      <c r="AF22" s="112">
        <f>[17]Março!$F$35</f>
        <v>99</v>
      </c>
      <c r="AG22" s="117">
        <f t="shared" si="2"/>
        <v>100</v>
      </c>
      <c r="AH22" s="116">
        <f t="shared" si="3"/>
        <v>95.612903225806448</v>
      </c>
    </row>
    <row r="23" spans="1:37" x14ac:dyDescent="0.2">
      <c r="A23" s="48" t="s">
        <v>149</v>
      </c>
      <c r="B23" s="112" t="str">
        <f>[18]Março!$F$5</f>
        <v>*</v>
      </c>
      <c r="C23" s="112" t="str">
        <f>[18]Março!$F$6</f>
        <v>*</v>
      </c>
      <c r="D23" s="112" t="str">
        <f>[18]Março!$F$7</f>
        <v>*</v>
      </c>
      <c r="E23" s="112" t="str">
        <f>[18]Março!$F$8</f>
        <v>*</v>
      </c>
      <c r="F23" s="112" t="str">
        <f>[18]Março!$F$9</f>
        <v>*</v>
      </c>
      <c r="G23" s="112">
        <f>[18]Março!$F$10</f>
        <v>98</v>
      </c>
      <c r="H23" s="112">
        <f>[18]Março!$F$11</f>
        <v>94</v>
      </c>
      <c r="I23" s="112">
        <f>[18]Março!$F$12</f>
        <v>96</v>
      </c>
      <c r="J23" s="112">
        <f>[18]Março!$F$13</f>
        <v>96</v>
      </c>
      <c r="K23" s="112">
        <f>[18]Março!$F$14</f>
        <v>96</v>
      </c>
      <c r="L23" s="112">
        <f>[18]Março!$F$15</f>
        <v>98</v>
      </c>
      <c r="M23" s="112">
        <f>[18]Março!$F$16</f>
        <v>93</v>
      </c>
      <c r="N23" s="112">
        <f>[18]Março!$F$17</f>
        <v>82</v>
      </c>
      <c r="O23" s="112">
        <f>[18]Março!$F$18</f>
        <v>85</v>
      </c>
      <c r="P23" s="112">
        <f>[18]Março!$F$19</f>
        <v>93</v>
      </c>
      <c r="Q23" s="112">
        <f>[18]Março!$F$20</f>
        <v>90</v>
      </c>
      <c r="R23" s="112">
        <f>[18]Março!$F$21</f>
        <v>95</v>
      </c>
      <c r="S23" s="112">
        <f>[18]Março!$F$22</f>
        <v>97</v>
      </c>
      <c r="T23" s="112">
        <f>[18]Março!$F$23</f>
        <v>93</v>
      </c>
      <c r="U23" s="112">
        <f>[18]Março!$F$24</f>
        <v>87</v>
      </c>
      <c r="V23" s="112">
        <f>[18]Março!$F$25</f>
        <v>96</v>
      </c>
      <c r="W23" s="112">
        <f>[18]Março!$F$26</f>
        <v>94</v>
      </c>
      <c r="X23" s="112">
        <f>[18]Março!$F$27</f>
        <v>88</v>
      </c>
      <c r="Y23" s="112">
        <f>[18]Março!$F$28</f>
        <v>91</v>
      </c>
      <c r="Z23" s="112">
        <f>[18]Março!$F$29</f>
        <v>96</v>
      </c>
      <c r="AA23" s="112">
        <f>[18]Março!$F$30</f>
        <v>97</v>
      </c>
      <c r="AB23" s="112">
        <f>[18]Março!$F$31</f>
        <v>95</v>
      </c>
      <c r="AC23" s="112">
        <f>[18]Março!$F$32</f>
        <v>96</v>
      </c>
      <c r="AD23" s="112">
        <f>[18]Março!$F$33</f>
        <v>95</v>
      </c>
      <c r="AE23" s="112">
        <f>[18]Março!$F$34</f>
        <v>97</v>
      </c>
      <c r="AF23" s="112">
        <f>[18]Março!$F$35</f>
        <v>96</v>
      </c>
      <c r="AG23" s="117">
        <f t="shared" si="2"/>
        <v>98</v>
      </c>
      <c r="AH23" s="116">
        <f t="shared" si="3"/>
        <v>93.615384615384613</v>
      </c>
      <c r="AI23" s="12" t="s">
        <v>35</v>
      </c>
    </row>
    <row r="24" spans="1:37" x14ac:dyDescent="0.2">
      <c r="A24" s="48" t="s">
        <v>150</v>
      </c>
      <c r="B24" s="112">
        <f>[19]Março!$F$5</f>
        <v>100</v>
      </c>
      <c r="C24" s="112">
        <f>[19]Março!$F$6</f>
        <v>100</v>
      </c>
      <c r="D24" s="112">
        <f>[19]Março!$F$7</f>
        <v>100</v>
      </c>
      <c r="E24" s="112">
        <f>[19]Março!$F$8</f>
        <v>100</v>
      </c>
      <c r="F24" s="112">
        <f>[19]Março!$F$9</f>
        <v>100</v>
      </c>
      <c r="G24" s="112">
        <f>[19]Março!$F$10</f>
        <v>100</v>
      </c>
      <c r="H24" s="112">
        <f>[19]Março!$F$11</f>
        <v>100</v>
      </c>
      <c r="I24" s="112">
        <f>[19]Março!$F$12</f>
        <v>100</v>
      </c>
      <c r="J24" s="112">
        <f>[19]Março!$F$13</f>
        <v>100</v>
      </c>
      <c r="K24" s="112">
        <f>[19]Março!$F$14</f>
        <v>100</v>
      </c>
      <c r="L24" s="112">
        <f>[19]Março!$F$15</f>
        <v>100</v>
      </c>
      <c r="M24" s="112">
        <f>[19]Março!$F$16</f>
        <v>98</v>
      </c>
      <c r="N24" s="112">
        <f>[19]Março!$F$17</f>
        <v>77</v>
      </c>
      <c r="O24" s="112">
        <f>[19]Março!$F$18</f>
        <v>99</v>
      </c>
      <c r="P24" s="112">
        <f>[19]Março!$F$19</f>
        <v>100</v>
      </c>
      <c r="Q24" s="112">
        <f>[19]Março!$F$20</f>
        <v>100</v>
      </c>
      <c r="R24" s="112">
        <f>[19]Março!$F$21</f>
        <v>100</v>
      </c>
      <c r="S24" s="112">
        <f>[19]Março!$F$22</f>
        <v>100</v>
      </c>
      <c r="T24" s="112">
        <f>[19]Março!$F$23</f>
        <v>100</v>
      </c>
      <c r="U24" s="112">
        <f>[19]Março!$F$24</f>
        <v>96</v>
      </c>
      <c r="V24" s="112">
        <f>[19]Março!$F$25</f>
        <v>100</v>
      </c>
      <c r="W24" s="112">
        <f>[19]Março!$F$26</f>
        <v>100</v>
      </c>
      <c r="X24" s="112">
        <f>[19]Março!$F$27</f>
        <v>100</v>
      </c>
      <c r="Y24" s="112">
        <f>[19]Março!$F$28</f>
        <v>84</v>
      </c>
      <c r="Z24" s="112">
        <f>[19]Março!$F$29</f>
        <v>100</v>
      </c>
      <c r="AA24" s="112">
        <f>[19]Março!$F$30</f>
        <v>80</v>
      </c>
      <c r="AB24" s="112">
        <f>[19]Março!$F$31</f>
        <v>100</v>
      </c>
      <c r="AC24" s="112">
        <f>[19]Março!$F$32</f>
        <v>100</v>
      </c>
      <c r="AD24" s="112">
        <f>[19]Março!$F$33</f>
        <v>97</v>
      </c>
      <c r="AE24" s="112">
        <f>[19]Março!$F$34</f>
        <v>100</v>
      </c>
      <c r="AF24" s="112">
        <f>[19]Março!$F$35</f>
        <v>100</v>
      </c>
      <c r="AG24" s="117">
        <f t="shared" si="2"/>
        <v>100</v>
      </c>
      <c r="AH24" s="116">
        <f t="shared" si="3"/>
        <v>97.774193548387103</v>
      </c>
      <c r="AJ24" t="s">
        <v>35</v>
      </c>
    </row>
    <row r="25" spans="1:37" x14ac:dyDescent="0.2">
      <c r="A25" s="48" t="s">
        <v>8</v>
      </c>
      <c r="B25" s="112">
        <f>[20]Março!$F$5</f>
        <v>100</v>
      </c>
      <c r="C25" s="112">
        <f>[20]Março!$F$6</f>
        <v>100</v>
      </c>
      <c r="D25" s="112">
        <f>[20]Março!$F$7</f>
        <v>100</v>
      </c>
      <c r="E25" s="112">
        <f>[20]Março!$F$8</f>
        <v>92</v>
      </c>
      <c r="F25" s="112">
        <f>[20]Março!$F$9</f>
        <v>100</v>
      </c>
      <c r="G25" s="112">
        <f>[20]Março!$F$10</f>
        <v>100</v>
      </c>
      <c r="H25" s="112">
        <f>[20]Março!$F$11</f>
        <v>100</v>
      </c>
      <c r="I25" s="112">
        <f>[20]Março!$F$12</f>
        <v>98</v>
      </c>
      <c r="J25" s="112">
        <f>[20]Março!$F$13</f>
        <v>100</v>
      </c>
      <c r="K25" s="112">
        <f>[20]Março!$F$14</f>
        <v>100</v>
      </c>
      <c r="L25" s="112">
        <f>[20]Março!$F$15</f>
        <v>100</v>
      </c>
      <c r="M25" s="112">
        <f>[20]Março!$F$16</f>
        <v>100</v>
      </c>
      <c r="N25" s="112">
        <f>[20]Março!$F$17</f>
        <v>79</v>
      </c>
      <c r="O25" s="112">
        <f>[20]Março!$F$18</f>
        <v>87</v>
      </c>
      <c r="P25" s="112">
        <f>[20]Março!$F$19</f>
        <v>99</v>
      </c>
      <c r="Q25" s="112">
        <f>[20]Março!$F$20</f>
        <v>100</v>
      </c>
      <c r="R25" s="112">
        <f>[20]Março!$F$21</f>
        <v>94</v>
      </c>
      <c r="S25" s="112">
        <f>[20]Março!$F$22</f>
        <v>89</v>
      </c>
      <c r="T25" s="112">
        <f>[20]Março!$F$23</f>
        <v>100</v>
      </c>
      <c r="U25" s="112">
        <f>[20]Março!$F$24</f>
        <v>100</v>
      </c>
      <c r="V25" s="112">
        <f>[20]Março!$F$25</f>
        <v>100</v>
      </c>
      <c r="W25" s="112">
        <f>[20]Março!$F$26</f>
        <v>100</v>
      </c>
      <c r="X25" s="112">
        <f>[20]Março!$F$27</f>
        <v>89</v>
      </c>
      <c r="Y25" s="112">
        <f>[20]Março!$F$28</f>
        <v>96</v>
      </c>
      <c r="Z25" s="112">
        <f>[20]Março!$F$29</f>
        <v>100</v>
      </c>
      <c r="AA25" s="112">
        <f>[20]Março!$F$30</f>
        <v>93</v>
      </c>
      <c r="AB25" s="112">
        <f>[20]Março!$F$31</f>
        <v>100</v>
      </c>
      <c r="AC25" s="112">
        <f>[20]Março!$F$32</f>
        <v>100</v>
      </c>
      <c r="AD25" s="112">
        <f>[20]Março!$F$33</f>
        <v>100</v>
      </c>
      <c r="AE25" s="112">
        <f>[20]Março!$F$34</f>
        <v>97</v>
      </c>
      <c r="AF25" s="112">
        <f>[20]Março!$F$35</f>
        <v>100</v>
      </c>
      <c r="AG25" s="117">
        <f t="shared" si="2"/>
        <v>100</v>
      </c>
      <c r="AH25" s="116">
        <f t="shared" si="3"/>
        <v>97.193548387096769</v>
      </c>
      <c r="AJ25" t="s">
        <v>35</v>
      </c>
    </row>
    <row r="26" spans="1:37" x14ac:dyDescent="0.2">
      <c r="A26" s="48" t="s">
        <v>9</v>
      </c>
      <c r="B26" s="112">
        <f>[21]Março!$F$5</f>
        <v>83</v>
      </c>
      <c r="C26" s="112">
        <f>[21]Março!$F$6</f>
        <v>84</v>
      </c>
      <c r="D26" s="112">
        <f>[21]Março!$F$7</f>
        <v>83</v>
      </c>
      <c r="E26" s="112">
        <f>[21]Março!$F$8</f>
        <v>79</v>
      </c>
      <c r="F26" s="112">
        <f>[21]Março!$F$9</f>
        <v>87</v>
      </c>
      <c r="G26" s="112">
        <f>[21]Março!$F$10</f>
        <v>93</v>
      </c>
      <c r="H26" s="112">
        <f>[21]Março!$F$11</f>
        <v>90</v>
      </c>
      <c r="I26" s="112">
        <f>[21]Março!$F$12</f>
        <v>92</v>
      </c>
      <c r="J26" s="112">
        <f>[21]Março!$F$13</f>
        <v>91</v>
      </c>
      <c r="K26" s="112">
        <f>[21]Março!$F$14</f>
        <v>86</v>
      </c>
      <c r="L26" s="112">
        <f>[21]Março!$F$15</f>
        <v>89</v>
      </c>
      <c r="M26" s="112">
        <f>[21]Março!$F$16</f>
        <v>84</v>
      </c>
      <c r="N26" s="112">
        <f>[21]Março!$F$17</f>
        <v>68</v>
      </c>
      <c r="O26" s="112">
        <f>[21]Março!$F$18</f>
        <v>83</v>
      </c>
      <c r="P26" s="112">
        <f>[21]Março!$F$19</f>
        <v>82</v>
      </c>
      <c r="Q26" s="112">
        <f>[21]Março!$F$20</f>
        <v>84</v>
      </c>
      <c r="R26" s="112">
        <f>[21]Março!$F$21</f>
        <v>89</v>
      </c>
      <c r="S26" s="112">
        <f>[21]Março!$F$22</f>
        <v>92</v>
      </c>
      <c r="T26" s="112">
        <f>[21]Março!$F$23</f>
        <v>88</v>
      </c>
      <c r="U26" s="112">
        <f>[21]Março!$F$24</f>
        <v>93</v>
      </c>
      <c r="V26" s="112">
        <f>[21]Março!$F$25</f>
        <v>88</v>
      </c>
      <c r="W26" s="112">
        <f>[21]Março!$F$26</f>
        <v>89</v>
      </c>
      <c r="X26" s="112">
        <f>[21]Março!$F$27</f>
        <v>79</v>
      </c>
      <c r="Y26" s="112">
        <f>[21]Março!$F$28</f>
        <v>80</v>
      </c>
      <c r="Z26" s="112">
        <f>[21]Março!$F$29</f>
        <v>92</v>
      </c>
      <c r="AA26" s="112">
        <f>[21]Março!$F$30</f>
        <v>83</v>
      </c>
      <c r="AB26" s="112">
        <f>[21]Março!$F$31</f>
        <v>89</v>
      </c>
      <c r="AC26" s="112">
        <f>[21]Março!$F$32</f>
        <v>93</v>
      </c>
      <c r="AD26" s="112">
        <f>[21]Março!$F$33</f>
        <v>88</v>
      </c>
      <c r="AE26" s="112">
        <f>[21]Março!$F$34</f>
        <v>89</v>
      </c>
      <c r="AF26" s="112">
        <f>[21]Março!$F$35</f>
        <v>93</v>
      </c>
      <c r="AG26" s="117">
        <f t="shared" si="2"/>
        <v>93</v>
      </c>
      <c r="AH26" s="116">
        <f t="shared" si="3"/>
        <v>86.548387096774192</v>
      </c>
      <c r="AJ26" t="s">
        <v>35</v>
      </c>
    </row>
    <row r="27" spans="1:37" x14ac:dyDescent="0.2">
      <c r="A27" s="48" t="s">
        <v>32</v>
      </c>
      <c r="B27" s="112">
        <f>[22]Março!$F$5</f>
        <v>87</v>
      </c>
      <c r="C27" s="112">
        <f>[22]Março!$F$6</f>
        <v>96</v>
      </c>
      <c r="D27" s="112">
        <f>[22]Março!$F$7</f>
        <v>80</v>
      </c>
      <c r="E27" s="112">
        <f>[22]Março!$F$8</f>
        <v>83</v>
      </c>
      <c r="F27" s="112">
        <f>[22]Março!$F$9</f>
        <v>93</v>
      </c>
      <c r="G27" s="112">
        <f>[22]Março!$F$10</f>
        <v>97</v>
      </c>
      <c r="H27" s="112">
        <f>[22]Março!$F$11</f>
        <v>95</v>
      </c>
      <c r="I27" s="112">
        <f>[22]Março!$F$12</f>
        <v>100</v>
      </c>
      <c r="J27" s="112">
        <f>[22]Março!$F$13</f>
        <v>89</v>
      </c>
      <c r="K27" s="112">
        <f>[22]Março!$F$14</f>
        <v>92</v>
      </c>
      <c r="L27" s="112">
        <f>[22]Março!$F$15</f>
        <v>92</v>
      </c>
      <c r="M27" s="112">
        <f>[22]Março!$F$16</f>
        <v>89</v>
      </c>
      <c r="N27" s="112">
        <f>[22]Março!$F$17</f>
        <v>73</v>
      </c>
      <c r="O27" s="112">
        <f>[22]Março!$F$18</f>
        <v>82</v>
      </c>
      <c r="P27" s="112">
        <f>[22]Março!$F$19</f>
        <v>85</v>
      </c>
      <c r="Q27" s="112">
        <f>[22]Março!$F$20</f>
        <v>82</v>
      </c>
      <c r="R27" s="112">
        <f>[22]Março!$F$21</f>
        <v>84</v>
      </c>
      <c r="S27" s="112">
        <f>[22]Março!$F$22</f>
        <v>83</v>
      </c>
      <c r="T27" s="112">
        <f>[22]Março!$F$23</f>
        <v>79</v>
      </c>
      <c r="U27" s="112">
        <f>[22]Março!$F$24</f>
        <v>77</v>
      </c>
      <c r="V27" s="112">
        <f>[22]Março!$F$25</f>
        <v>77</v>
      </c>
      <c r="W27" s="112">
        <f>[22]Março!$F$26</f>
        <v>89</v>
      </c>
      <c r="X27" s="112">
        <f>[22]Março!$F$27</f>
        <v>83</v>
      </c>
      <c r="Y27" s="112">
        <f>[22]Março!$F$28</f>
        <v>72</v>
      </c>
      <c r="Z27" s="112">
        <f>[22]Março!$F$29</f>
        <v>79</v>
      </c>
      <c r="AA27" s="112">
        <f>[22]Março!$F$30</f>
        <v>86</v>
      </c>
      <c r="AB27" s="112">
        <f>[22]Março!$F$31</f>
        <v>89</v>
      </c>
      <c r="AC27" s="112">
        <f>[22]Março!$F$32</f>
        <v>95</v>
      </c>
      <c r="AD27" s="112">
        <f>[22]Março!$F$33</f>
        <v>88</v>
      </c>
      <c r="AE27" s="112">
        <f>[22]Março!$F$34</f>
        <v>91</v>
      </c>
      <c r="AF27" s="112">
        <f>[22]Março!$F$35</f>
        <v>89</v>
      </c>
      <c r="AG27" s="117">
        <f t="shared" si="2"/>
        <v>100</v>
      </c>
      <c r="AH27" s="116">
        <f t="shared" si="3"/>
        <v>86.322580645161295</v>
      </c>
      <c r="AJ27" t="s">
        <v>35</v>
      </c>
    </row>
    <row r="28" spans="1:37" x14ac:dyDescent="0.2">
      <c r="A28" s="48" t="s">
        <v>10</v>
      </c>
      <c r="B28" s="112">
        <f>[23]Março!$F$5</f>
        <v>98</v>
      </c>
      <c r="C28" s="112">
        <f>[23]Março!$F$6</f>
        <v>97</v>
      </c>
      <c r="D28" s="112">
        <f>[23]Março!$F$7</f>
        <v>88</v>
      </c>
      <c r="E28" s="112">
        <f>[23]Março!$F$8</f>
        <v>91</v>
      </c>
      <c r="F28" s="112">
        <f>[23]Março!$F$9</f>
        <v>94</v>
      </c>
      <c r="G28" s="112">
        <f>[23]Março!$F$10</f>
        <v>100</v>
      </c>
      <c r="H28" s="112">
        <f>[23]Março!$F$11</f>
        <v>92</v>
      </c>
      <c r="I28" s="112">
        <f>[23]Março!$F$12</f>
        <v>93</v>
      </c>
      <c r="J28" s="112">
        <f>[23]Março!$F$13</f>
        <v>94</v>
      </c>
      <c r="K28" s="112">
        <f>[23]Março!$F$14</f>
        <v>95</v>
      </c>
      <c r="L28" s="112">
        <f>[23]Março!$F$15</f>
        <v>98</v>
      </c>
      <c r="M28" s="112">
        <f>[23]Março!$F$16</f>
        <v>86</v>
      </c>
      <c r="N28" s="112">
        <f>[23]Março!$F$17</f>
        <v>72</v>
      </c>
      <c r="O28" s="112">
        <f>[23]Março!$F$18</f>
        <v>100</v>
      </c>
      <c r="P28" s="112">
        <f>[23]Março!$F$19</f>
        <v>92</v>
      </c>
      <c r="Q28" s="112">
        <f>[23]Março!$F$20</f>
        <v>89</v>
      </c>
      <c r="R28" s="112">
        <f>[23]Março!$F$21</f>
        <v>97</v>
      </c>
      <c r="S28" s="112">
        <f>[23]Março!$F$22</f>
        <v>100</v>
      </c>
      <c r="T28" s="112">
        <f>[23]Março!$F$23</f>
        <v>93</v>
      </c>
      <c r="U28" s="112">
        <f>[23]Março!$F$24</f>
        <v>88</v>
      </c>
      <c r="V28" s="112">
        <f>[23]Março!$F$25</f>
        <v>92</v>
      </c>
      <c r="W28" s="112">
        <f>[23]Março!$F$26</f>
        <v>95</v>
      </c>
      <c r="X28" s="112">
        <f>[23]Março!$F$27</f>
        <v>84</v>
      </c>
      <c r="Y28" s="112">
        <f>[23]Março!$F$28</f>
        <v>86</v>
      </c>
      <c r="Z28" s="112">
        <f>[23]Março!$F$29</f>
        <v>100</v>
      </c>
      <c r="AA28" s="112">
        <f>[23]Março!$F$30</f>
        <v>94</v>
      </c>
      <c r="AB28" s="112">
        <f>[23]Março!$F$31</f>
        <v>95</v>
      </c>
      <c r="AC28" s="112">
        <f>[23]Março!$F$32</f>
        <v>97</v>
      </c>
      <c r="AD28" s="112">
        <f>[23]Março!$F$33</f>
        <v>92</v>
      </c>
      <c r="AE28" s="112">
        <f>[23]Março!$F$34</f>
        <v>97</v>
      </c>
      <c r="AF28" s="112">
        <f>[23]Março!$F$35</f>
        <v>94</v>
      </c>
      <c r="AG28" s="117">
        <f t="shared" si="2"/>
        <v>100</v>
      </c>
      <c r="AH28" s="116">
        <f t="shared" si="3"/>
        <v>93</v>
      </c>
      <c r="AJ28" t="s">
        <v>35</v>
      </c>
    </row>
    <row r="29" spans="1:37" x14ac:dyDescent="0.2">
      <c r="A29" s="48" t="s">
        <v>151</v>
      </c>
      <c r="B29" s="112">
        <f>[24]Março!$F$5</f>
        <v>97</v>
      </c>
      <c r="C29" s="112">
        <f>[24]Março!$F$6</f>
        <v>93</v>
      </c>
      <c r="D29" s="112">
        <f>[24]Março!$F$7</f>
        <v>84</v>
      </c>
      <c r="E29" s="112">
        <f>[24]Março!$F$8</f>
        <v>93</v>
      </c>
      <c r="F29" s="112">
        <f>[24]Março!$F$9</f>
        <v>95</v>
      </c>
      <c r="G29" s="112">
        <f>[24]Março!$F$10</f>
        <v>98</v>
      </c>
      <c r="H29" s="112">
        <f>[24]Março!$F$11</f>
        <v>97</v>
      </c>
      <c r="I29" s="112">
        <f>[24]Março!$F$12</f>
        <v>97</v>
      </c>
      <c r="J29" s="112">
        <f>[24]Março!$F$13</f>
        <v>98</v>
      </c>
      <c r="K29" s="112">
        <f>[24]Março!$F$14</f>
        <v>93</v>
      </c>
      <c r="L29" s="112">
        <f>[24]Março!$F$15</f>
        <v>94</v>
      </c>
      <c r="M29" s="112">
        <f>[24]Março!$F$16</f>
        <v>93</v>
      </c>
      <c r="N29" s="112">
        <f>[24]Março!$F$17</f>
        <v>78</v>
      </c>
      <c r="O29" s="112">
        <f>[24]Março!$F$18</f>
        <v>91</v>
      </c>
      <c r="P29" s="112">
        <f>[24]Março!$F$19</f>
        <v>91</v>
      </c>
      <c r="Q29" s="112">
        <f>[24]Março!$F$20</f>
        <v>92</v>
      </c>
      <c r="R29" s="112">
        <f>[24]Março!$F$21</f>
        <v>97</v>
      </c>
      <c r="S29" s="112">
        <f>[24]Março!$F$22</f>
        <v>98</v>
      </c>
      <c r="T29" s="112">
        <f>[24]Março!$F$23</f>
        <v>96</v>
      </c>
      <c r="U29" s="112">
        <f>[24]Março!$F$24</f>
        <v>94</v>
      </c>
      <c r="V29" s="112">
        <f>[24]Março!$F$25</f>
        <v>96</v>
      </c>
      <c r="W29" s="112">
        <f>[24]Março!$F$26</f>
        <v>95</v>
      </c>
      <c r="X29" s="112">
        <f>[24]Março!$F$27</f>
        <v>93</v>
      </c>
      <c r="Y29" s="112">
        <f>[24]Março!$F$28</f>
        <v>91</v>
      </c>
      <c r="Z29" s="112">
        <f>[24]Março!$F$29</f>
        <v>97</v>
      </c>
      <c r="AA29" s="112">
        <f>[24]Março!$F$30</f>
        <v>93</v>
      </c>
      <c r="AB29" s="112">
        <f>[24]Março!$F$31</f>
        <v>98</v>
      </c>
      <c r="AC29" s="112">
        <f>[24]Março!$F$32</f>
        <v>98</v>
      </c>
      <c r="AD29" s="112">
        <f>[24]Março!$F$33</f>
        <v>93</v>
      </c>
      <c r="AE29" s="112">
        <f>[24]Março!$F$34</f>
        <v>97</v>
      </c>
      <c r="AF29" s="112">
        <f>[24]Março!$F$35</f>
        <v>96</v>
      </c>
      <c r="AG29" s="117">
        <f t="shared" si="2"/>
        <v>98</v>
      </c>
      <c r="AH29" s="116">
        <f t="shared" si="3"/>
        <v>94.064516129032256</v>
      </c>
      <c r="AI29" s="12" t="s">
        <v>35</v>
      </c>
    </row>
    <row r="30" spans="1:37" x14ac:dyDescent="0.2">
      <c r="A30" s="48" t="s">
        <v>11</v>
      </c>
      <c r="B30" s="112">
        <f>[25]Março!$F$5</f>
        <v>90</v>
      </c>
      <c r="C30" s="112">
        <f>[25]Março!$F$6</f>
        <v>92</v>
      </c>
      <c r="D30" s="112">
        <f>[25]Março!$F$7</f>
        <v>94</v>
      </c>
      <c r="E30" s="112">
        <f>[25]Março!$F$8</f>
        <v>95</v>
      </c>
      <c r="F30" s="112">
        <f>[25]Março!$F$9</f>
        <v>95</v>
      </c>
      <c r="G30" s="112">
        <f>[25]Março!$F$10</f>
        <v>96</v>
      </c>
      <c r="H30" s="112">
        <f>[25]Março!$F$11</f>
        <v>96</v>
      </c>
      <c r="I30" s="112">
        <f>[25]Março!$F$12</f>
        <v>95</v>
      </c>
      <c r="J30" s="112">
        <f>[25]Março!$F$13</f>
        <v>95</v>
      </c>
      <c r="K30" s="112">
        <f>[25]Março!$F$14</f>
        <v>94</v>
      </c>
      <c r="L30" s="112">
        <f>[25]Março!$F$15</f>
        <v>95</v>
      </c>
      <c r="M30" s="112">
        <f>[25]Março!$F$16</f>
        <v>94</v>
      </c>
      <c r="N30" s="112">
        <f>[25]Março!$F$17</f>
        <v>90</v>
      </c>
      <c r="O30" s="112">
        <f>[25]Março!$F$18</f>
        <v>95</v>
      </c>
      <c r="P30" s="112">
        <f>[25]Março!$F$19</f>
        <v>94</v>
      </c>
      <c r="Q30" s="112">
        <f>[25]Março!$F$20</f>
        <v>94</v>
      </c>
      <c r="R30" s="112">
        <f>[25]Março!$F$21</f>
        <v>88</v>
      </c>
      <c r="S30" s="112">
        <f>[25]Março!$F$22</f>
        <v>95</v>
      </c>
      <c r="T30" s="112">
        <f>[25]Março!$F$23</f>
        <v>94</v>
      </c>
      <c r="U30" s="112">
        <f>[25]Março!$F$24</f>
        <v>90</v>
      </c>
      <c r="V30" s="112">
        <f>[25]Março!$F$25</f>
        <v>91</v>
      </c>
      <c r="W30" s="112">
        <f>[25]Março!$F$26</f>
        <v>92</v>
      </c>
      <c r="X30" s="112">
        <f>[25]Março!$F$27</f>
        <v>85</v>
      </c>
      <c r="Y30" s="112">
        <f>[25]Março!$F$28</f>
        <v>82</v>
      </c>
      <c r="Z30" s="112">
        <f>[25]Março!$F$29</f>
        <v>91</v>
      </c>
      <c r="AA30" s="112">
        <f>[25]Março!$F$30</f>
        <v>92</v>
      </c>
      <c r="AB30" s="112">
        <f>[25]Março!$F$31</f>
        <v>96</v>
      </c>
      <c r="AC30" s="112">
        <f>[25]Março!$F$32</f>
        <v>94</v>
      </c>
      <c r="AD30" s="112">
        <f>[25]Março!$F$33</f>
        <v>95</v>
      </c>
      <c r="AE30" s="112">
        <f>[25]Março!$F$34</f>
        <v>95</v>
      </c>
      <c r="AF30" s="112">
        <f>[25]Março!$F$35</f>
        <v>95</v>
      </c>
      <c r="AG30" s="117">
        <f t="shared" si="2"/>
        <v>96</v>
      </c>
      <c r="AH30" s="116">
        <f t="shared" si="3"/>
        <v>92.870967741935488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2">
        <f>[26]Março!$F$5</f>
        <v>90</v>
      </c>
      <c r="C31" s="112">
        <f>[26]Março!$F$6</f>
        <v>88</v>
      </c>
      <c r="D31" s="112">
        <f>[26]Março!$F$7</f>
        <v>91</v>
      </c>
      <c r="E31" s="112">
        <f>[26]Março!$F$8</f>
        <v>92</v>
      </c>
      <c r="F31" s="112">
        <f>[26]Março!$F$9</f>
        <v>92</v>
      </c>
      <c r="G31" s="112">
        <f>[26]Março!$F$10</f>
        <v>92</v>
      </c>
      <c r="H31" s="112">
        <f>[26]Março!$F$11</f>
        <v>93</v>
      </c>
      <c r="I31" s="112">
        <f>[26]Março!$F$12</f>
        <v>92</v>
      </c>
      <c r="J31" s="112">
        <f>[26]Março!$F$13</f>
        <v>89</v>
      </c>
      <c r="K31" s="112">
        <f>[26]Março!$F$14</f>
        <v>91</v>
      </c>
      <c r="L31" s="112">
        <f>[26]Março!$F$15</f>
        <v>91</v>
      </c>
      <c r="M31" s="112">
        <f>[26]Março!$F$16</f>
        <v>87</v>
      </c>
      <c r="N31" s="112">
        <f>[26]Março!$F$17</f>
        <v>89</v>
      </c>
      <c r="O31" s="112">
        <f>[26]Março!$F$18</f>
        <v>91</v>
      </c>
      <c r="P31" s="112">
        <f>[26]Março!$F$19</f>
        <v>89</v>
      </c>
      <c r="Q31" s="112">
        <f>[26]Março!$F$20</f>
        <v>91</v>
      </c>
      <c r="R31" s="112">
        <f>[26]Março!$F$21</f>
        <v>90</v>
      </c>
      <c r="S31" s="112">
        <f>[26]Março!$F$22</f>
        <v>90</v>
      </c>
      <c r="T31" s="112">
        <f>[26]Março!$F$23</f>
        <v>90</v>
      </c>
      <c r="U31" s="112">
        <f>[26]Março!$F$24</f>
        <v>89</v>
      </c>
      <c r="V31" s="112">
        <f>[26]Março!$F$25</f>
        <v>86</v>
      </c>
      <c r="W31" s="112">
        <f>[26]Março!$F$26</f>
        <v>92</v>
      </c>
      <c r="X31" s="112">
        <f>[26]Março!$F$27</f>
        <v>86</v>
      </c>
      <c r="Y31" s="112">
        <f>[26]Março!$F$28</f>
        <v>80</v>
      </c>
      <c r="Z31" s="112">
        <f>[26]Março!$F$29</f>
        <v>86</v>
      </c>
      <c r="AA31" s="112">
        <f>[26]Março!$F$30</f>
        <v>89</v>
      </c>
      <c r="AB31" s="112">
        <f>[26]Março!$F$31</f>
        <v>94</v>
      </c>
      <c r="AC31" s="112">
        <f>[26]Março!$F$32</f>
        <v>87</v>
      </c>
      <c r="AD31" s="112">
        <f>[26]Março!$F$33</f>
        <v>88</v>
      </c>
      <c r="AE31" s="112">
        <f>[26]Março!$F$34</f>
        <v>92</v>
      </c>
      <c r="AF31" s="112">
        <f>[26]Março!$F$35</f>
        <v>94</v>
      </c>
      <c r="AG31" s="117">
        <f t="shared" si="2"/>
        <v>94</v>
      </c>
      <c r="AH31" s="116">
        <f t="shared" si="3"/>
        <v>89.709677419354833</v>
      </c>
    </row>
    <row r="32" spans="1:37" x14ac:dyDescent="0.2">
      <c r="A32" s="48" t="s">
        <v>13</v>
      </c>
      <c r="B32" s="112">
        <f>[27]Março!$F$5</f>
        <v>95</v>
      </c>
      <c r="C32" s="112">
        <f>[27]Março!$F$6</f>
        <v>94</v>
      </c>
      <c r="D32" s="112">
        <f>[27]Março!$F$7</f>
        <v>93</v>
      </c>
      <c r="E32" s="112">
        <f>[27]Março!$F$8</f>
        <v>92</v>
      </c>
      <c r="F32" s="112">
        <f>[27]Março!$F$9</f>
        <v>99</v>
      </c>
      <c r="G32" s="112">
        <f>[27]Março!$F$10</f>
        <v>96</v>
      </c>
      <c r="H32" s="112">
        <f>[27]Março!$F$11</f>
        <v>95</v>
      </c>
      <c r="I32" s="112">
        <f>[27]Março!$F$12</f>
        <v>93</v>
      </c>
      <c r="J32" s="112">
        <f>[27]Março!$F$13</f>
        <v>92</v>
      </c>
      <c r="K32" s="112">
        <f>[27]Março!$F$14</f>
        <v>94</v>
      </c>
      <c r="L32" s="112">
        <f>[27]Março!$F$15</f>
        <v>93</v>
      </c>
      <c r="M32" s="112">
        <f>[27]Março!$F$16</f>
        <v>94</v>
      </c>
      <c r="N32" s="112">
        <f>[27]Março!$F$17</f>
        <v>94</v>
      </c>
      <c r="O32" s="112">
        <f>[27]Março!$F$18</f>
        <v>93</v>
      </c>
      <c r="P32" s="112">
        <f>[27]Março!$F$19</f>
        <v>91</v>
      </c>
      <c r="Q32" s="112">
        <f>[27]Março!$F$20</f>
        <v>94</v>
      </c>
      <c r="R32" s="112">
        <f>[27]Março!$F$21</f>
        <v>93</v>
      </c>
      <c r="S32" s="112">
        <f>[27]Março!$F$22</f>
        <v>89</v>
      </c>
      <c r="T32" s="112">
        <f>[27]Março!$F$23</f>
        <v>94</v>
      </c>
      <c r="U32" s="112">
        <f>[27]Março!$F$24</f>
        <v>90</v>
      </c>
      <c r="V32" s="112">
        <f>[27]Março!$F$25</f>
        <v>90</v>
      </c>
      <c r="W32" s="112">
        <f>[27]Março!$F$26</f>
        <v>100</v>
      </c>
      <c r="X32" s="112">
        <f>[27]Março!$F$27</f>
        <v>94</v>
      </c>
      <c r="Y32" s="112">
        <f>[27]Março!$F$28</f>
        <v>94</v>
      </c>
      <c r="Z32" s="112">
        <f>[27]Março!$F$29</f>
        <v>93</v>
      </c>
      <c r="AA32" s="112">
        <f>[27]Março!$F$30</f>
        <v>94</v>
      </c>
      <c r="AB32" s="112">
        <f>[27]Março!$F$31</f>
        <v>100</v>
      </c>
      <c r="AC32" s="112">
        <f>[27]Março!$F$32</f>
        <v>98</v>
      </c>
      <c r="AD32" s="112">
        <f>[27]Março!$F$33</f>
        <v>98</v>
      </c>
      <c r="AE32" s="112">
        <f>[27]Março!$F$34</f>
        <v>99</v>
      </c>
      <c r="AF32" s="112">
        <f>[27]Março!$F$35</f>
        <v>95</v>
      </c>
      <c r="AG32" s="117">
        <f t="shared" si="2"/>
        <v>100</v>
      </c>
      <c r="AH32" s="116">
        <f t="shared" si="3"/>
        <v>94.290322580645167</v>
      </c>
      <c r="AJ32" t="s">
        <v>35</v>
      </c>
    </row>
    <row r="33" spans="1:36" x14ac:dyDescent="0.2">
      <c r="A33" s="48" t="s">
        <v>152</v>
      </c>
      <c r="B33" s="112">
        <f>[28]Março!$F$5</f>
        <v>97</v>
      </c>
      <c r="C33" s="112">
        <f>[28]Março!$F$6</f>
        <v>96</v>
      </c>
      <c r="D33" s="112">
        <f>[28]Março!$F$7</f>
        <v>94</v>
      </c>
      <c r="E33" s="112">
        <f>[28]Março!$F$8</f>
        <v>95</v>
      </c>
      <c r="F33" s="112">
        <f>[28]Março!$F$9</f>
        <v>98</v>
      </c>
      <c r="G33" s="112">
        <f>[28]Março!$F$10</f>
        <v>98</v>
      </c>
      <c r="H33" s="112">
        <f>[28]Março!$F$11</f>
        <v>95</v>
      </c>
      <c r="I33" s="112">
        <f>[28]Março!$F$12</f>
        <v>97</v>
      </c>
      <c r="J33" s="112">
        <f>[28]Março!$F$13</f>
        <v>96</v>
      </c>
      <c r="K33" s="112">
        <f>[28]Março!$F$14</f>
        <v>94</v>
      </c>
      <c r="L33" s="112">
        <f>[28]Março!$F$15</f>
        <v>98</v>
      </c>
      <c r="M33" s="112">
        <f>[28]Março!$F$16</f>
        <v>91</v>
      </c>
      <c r="N33" s="112">
        <f>[28]Março!$F$17</f>
        <v>78</v>
      </c>
      <c r="O33" s="112">
        <f>[28]Março!$F$18</f>
        <v>90</v>
      </c>
      <c r="P33" s="112">
        <f>[28]Março!$F$19</f>
        <v>95</v>
      </c>
      <c r="Q33" s="112">
        <f>[28]Março!$F$20</f>
        <v>92</v>
      </c>
      <c r="R33" s="112">
        <f>[28]Março!$F$21</f>
        <v>88</v>
      </c>
      <c r="S33" s="112">
        <f>[28]Março!$F$22</f>
        <v>97</v>
      </c>
      <c r="T33" s="112">
        <f>[28]Março!$F$23</f>
        <v>90</v>
      </c>
      <c r="U33" s="112">
        <f>[28]Março!$F$24</f>
        <v>87</v>
      </c>
      <c r="V33" s="112">
        <f>[28]Março!$F$25</f>
        <v>93</v>
      </c>
      <c r="W33" s="112">
        <f>[28]Março!$F$26</f>
        <v>95</v>
      </c>
      <c r="X33" s="112">
        <f>[28]Março!$F$27</f>
        <v>92</v>
      </c>
      <c r="Y33" s="112">
        <f>[28]Março!$F$28</f>
        <v>86</v>
      </c>
      <c r="Z33" s="112">
        <f>[28]Março!$F$29</f>
        <v>93</v>
      </c>
      <c r="AA33" s="112">
        <f>[28]Março!$F$30</f>
        <v>98</v>
      </c>
      <c r="AB33" s="112">
        <f>[28]Março!$F$31</f>
        <v>98</v>
      </c>
      <c r="AC33" s="112">
        <f>[28]Março!$F$32</f>
        <v>95</v>
      </c>
      <c r="AD33" s="112">
        <f>[28]Março!$F$33</f>
        <v>97</v>
      </c>
      <c r="AE33" s="112">
        <f>[28]Março!$F$34</f>
        <v>97</v>
      </c>
      <c r="AF33" s="112">
        <f>[28]Março!$F$35</f>
        <v>95</v>
      </c>
      <c r="AG33" s="117">
        <f t="shared" si="2"/>
        <v>98</v>
      </c>
      <c r="AH33" s="116">
        <f t="shared" si="3"/>
        <v>93.709677419354833</v>
      </c>
      <c r="AJ33" t="s">
        <v>35</v>
      </c>
    </row>
    <row r="34" spans="1:36" x14ac:dyDescent="0.2">
      <c r="A34" s="48" t="s">
        <v>123</v>
      </c>
      <c r="B34" s="112">
        <f>[29]Março!$F$5</f>
        <v>100</v>
      </c>
      <c r="C34" s="112">
        <f>[29]Março!$F$6</f>
        <v>97</v>
      </c>
      <c r="D34" s="112">
        <f>[29]Março!$F$7</f>
        <v>95</v>
      </c>
      <c r="E34" s="112">
        <f>[29]Março!$F$8</f>
        <v>99</v>
      </c>
      <c r="F34" s="112">
        <f>[29]Março!$F$9</f>
        <v>100</v>
      </c>
      <c r="G34" s="112">
        <f>[29]Março!$F$10</f>
        <v>100</v>
      </c>
      <c r="H34" s="112">
        <f>[29]Março!$F$11</f>
        <v>96</v>
      </c>
      <c r="I34" s="112">
        <f>[29]Março!$F$12</f>
        <v>100</v>
      </c>
      <c r="J34" s="112">
        <f>[29]Março!$F$13</f>
        <v>100</v>
      </c>
      <c r="K34" s="112">
        <f>[29]Março!$F$14</f>
        <v>100</v>
      </c>
      <c r="L34" s="112">
        <f>[29]Março!$F$15</f>
        <v>100</v>
      </c>
      <c r="M34" s="112">
        <f>[29]Março!$F$16</f>
        <v>91</v>
      </c>
      <c r="N34" s="112">
        <f>[29]Março!$F$17</f>
        <v>67</v>
      </c>
      <c r="O34" s="112">
        <f>[29]Março!$F$18</f>
        <v>95</v>
      </c>
      <c r="P34" s="112">
        <f>[29]Março!$F$19</f>
        <v>99</v>
      </c>
      <c r="Q34" s="112">
        <f>[29]Março!$F$20</f>
        <v>99</v>
      </c>
      <c r="R34" s="112">
        <f>[29]Março!$F$21</f>
        <v>98</v>
      </c>
      <c r="S34" s="112">
        <f>[29]Março!$F$22</f>
        <v>100</v>
      </c>
      <c r="T34" s="112">
        <f>[29]Março!$F$23</f>
        <v>100</v>
      </c>
      <c r="U34" s="112">
        <f>[29]Março!$F$24</f>
        <v>98</v>
      </c>
      <c r="V34" s="112">
        <f>[29]Março!$F$25</f>
        <v>97</v>
      </c>
      <c r="W34" s="112">
        <f>[29]Março!$F$26</f>
        <v>99</v>
      </c>
      <c r="X34" s="112">
        <f>[29]Março!$F$27</f>
        <v>100</v>
      </c>
      <c r="Y34" s="112">
        <f>[29]Março!$F$28</f>
        <v>91</v>
      </c>
      <c r="Z34" s="112">
        <f>[29]Março!$F$29</f>
        <v>99</v>
      </c>
      <c r="AA34" s="112">
        <f>[29]Março!$F$30</f>
        <v>100</v>
      </c>
      <c r="AB34" s="112">
        <f>[29]Março!$F$31</f>
        <v>98</v>
      </c>
      <c r="AC34" s="112">
        <f>[29]Março!$F$32</f>
        <v>100</v>
      </c>
      <c r="AD34" s="112">
        <f>[29]Março!$F$33</f>
        <v>98</v>
      </c>
      <c r="AE34" s="112">
        <f>[29]Março!$F$34</f>
        <v>100</v>
      </c>
      <c r="AF34" s="112">
        <f>[29]Março!$F$35</f>
        <v>100</v>
      </c>
      <c r="AG34" s="117">
        <f t="shared" si="2"/>
        <v>100</v>
      </c>
      <c r="AH34" s="116">
        <f t="shared" si="3"/>
        <v>97.290322580645167</v>
      </c>
    </row>
    <row r="35" spans="1:36" x14ac:dyDescent="0.2">
      <c r="A35" s="48" t="s">
        <v>14</v>
      </c>
      <c r="B35" s="112">
        <f>[30]Março!$F$5</f>
        <v>89</v>
      </c>
      <c r="C35" s="112">
        <f>[30]Março!$F$6</f>
        <v>84</v>
      </c>
      <c r="D35" s="112">
        <f>[30]Março!$F$7</f>
        <v>87</v>
      </c>
      <c r="E35" s="112">
        <f>[30]Março!$F$8</f>
        <v>90</v>
      </c>
      <c r="F35" s="112">
        <f>[30]Março!$F$9</f>
        <v>82</v>
      </c>
      <c r="G35" s="112">
        <f>[30]Março!$F$10</f>
        <v>91</v>
      </c>
      <c r="H35" s="112">
        <f>[30]Março!$F$11</f>
        <v>87</v>
      </c>
      <c r="I35" s="112">
        <f>[30]Março!$F$12</f>
        <v>90</v>
      </c>
      <c r="J35" s="112">
        <f>[30]Março!$F$13</f>
        <v>88</v>
      </c>
      <c r="K35" s="112">
        <f>[30]Março!$F$14</f>
        <v>93</v>
      </c>
      <c r="L35" s="112">
        <f>[30]Março!$F$15</f>
        <v>92</v>
      </c>
      <c r="M35" s="112">
        <f>[30]Março!$F$16</f>
        <v>83</v>
      </c>
      <c r="N35" s="112">
        <f>[30]Março!$F$17</f>
        <v>91</v>
      </c>
      <c r="O35" s="112">
        <f>[30]Março!$F$18</f>
        <v>92</v>
      </c>
      <c r="P35" s="112">
        <f>[30]Março!$F$19</f>
        <v>90</v>
      </c>
      <c r="Q35" s="112">
        <f>[30]Março!$F$20</f>
        <v>88</v>
      </c>
      <c r="R35" s="112">
        <f>[30]Março!$F$21</f>
        <v>89</v>
      </c>
      <c r="S35" s="112">
        <f>[30]Março!$F$22</f>
        <v>90</v>
      </c>
      <c r="T35" s="112">
        <f>[30]Março!$F$23</f>
        <v>91</v>
      </c>
      <c r="U35" s="112">
        <f>[30]Março!$F$24</f>
        <v>89</v>
      </c>
      <c r="V35" s="112">
        <f>[30]Março!$F$25</f>
        <v>91</v>
      </c>
      <c r="W35" s="112">
        <f>[30]Março!$F$26</f>
        <v>91</v>
      </c>
      <c r="X35" s="112">
        <f>[30]Março!$F$27</f>
        <v>91</v>
      </c>
      <c r="Y35" s="112">
        <f>[30]Março!$F$28</f>
        <v>91</v>
      </c>
      <c r="Z35" s="112">
        <f>[30]Março!$F$29</f>
        <v>92</v>
      </c>
      <c r="AA35" s="112">
        <f>[30]Março!$F$30</f>
        <v>93</v>
      </c>
      <c r="AB35" s="112">
        <f>[30]Março!$F$31</f>
        <v>93</v>
      </c>
      <c r="AC35" s="112">
        <f>[30]Março!$F$32</f>
        <v>93</v>
      </c>
      <c r="AD35" s="112">
        <f>[30]Março!$F$33</f>
        <v>92</v>
      </c>
      <c r="AE35" s="112">
        <f>[30]Março!$F$34</f>
        <v>94</v>
      </c>
      <c r="AF35" s="112">
        <f>[30]Março!$F$35</f>
        <v>92</v>
      </c>
      <c r="AG35" s="117">
        <f t="shared" si="2"/>
        <v>94</v>
      </c>
      <c r="AH35" s="116">
        <f t="shared" si="3"/>
        <v>89.967741935483872</v>
      </c>
    </row>
    <row r="36" spans="1:36" x14ac:dyDescent="0.2">
      <c r="A36" s="48" t="s">
        <v>153</v>
      </c>
      <c r="B36" s="112">
        <f>[31]Março!$F$5</f>
        <v>98</v>
      </c>
      <c r="C36" s="112">
        <f>[31]Março!$F$6</f>
        <v>98</v>
      </c>
      <c r="D36" s="112">
        <f>[31]Março!$F$7</f>
        <v>98</v>
      </c>
      <c r="E36" s="112">
        <f>[31]Março!$F$8</f>
        <v>97</v>
      </c>
      <c r="F36" s="112">
        <f>[31]Março!$F$9</f>
        <v>98</v>
      </c>
      <c r="G36" s="112">
        <f>[31]Março!$F$10</f>
        <v>99</v>
      </c>
      <c r="H36" s="112">
        <f>[31]Março!$F$11</f>
        <v>98</v>
      </c>
      <c r="I36" s="112">
        <f>[31]Março!$F$12</f>
        <v>99</v>
      </c>
      <c r="J36" s="112">
        <f>[31]Março!$F$13</f>
        <v>98</v>
      </c>
      <c r="K36" s="112">
        <f>[31]Março!$F$14</f>
        <v>98</v>
      </c>
      <c r="L36" s="112">
        <f>[31]Março!$F$15</f>
        <v>98</v>
      </c>
      <c r="M36" s="112">
        <f>[31]Março!$F$16</f>
        <v>98</v>
      </c>
      <c r="N36" s="112">
        <f>[31]Março!$F$17</f>
        <v>98</v>
      </c>
      <c r="O36" s="112">
        <f>[31]Março!$F$18</f>
        <v>98</v>
      </c>
      <c r="P36" s="112">
        <f>[31]Março!$F$19</f>
        <v>98</v>
      </c>
      <c r="Q36" s="112">
        <f>[31]Março!$F$20</f>
        <v>98</v>
      </c>
      <c r="R36" s="112">
        <f>[31]Março!$F$21</f>
        <v>98</v>
      </c>
      <c r="S36" s="112">
        <f>[31]Março!$F$22</f>
        <v>99</v>
      </c>
      <c r="T36" s="112">
        <f>[31]Março!$F$23</f>
        <v>98</v>
      </c>
      <c r="U36" s="112">
        <f>[31]Março!$F$24</f>
        <v>98</v>
      </c>
      <c r="V36" s="112">
        <f>[31]Março!$F$25</f>
        <v>98</v>
      </c>
      <c r="W36" s="112">
        <f>[31]Março!$F$26</f>
        <v>98</v>
      </c>
      <c r="X36" s="112">
        <f>[31]Março!$F$27</f>
        <v>98</v>
      </c>
      <c r="Y36" s="112">
        <f>[31]Março!$F$28</f>
        <v>97</v>
      </c>
      <c r="Z36" s="112">
        <f>[31]Março!$F$29</f>
        <v>99</v>
      </c>
      <c r="AA36" s="112">
        <f>[31]Março!$F$30</f>
        <v>97</v>
      </c>
      <c r="AB36" s="112">
        <f>[31]Março!$F$31</f>
        <v>98</v>
      </c>
      <c r="AC36" s="112">
        <f>[31]Março!$F$32</f>
        <v>98</v>
      </c>
      <c r="AD36" s="112">
        <f>[31]Março!$F$33</f>
        <v>98</v>
      </c>
      <c r="AE36" s="112">
        <f>[31]Março!$F$34</f>
        <v>99</v>
      </c>
      <c r="AF36" s="112">
        <f>[31]Março!$F$35</f>
        <v>99</v>
      </c>
      <c r="AG36" s="117">
        <f t="shared" si="2"/>
        <v>99</v>
      </c>
      <c r="AH36" s="116">
        <f t="shared" si="3"/>
        <v>98.096774193548384</v>
      </c>
    </row>
    <row r="37" spans="1:36" x14ac:dyDescent="0.2">
      <c r="A37" s="48" t="s">
        <v>15</v>
      </c>
      <c r="B37" s="112">
        <f>[32]Março!$F$5</f>
        <v>88</v>
      </c>
      <c r="C37" s="112">
        <f>[32]Março!$F$6</f>
        <v>81</v>
      </c>
      <c r="D37" s="112">
        <f>[32]Março!$F$7</f>
        <v>87</v>
      </c>
      <c r="E37" s="112">
        <f>[32]Março!$F$8</f>
        <v>94</v>
      </c>
      <c r="F37" s="112">
        <f>[32]Março!$F$9</f>
        <v>91</v>
      </c>
      <c r="G37" s="112">
        <f>[32]Março!$F$10</f>
        <v>95</v>
      </c>
      <c r="H37" s="112">
        <f>[32]Março!$F$11</f>
        <v>95</v>
      </c>
      <c r="I37" s="112">
        <f>[32]Março!$F$12</f>
        <v>95</v>
      </c>
      <c r="J37" s="112">
        <f>[32]Março!$F$13</f>
        <v>87</v>
      </c>
      <c r="K37" s="112">
        <f>[32]Março!$F$14</f>
        <v>73</v>
      </c>
      <c r="L37" s="112">
        <f>[32]Março!$F$15</f>
        <v>85</v>
      </c>
      <c r="M37" s="112">
        <f>[32]Março!$F$16</f>
        <v>85</v>
      </c>
      <c r="N37" s="112">
        <f>[32]Março!$F$17</f>
        <v>76</v>
      </c>
      <c r="O37" s="112">
        <f>[32]Março!$F$18</f>
        <v>87</v>
      </c>
      <c r="P37" s="112">
        <f>[32]Março!$F$19</f>
        <v>82</v>
      </c>
      <c r="Q37" s="112">
        <f>[32]Março!$F$20</f>
        <v>72</v>
      </c>
      <c r="R37" s="112">
        <f>[32]Março!$F$21</f>
        <v>89</v>
      </c>
      <c r="S37" s="112">
        <f>[32]Março!$F$22</f>
        <v>94</v>
      </c>
      <c r="T37" s="112">
        <f>[32]Março!$F$23</f>
        <v>87</v>
      </c>
      <c r="U37" s="112">
        <f>[32]Março!$F$24</f>
        <v>70</v>
      </c>
      <c r="V37" s="112">
        <f>[32]Março!$F$25</f>
        <v>91</v>
      </c>
      <c r="W37" s="112">
        <f>[32]Março!$F$26</f>
        <v>93</v>
      </c>
      <c r="X37" s="112">
        <f>[32]Março!$F$27</f>
        <v>88</v>
      </c>
      <c r="Y37" s="112">
        <f>[32]Março!$F$28</f>
        <v>87</v>
      </c>
      <c r="Z37" s="112">
        <f>[32]Março!$F$29</f>
        <v>93</v>
      </c>
      <c r="AA37" s="112">
        <f>[32]Março!$F$30</f>
        <v>86</v>
      </c>
      <c r="AB37" s="112">
        <f>[32]Março!$F$31</f>
        <v>95</v>
      </c>
      <c r="AC37" s="112">
        <f>[32]Março!$F$32</f>
        <v>95</v>
      </c>
      <c r="AD37" s="112">
        <f>[32]Março!$F$33</f>
        <v>92</v>
      </c>
      <c r="AE37" s="112">
        <f>[32]Março!$F$34</f>
        <v>94</v>
      </c>
      <c r="AF37" s="112">
        <f>[32]Março!$F$35</f>
        <v>96</v>
      </c>
      <c r="AG37" s="117">
        <f t="shared" si="2"/>
        <v>96</v>
      </c>
      <c r="AH37" s="116">
        <f t="shared" si="3"/>
        <v>87.838709677419359</v>
      </c>
      <c r="AI37" s="12" t="s">
        <v>35</v>
      </c>
      <c r="AJ37" t="s">
        <v>35</v>
      </c>
    </row>
    <row r="38" spans="1:36" hidden="1" x14ac:dyDescent="0.2">
      <c r="A38" s="48" t="s">
        <v>16</v>
      </c>
      <c r="B38" s="112">
        <f>[33]Março!$F$5</f>
        <v>93</v>
      </c>
      <c r="C38" s="112">
        <f>[33]Março!$F$6</f>
        <v>93</v>
      </c>
      <c r="D38" s="112">
        <f>[33]Março!$F$7</f>
        <v>93</v>
      </c>
      <c r="E38" s="112">
        <f>[33]Março!$F$8</f>
        <v>92</v>
      </c>
      <c r="F38" s="112">
        <f>[33]Março!$F$9</f>
        <v>90</v>
      </c>
      <c r="G38" s="112">
        <f>[33]Março!$F$10</f>
        <v>92</v>
      </c>
      <c r="H38" s="112">
        <f>[33]Março!$F$11</f>
        <v>88</v>
      </c>
      <c r="I38" s="112">
        <f>[33]Março!$F$12</f>
        <v>92</v>
      </c>
      <c r="J38" s="112">
        <f>[33]Março!$F$13</f>
        <v>92</v>
      </c>
      <c r="K38" s="112">
        <f>[33]Março!$F$14</f>
        <v>93</v>
      </c>
      <c r="L38" s="112">
        <f>[33]Março!$F$15</f>
        <v>93</v>
      </c>
      <c r="M38" s="112">
        <f>[33]Março!$F$16</f>
        <v>93</v>
      </c>
      <c r="N38" s="112">
        <f>[33]Março!$F$17</f>
        <v>91</v>
      </c>
      <c r="O38" s="112">
        <f>[33]Março!$F$18</f>
        <v>91</v>
      </c>
      <c r="P38" s="112">
        <f>[33]Março!$F$19</f>
        <v>95</v>
      </c>
      <c r="Q38" s="112">
        <f>[33]Março!$F$20</f>
        <v>93</v>
      </c>
      <c r="R38" s="112">
        <f>[33]Março!$F$21</f>
        <v>94</v>
      </c>
      <c r="S38" s="112">
        <f>[33]Março!$F$22</f>
        <v>94</v>
      </c>
      <c r="T38" s="112">
        <f>[33]Março!$F$23</f>
        <v>94</v>
      </c>
      <c r="U38" s="112">
        <f>[33]Março!$F$24</f>
        <v>93</v>
      </c>
      <c r="V38" s="112">
        <f>[33]Março!$F$25</f>
        <v>93</v>
      </c>
      <c r="W38" s="112">
        <f>[33]Março!$F$26</f>
        <v>89</v>
      </c>
      <c r="X38" s="112">
        <f>[33]Março!$F$27</f>
        <v>91</v>
      </c>
      <c r="Y38" s="112">
        <f>[33]Março!$F$28</f>
        <v>91</v>
      </c>
      <c r="Z38" s="112">
        <f>[33]Março!$F$29</f>
        <v>91</v>
      </c>
      <c r="AA38" s="112">
        <f>[33]Março!$F$30</f>
        <v>90</v>
      </c>
      <c r="AB38" s="112">
        <f>[33]Março!$F$31</f>
        <v>92</v>
      </c>
      <c r="AC38" s="112">
        <f>[33]Março!$F$32</f>
        <v>91</v>
      </c>
      <c r="AD38" s="112">
        <f>[33]Março!$F$33</f>
        <v>83</v>
      </c>
      <c r="AE38" s="112">
        <f>[33]Março!$F$34</f>
        <v>90</v>
      </c>
      <c r="AF38" s="112">
        <f>[33]Março!$F$35</f>
        <v>93</v>
      </c>
      <c r="AG38" s="117" t="s">
        <v>197</v>
      </c>
      <c r="AH38" s="116" t="s">
        <v>197</v>
      </c>
    </row>
    <row r="39" spans="1:36" x14ac:dyDescent="0.2">
      <c r="A39" s="48" t="s">
        <v>154</v>
      </c>
      <c r="B39" s="112">
        <f>[34]Março!$F$5</f>
        <v>92</v>
      </c>
      <c r="C39" s="112">
        <f>[34]Março!$F$6</f>
        <v>94</v>
      </c>
      <c r="D39" s="112">
        <f>[34]Março!$F$7</f>
        <v>93</v>
      </c>
      <c r="E39" s="112">
        <f>[34]Março!$F$8</f>
        <v>89</v>
      </c>
      <c r="F39" s="112">
        <f>[34]Março!$F$9</f>
        <v>100</v>
      </c>
      <c r="G39" s="112">
        <f>[34]Março!$F$10</f>
        <v>100</v>
      </c>
      <c r="H39" s="112">
        <f>[34]Março!$F$11</f>
        <v>100</v>
      </c>
      <c r="I39" s="112">
        <f>[34]Março!$F$12</f>
        <v>100</v>
      </c>
      <c r="J39" s="112">
        <f>[34]Março!$F$13</f>
        <v>100</v>
      </c>
      <c r="K39" s="112">
        <f>[34]Março!$F$14</f>
        <v>100</v>
      </c>
      <c r="L39" s="112">
        <f>[34]Março!$F$15</f>
        <v>100</v>
      </c>
      <c r="M39" s="112">
        <f>[34]Março!$F$16</f>
        <v>99</v>
      </c>
      <c r="N39" s="112">
        <f>[34]Março!$F$17</f>
        <v>99</v>
      </c>
      <c r="O39" s="112">
        <f>[34]Março!$F$18</f>
        <v>97</v>
      </c>
      <c r="P39" s="112">
        <f>[34]Março!$F$19</f>
        <v>99</v>
      </c>
      <c r="Q39" s="112">
        <f>[34]Março!$F$20</f>
        <v>98</v>
      </c>
      <c r="R39" s="112">
        <f>[34]Março!$F$21</f>
        <v>94</v>
      </c>
      <c r="S39" s="112">
        <f>[34]Março!$F$22</f>
        <v>99</v>
      </c>
      <c r="T39" s="112">
        <f>[34]Março!$F$23</f>
        <v>99</v>
      </c>
      <c r="U39" s="112">
        <f>[34]Março!$F$24</f>
        <v>97</v>
      </c>
      <c r="V39" s="112">
        <f>[34]Março!$F$25</f>
        <v>100</v>
      </c>
      <c r="W39" s="112">
        <f>[34]Março!$F$26</f>
        <v>100</v>
      </c>
      <c r="X39" s="112">
        <f>[34]Março!$F$27</f>
        <v>100</v>
      </c>
      <c r="Y39" s="112">
        <f>[34]Março!$F$28</f>
        <v>100</v>
      </c>
      <c r="Z39" s="112">
        <f>[34]Março!$F$29</f>
        <v>100</v>
      </c>
      <c r="AA39" s="112">
        <f>[34]Março!$F$30</f>
        <v>100</v>
      </c>
      <c r="AB39" s="112">
        <f>[34]Março!$F$31</f>
        <v>100</v>
      </c>
      <c r="AC39" s="112">
        <f>[34]Março!$F$32</f>
        <v>100</v>
      </c>
      <c r="AD39" s="112">
        <f>[34]Março!$F$33</f>
        <v>100</v>
      </c>
      <c r="AE39" s="112">
        <f>[34]Março!$F$34</f>
        <v>100</v>
      </c>
      <c r="AF39" s="112">
        <f>[34]Março!$F$35</f>
        <v>100</v>
      </c>
      <c r="AG39" s="117">
        <f t="shared" si="2"/>
        <v>100</v>
      </c>
      <c r="AH39" s="116">
        <f t="shared" si="3"/>
        <v>98.354838709677423</v>
      </c>
    </row>
    <row r="40" spans="1:36" x14ac:dyDescent="0.2">
      <c r="A40" s="48" t="s">
        <v>17</v>
      </c>
      <c r="B40" s="112">
        <f>[35]Março!$F$5</f>
        <v>93</v>
      </c>
      <c r="C40" s="112">
        <f>[35]Março!$F$6</f>
        <v>92</v>
      </c>
      <c r="D40" s="112">
        <f>[35]Março!$F$7</f>
        <v>87</v>
      </c>
      <c r="E40" s="112">
        <f>[35]Março!$F$8</f>
        <v>90</v>
      </c>
      <c r="F40" s="112">
        <f>[35]Março!$F$9</f>
        <v>94</v>
      </c>
      <c r="G40" s="112">
        <f>[35]Março!$F$10</f>
        <v>94</v>
      </c>
      <c r="H40" s="112">
        <f>[35]Março!$F$11</f>
        <v>93</v>
      </c>
      <c r="I40" s="112">
        <f>[35]Março!$F$12</f>
        <v>95</v>
      </c>
      <c r="J40" s="112">
        <f>[35]Março!$F$13</f>
        <v>93</v>
      </c>
      <c r="K40" s="112">
        <f>[35]Março!$F$14</f>
        <v>94</v>
      </c>
      <c r="L40" s="112">
        <f>[35]Março!$F$15</f>
        <v>94</v>
      </c>
      <c r="M40" s="112">
        <f>[35]Março!$F$16</f>
        <v>90</v>
      </c>
      <c r="N40" s="112">
        <f>[35]Março!$F$17</f>
        <v>82</v>
      </c>
      <c r="O40" s="112">
        <f>[35]Março!$F$18</f>
        <v>89</v>
      </c>
      <c r="P40" s="112">
        <f>[35]Março!$F$19</f>
        <v>92</v>
      </c>
      <c r="Q40" s="112">
        <f>[35]Março!$F$20</f>
        <v>93</v>
      </c>
      <c r="R40" s="112">
        <f>[35]Março!$F$21</f>
        <v>85</v>
      </c>
      <c r="S40" s="112">
        <f>[35]Março!$F$22</f>
        <v>99</v>
      </c>
      <c r="T40" s="112">
        <f>[35]Março!$F$23</f>
        <v>95</v>
      </c>
      <c r="U40" s="112">
        <f>[35]Março!$F$24</f>
        <v>88</v>
      </c>
      <c r="V40" s="112">
        <f>[35]Março!$F$25</f>
        <v>96</v>
      </c>
      <c r="W40" s="112">
        <f>[35]Março!$F$26</f>
        <v>89</v>
      </c>
      <c r="X40" s="112">
        <f>[35]Março!$F$27</f>
        <v>84</v>
      </c>
      <c r="Y40" s="112">
        <f>[35]Março!$F$28</f>
        <v>80</v>
      </c>
      <c r="Z40" s="112">
        <f>[35]Março!$F$29</f>
        <v>91</v>
      </c>
      <c r="AA40" s="112">
        <f>[35]Março!$F$30</f>
        <v>95</v>
      </c>
      <c r="AB40" s="112">
        <f>[35]Março!$F$31</f>
        <v>93</v>
      </c>
      <c r="AC40" s="112">
        <f>[35]Março!$F$32</f>
        <v>93</v>
      </c>
      <c r="AD40" s="112">
        <f>[35]Março!$F$33</f>
        <v>96</v>
      </c>
      <c r="AE40" s="112">
        <f>[35]Março!$F$34</f>
        <v>98</v>
      </c>
      <c r="AF40" s="112">
        <f>[35]Março!$F$35</f>
        <v>97</v>
      </c>
      <c r="AG40" s="117">
        <f t="shared" si="2"/>
        <v>99</v>
      </c>
      <c r="AH40" s="116">
        <f t="shared" si="3"/>
        <v>91.741935483870961</v>
      </c>
    </row>
    <row r="41" spans="1:36" x14ac:dyDescent="0.2">
      <c r="A41" s="48" t="s">
        <v>136</v>
      </c>
      <c r="B41" s="112" t="str">
        <f>[36]Março!$F$5</f>
        <v>*</v>
      </c>
      <c r="C41" s="112" t="str">
        <f>[36]Março!$F$6</f>
        <v>*</v>
      </c>
      <c r="D41" s="112" t="str">
        <f>[36]Março!$F$7</f>
        <v>*</v>
      </c>
      <c r="E41" s="112" t="str">
        <f>[36]Março!$F$8</f>
        <v>*</v>
      </c>
      <c r="F41" s="112">
        <f>[36]Março!$F$9</f>
        <v>100</v>
      </c>
      <c r="G41" s="112">
        <f>[36]Março!$F$10</f>
        <v>100</v>
      </c>
      <c r="H41" s="112">
        <f>[36]Março!$F$11</f>
        <v>100</v>
      </c>
      <c r="I41" s="112">
        <f>[36]Março!$F$12</f>
        <v>100</v>
      </c>
      <c r="J41" s="112">
        <f>[36]Março!$F$13</f>
        <v>100</v>
      </c>
      <c r="K41" s="112">
        <f>[36]Março!$F$14</f>
        <v>100</v>
      </c>
      <c r="L41" s="112">
        <f>[36]Março!$F$15</f>
        <v>100</v>
      </c>
      <c r="M41" s="112">
        <f>[36]Março!$F$16</f>
        <v>100</v>
      </c>
      <c r="N41" s="112">
        <f>[36]Março!$F$17</f>
        <v>100</v>
      </c>
      <c r="O41" s="112">
        <f>[36]Março!$F$18</f>
        <v>100</v>
      </c>
      <c r="P41" s="112">
        <f>[36]Março!$F$19</f>
        <v>100</v>
      </c>
      <c r="Q41" s="112">
        <f>[36]Março!$F$20</f>
        <v>100</v>
      </c>
      <c r="R41" s="112">
        <f>[36]Março!$F$21</f>
        <v>100</v>
      </c>
      <c r="S41" s="112">
        <f>[36]Março!$F$22</f>
        <v>100</v>
      </c>
      <c r="T41" s="112">
        <f>[36]Março!$F$23</f>
        <v>100</v>
      </c>
      <c r="U41" s="112">
        <f>[36]Março!$F$24</f>
        <v>100</v>
      </c>
      <c r="V41" s="112">
        <f>[36]Março!$F$25</f>
        <v>100</v>
      </c>
      <c r="W41" s="112">
        <f>[36]Março!$F$26</f>
        <v>100</v>
      </c>
      <c r="X41" s="112">
        <f>[36]Março!$F$27</f>
        <v>100</v>
      </c>
      <c r="Y41" s="112">
        <f>[36]Março!$F$28</f>
        <v>100</v>
      </c>
      <c r="Z41" s="112">
        <f>[36]Março!$F$29</f>
        <v>100</v>
      </c>
      <c r="AA41" s="112">
        <f>[36]Março!$F$30</f>
        <v>100</v>
      </c>
      <c r="AB41" s="112">
        <f>[36]Março!$F$31</f>
        <v>100</v>
      </c>
      <c r="AC41" s="112">
        <f>[36]Março!$F$32</f>
        <v>100</v>
      </c>
      <c r="AD41" s="112">
        <f>[36]Março!$F$33</f>
        <v>100</v>
      </c>
      <c r="AE41" s="112">
        <f>[36]Março!$F$34</f>
        <v>100</v>
      </c>
      <c r="AF41" s="112">
        <f>[36]Março!$F$35</f>
        <v>100</v>
      </c>
      <c r="AG41" s="117">
        <f t="shared" si="2"/>
        <v>100</v>
      </c>
      <c r="AH41" s="116">
        <f t="shared" si="3"/>
        <v>100</v>
      </c>
    </row>
    <row r="42" spans="1:36" x14ac:dyDescent="0.2">
      <c r="A42" s="48" t="s">
        <v>18</v>
      </c>
      <c r="B42" s="112">
        <f>[37]Março!$F$5</f>
        <v>94</v>
      </c>
      <c r="C42" s="112">
        <f>[37]Março!$F$6</f>
        <v>90</v>
      </c>
      <c r="D42" s="112">
        <f>[37]Março!$F$7</f>
        <v>92</v>
      </c>
      <c r="E42" s="112">
        <f>[37]Março!$F$8</f>
        <v>94</v>
      </c>
      <c r="F42" s="112">
        <f>[37]Março!$F$9</f>
        <v>96</v>
      </c>
      <c r="G42" s="112">
        <f>[37]Março!$F$10</f>
        <v>97</v>
      </c>
      <c r="H42" s="112">
        <f>[37]Março!$F$11</f>
        <v>95</v>
      </c>
      <c r="I42" s="112">
        <f>[37]Março!$F$12</f>
        <v>97</v>
      </c>
      <c r="J42" s="112">
        <f>[37]Março!$F$13</f>
        <v>95</v>
      </c>
      <c r="K42" s="112">
        <f>[37]Março!$F$14</f>
        <v>95</v>
      </c>
      <c r="L42" s="112">
        <f>[37]Março!$F$15</f>
        <v>96</v>
      </c>
      <c r="M42" s="112">
        <f>[37]Março!$F$16</f>
        <v>89</v>
      </c>
      <c r="N42" s="112">
        <f>[37]Março!$F$17</f>
        <v>94</v>
      </c>
      <c r="O42" s="112">
        <f>[37]Março!$F$18</f>
        <v>93</v>
      </c>
      <c r="P42" s="112">
        <f>[37]Março!$F$19</f>
        <v>96</v>
      </c>
      <c r="Q42" s="112">
        <f>[37]Março!$F$20</f>
        <v>93</v>
      </c>
      <c r="R42" s="112">
        <f>[37]Março!$F$21</f>
        <v>94</v>
      </c>
      <c r="S42" s="112">
        <f>[37]Março!$F$22</f>
        <v>90</v>
      </c>
      <c r="T42" s="112">
        <f>[37]Março!$F$23</f>
        <v>92</v>
      </c>
      <c r="U42" s="112">
        <f>[37]Março!$F$24</f>
        <v>92</v>
      </c>
      <c r="V42" s="112">
        <f>[37]Março!$F$25</f>
        <v>90</v>
      </c>
      <c r="W42" s="112">
        <f>[37]Março!$F$26</f>
        <v>98</v>
      </c>
      <c r="X42" s="112">
        <f>[37]Março!$F$27</f>
        <v>95</v>
      </c>
      <c r="Y42" s="112">
        <f>[37]Março!$F$28</f>
        <v>97</v>
      </c>
      <c r="Z42" s="112">
        <f>[37]Março!$F$29</f>
        <v>98</v>
      </c>
      <c r="AA42" s="112">
        <f>[37]Março!$F$30</f>
        <v>97</v>
      </c>
      <c r="AB42" s="112">
        <f>[37]Março!$F$31</f>
        <v>98</v>
      </c>
      <c r="AC42" s="112">
        <f>[37]Março!$F$32</f>
        <v>98</v>
      </c>
      <c r="AD42" s="112">
        <f>[37]Março!$F$33</f>
        <v>98</v>
      </c>
      <c r="AE42" s="112">
        <f>[37]Março!$F$34</f>
        <v>96</v>
      </c>
      <c r="AF42" s="112">
        <f>[37]Março!$F$35</f>
        <v>96</v>
      </c>
      <c r="AG42" s="117">
        <f t="shared" ref="AG42" si="4">MAX(B42:AF42)</f>
        <v>98</v>
      </c>
      <c r="AH42" s="116">
        <f t="shared" ref="AH42" si="5">AVERAGE(B42:AF42)</f>
        <v>94.677419354838705</v>
      </c>
      <c r="AJ42" t="s">
        <v>35</v>
      </c>
    </row>
    <row r="43" spans="1:36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  <c r="AJ43" t="s">
        <v>35</v>
      </c>
    </row>
    <row r="44" spans="1:36" x14ac:dyDescent="0.2">
      <c r="A44" s="48" t="s">
        <v>19</v>
      </c>
      <c r="B44" s="112">
        <f>[38]Março!$F$5</f>
        <v>100</v>
      </c>
      <c r="C44" s="112">
        <f>[38]Março!$F$6</f>
        <v>95</v>
      </c>
      <c r="D44" s="112">
        <f>[38]Março!$F$7</f>
        <v>94</v>
      </c>
      <c r="E44" s="112">
        <f>[38]Março!$F$8</f>
        <v>98</v>
      </c>
      <c r="F44" s="112">
        <f>[38]Março!$F$9</f>
        <v>98</v>
      </c>
      <c r="G44" s="112">
        <f>[38]Março!$F$10</f>
        <v>98</v>
      </c>
      <c r="H44" s="112">
        <f>[38]Março!$F$11</f>
        <v>100</v>
      </c>
      <c r="I44" s="112">
        <f>[38]Março!$F$12</f>
        <v>99</v>
      </c>
      <c r="J44" s="112">
        <f>[38]Março!$F$13</f>
        <v>99</v>
      </c>
      <c r="K44" s="112">
        <f>[38]Março!$F$14</f>
        <v>98</v>
      </c>
      <c r="L44" s="112">
        <f>[38]Março!$F$15</f>
        <v>93</v>
      </c>
      <c r="M44" s="112">
        <f>[38]Março!$F$16</f>
        <v>93</v>
      </c>
      <c r="N44" s="112">
        <f>[38]Março!$F$17</f>
        <v>84</v>
      </c>
      <c r="O44" s="112">
        <f>[38]Março!$F$18</f>
        <v>81</v>
      </c>
      <c r="P44" s="112">
        <f>[38]Março!$F$19</f>
        <v>99</v>
      </c>
      <c r="Q44" s="112">
        <f>[38]Março!$F$20</f>
        <v>93</v>
      </c>
      <c r="R44" s="112">
        <f>[38]Março!$F$21</f>
        <v>100</v>
      </c>
      <c r="S44" s="112">
        <f>[38]Março!$F$22</f>
        <v>100</v>
      </c>
      <c r="T44" s="112">
        <f>[38]Março!$F$23</f>
        <v>97</v>
      </c>
      <c r="U44" s="112">
        <f>[38]Março!$F$24</f>
        <v>90</v>
      </c>
      <c r="V44" s="112">
        <f>[38]Março!$F$25</f>
        <v>99</v>
      </c>
      <c r="W44" s="112">
        <f>[38]Março!$F$26</f>
        <v>97</v>
      </c>
      <c r="X44" s="112">
        <f>[38]Março!$F$27</f>
        <v>92</v>
      </c>
      <c r="Y44" s="112">
        <f>[38]Março!$F$28</f>
        <v>91</v>
      </c>
      <c r="Z44" s="112">
        <f>[38]Março!$F$29</f>
        <v>98</v>
      </c>
      <c r="AA44" s="112">
        <f>[38]Março!$F$30</f>
        <v>83</v>
      </c>
      <c r="AB44" s="112">
        <f>[38]Março!$F$31</f>
        <v>97</v>
      </c>
      <c r="AC44" s="112">
        <f>[38]Março!$F$32</f>
        <v>97</v>
      </c>
      <c r="AD44" s="112">
        <f>[38]Março!$F$33</f>
        <v>91</v>
      </c>
      <c r="AE44" s="112">
        <f>[38]Março!$F$34</f>
        <v>94</v>
      </c>
      <c r="AF44" s="112">
        <f>[38]Março!$F$35</f>
        <v>99</v>
      </c>
      <c r="AG44" s="117">
        <f t="shared" si="2"/>
        <v>100</v>
      </c>
      <c r="AH44" s="116">
        <f t="shared" si="3"/>
        <v>95.064516129032256</v>
      </c>
      <c r="AI44" s="12" t="s">
        <v>35</v>
      </c>
      <c r="AJ44" t="s">
        <v>35</v>
      </c>
    </row>
    <row r="45" spans="1:36" x14ac:dyDescent="0.2">
      <c r="A45" s="48" t="s">
        <v>23</v>
      </c>
      <c r="B45" s="112">
        <f>[39]Março!$F$5</f>
        <v>88</v>
      </c>
      <c r="C45" s="112">
        <f>[39]Março!$F$6</f>
        <v>83</v>
      </c>
      <c r="D45" s="112">
        <f>[39]Março!$F$7</f>
        <v>83</v>
      </c>
      <c r="E45" s="112">
        <f>[39]Março!$F$8</f>
        <v>84</v>
      </c>
      <c r="F45" s="112">
        <f>[39]Março!$F$9</f>
        <v>88</v>
      </c>
      <c r="G45" s="112">
        <f>[39]Março!$F$10</f>
        <v>92</v>
      </c>
      <c r="H45" s="112">
        <f>[39]Março!$F$11</f>
        <v>87</v>
      </c>
      <c r="I45" s="112">
        <f>[39]Março!$F$12</f>
        <v>94</v>
      </c>
      <c r="J45" s="112">
        <f>[39]Março!$F$13</f>
        <v>88</v>
      </c>
      <c r="K45" s="112">
        <f>[39]Março!$F$14</f>
        <v>92</v>
      </c>
      <c r="L45" s="112">
        <f>[39]Março!$F$15</f>
        <v>89</v>
      </c>
      <c r="M45" s="112">
        <f>[39]Março!$F$16</f>
        <v>87</v>
      </c>
      <c r="N45" s="112">
        <f>[39]Março!$F$17</f>
        <v>75</v>
      </c>
      <c r="O45" s="112">
        <f>[39]Março!$F$18</f>
        <v>87</v>
      </c>
      <c r="P45" s="112">
        <f>[39]Março!$F$19</f>
        <v>87</v>
      </c>
      <c r="Q45" s="112">
        <f>[39]Março!$F$20</f>
        <v>88</v>
      </c>
      <c r="R45" s="112">
        <f>[39]Março!$F$21</f>
        <v>86</v>
      </c>
      <c r="S45" s="112">
        <f>[39]Março!$F$22</f>
        <v>94</v>
      </c>
      <c r="T45" s="112">
        <f>[39]Março!$F$23</f>
        <v>85</v>
      </c>
      <c r="U45" s="112">
        <f>[39]Março!$F$24</f>
        <v>88</v>
      </c>
      <c r="V45" s="112">
        <f>[39]Março!$F$25</f>
        <v>84</v>
      </c>
      <c r="W45" s="112">
        <f>[39]Março!$F$26</f>
        <v>89</v>
      </c>
      <c r="X45" s="112">
        <f>[39]Março!$F$27</f>
        <v>84</v>
      </c>
      <c r="Y45" s="112">
        <f>[39]Março!$F$28</f>
        <v>84</v>
      </c>
      <c r="Z45" s="112">
        <f>[39]Março!$F$29</f>
        <v>89</v>
      </c>
      <c r="AA45" s="112">
        <f>[39]Março!$F$30</f>
        <v>91</v>
      </c>
      <c r="AB45" s="112">
        <f>[39]Março!$F$31</f>
        <v>94</v>
      </c>
      <c r="AC45" s="112">
        <f>[39]Março!$F$32</f>
        <v>90</v>
      </c>
      <c r="AD45" s="112">
        <f>[39]Março!$F$33</f>
        <v>93</v>
      </c>
      <c r="AE45" s="112">
        <f>[39]Março!$F$34</f>
        <v>92</v>
      </c>
      <c r="AF45" s="112">
        <f>[39]Março!$F$35</f>
        <v>94</v>
      </c>
      <c r="AG45" s="117">
        <f t="shared" si="2"/>
        <v>94</v>
      </c>
      <c r="AH45" s="116">
        <f t="shared" si="3"/>
        <v>88.032258064516128</v>
      </c>
      <c r="AJ45" t="s">
        <v>35</v>
      </c>
    </row>
    <row r="46" spans="1:36" x14ac:dyDescent="0.2">
      <c r="A46" s="48" t="s">
        <v>34</v>
      </c>
      <c r="B46" s="112">
        <f>[40]Março!$F$5</f>
        <v>100</v>
      </c>
      <c r="C46" s="112">
        <f>[40]Março!$F$6</f>
        <v>100</v>
      </c>
      <c r="D46" s="112">
        <f>[40]Março!$F$7</f>
        <v>100</v>
      </c>
      <c r="E46" s="112">
        <f>[40]Março!$F$8</f>
        <v>100</v>
      </c>
      <c r="F46" s="112">
        <f>[40]Março!$F$9</f>
        <v>100</v>
      </c>
      <c r="G46" s="112">
        <f>[40]Março!$F$10</f>
        <v>100</v>
      </c>
      <c r="H46" s="112">
        <f>[40]Março!$F$11</f>
        <v>100</v>
      </c>
      <c r="I46" s="112">
        <f>[40]Março!$F$12</f>
        <v>97</v>
      </c>
      <c r="J46" s="112">
        <f>[40]Março!$F$13</f>
        <v>100</v>
      </c>
      <c r="K46" s="112">
        <f>[40]Março!$F$14</f>
        <v>100</v>
      </c>
      <c r="L46" s="112">
        <f>[40]Março!$F$15</f>
        <v>93</v>
      </c>
      <c r="M46" s="112">
        <f>[40]Março!$F$16</f>
        <v>100</v>
      </c>
      <c r="N46" s="112">
        <f>[40]Março!$F$17</f>
        <v>100</v>
      </c>
      <c r="O46" s="112">
        <f>[40]Março!$F$18</f>
        <v>100</v>
      </c>
      <c r="P46" s="112">
        <f>[40]Março!$F$19</f>
        <v>100</v>
      </c>
      <c r="Q46" s="112">
        <f>[40]Março!$F$20</f>
        <v>100</v>
      </c>
      <c r="R46" s="112">
        <f>[40]Março!$F$21</f>
        <v>100</v>
      </c>
      <c r="S46" s="112">
        <f>[40]Março!$F$22</f>
        <v>100</v>
      </c>
      <c r="T46" s="112">
        <f>[40]Março!$F$23</f>
        <v>100</v>
      </c>
      <c r="U46" s="112">
        <f>[40]Março!$F$24</f>
        <v>100</v>
      </c>
      <c r="V46" s="112">
        <f>[40]Março!$F$25</f>
        <v>100</v>
      </c>
      <c r="W46" s="112">
        <f>[40]Março!$F$26</f>
        <v>100</v>
      </c>
      <c r="X46" s="112">
        <f>[40]Março!$F$27</f>
        <v>100</v>
      </c>
      <c r="Y46" s="112">
        <f>[40]Março!$F$28</f>
        <v>100</v>
      </c>
      <c r="Z46" s="112">
        <f>[40]Março!$F$29</f>
        <v>100</v>
      </c>
      <c r="AA46" s="112">
        <f>[40]Março!$F$30</f>
        <v>100</v>
      </c>
      <c r="AB46" s="112">
        <f>[40]Março!$F$31</f>
        <v>100</v>
      </c>
      <c r="AC46" s="112">
        <f>[40]Março!$F$32</f>
        <v>100</v>
      </c>
      <c r="AD46" s="112">
        <f>[40]Março!$F$33</f>
        <v>100</v>
      </c>
      <c r="AE46" s="112">
        <f>[40]Março!$F$34</f>
        <v>100</v>
      </c>
      <c r="AF46" s="112">
        <f>[40]Março!$F$35</f>
        <v>100</v>
      </c>
      <c r="AG46" s="117">
        <f t="shared" si="2"/>
        <v>100</v>
      </c>
      <c r="AH46" s="116">
        <f t="shared" si="3"/>
        <v>99.677419354838705</v>
      </c>
      <c r="AI46" s="12" t="s">
        <v>35</v>
      </c>
      <c r="AJ46" t="s">
        <v>35</v>
      </c>
    </row>
    <row r="47" spans="1:36" x14ac:dyDescent="0.2">
      <c r="A47" s="48" t="s">
        <v>20</v>
      </c>
      <c r="B47" s="112">
        <f>[41]Março!$F$5</f>
        <v>82</v>
      </c>
      <c r="C47" s="112">
        <f>[41]Março!$F$6</f>
        <v>82</v>
      </c>
      <c r="D47" s="112">
        <f>[41]Março!$F$7</f>
        <v>78</v>
      </c>
      <c r="E47" s="112">
        <f>[41]Março!$F$8</f>
        <v>79</v>
      </c>
      <c r="F47" s="112">
        <f>[41]Março!$F$9</f>
        <v>91</v>
      </c>
      <c r="G47" s="112">
        <f>[41]Março!$F$10</f>
        <v>91</v>
      </c>
      <c r="H47" s="112">
        <f>[41]Março!$F$11</f>
        <v>94</v>
      </c>
      <c r="I47" s="112">
        <f>[41]Março!$F$12</f>
        <v>84</v>
      </c>
      <c r="J47" s="112">
        <f>[41]Março!$F$13</f>
        <v>92</v>
      </c>
      <c r="K47" s="112">
        <f>[41]Março!$F$14</f>
        <v>88</v>
      </c>
      <c r="L47" s="112">
        <f>[41]Março!$F$15</f>
        <v>91</v>
      </c>
      <c r="M47" s="112">
        <f>[41]Março!$F$16</f>
        <v>75</v>
      </c>
      <c r="N47" s="112">
        <f>[41]Março!$F$17</f>
        <v>72</v>
      </c>
      <c r="O47" s="112">
        <f>[41]Março!$F$18</f>
        <v>84</v>
      </c>
      <c r="P47" s="112">
        <f>[41]Março!$F$19</f>
        <v>83</v>
      </c>
      <c r="Q47" s="112">
        <f>[41]Março!$F$20</f>
        <v>80</v>
      </c>
      <c r="R47" s="112">
        <f>[41]Março!$F$21</f>
        <v>85</v>
      </c>
      <c r="S47" s="112">
        <f>[41]Março!$F$22</f>
        <v>94</v>
      </c>
      <c r="T47" s="112">
        <f>[41]Março!$F$23</f>
        <v>94</v>
      </c>
      <c r="U47" s="112">
        <f>[41]Março!$F$24</f>
        <v>92</v>
      </c>
      <c r="V47" s="112">
        <f>[41]Março!$F$25</f>
        <v>88</v>
      </c>
      <c r="W47" s="112">
        <f>[41]Março!$F$26</f>
        <v>93</v>
      </c>
      <c r="X47" s="112">
        <f>[41]Março!$F$27</f>
        <v>93</v>
      </c>
      <c r="Y47" s="112">
        <f>[41]Março!$F$28</f>
        <v>94</v>
      </c>
      <c r="Z47" s="112">
        <f>[41]Março!$F$29</f>
        <v>93</v>
      </c>
      <c r="AA47" s="112">
        <f>[41]Março!$F$30</f>
        <v>95</v>
      </c>
      <c r="AB47" s="112">
        <f>[41]Março!$F$31</f>
        <v>94</v>
      </c>
      <c r="AC47" s="112">
        <f>[41]Março!$F$32</f>
        <v>94</v>
      </c>
      <c r="AD47" s="112">
        <f>[41]Março!$F$33</f>
        <v>93</v>
      </c>
      <c r="AE47" s="112">
        <f>[41]Março!$F$34</f>
        <v>94</v>
      </c>
      <c r="AF47" s="112">
        <f>[41]Março!$F$35</f>
        <v>93</v>
      </c>
      <c r="AG47" s="117">
        <f t="shared" si="2"/>
        <v>95</v>
      </c>
      <c r="AH47" s="116">
        <f t="shared" si="3"/>
        <v>88.225806451612897</v>
      </c>
    </row>
    <row r="48" spans="1:36" s="5" customFormat="1" ht="17.100000000000001" customHeight="1" x14ac:dyDescent="0.2">
      <c r="A48" s="49" t="s">
        <v>24</v>
      </c>
      <c r="B48" s="113">
        <f t="shared" ref="B48:AE48" si="6">MAX(B5:B47)</f>
        <v>100</v>
      </c>
      <c r="C48" s="113">
        <f t="shared" si="6"/>
        <v>100</v>
      </c>
      <c r="D48" s="113">
        <f t="shared" si="6"/>
        <v>100</v>
      </c>
      <c r="E48" s="113">
        <f t="shared" si="6"/>
        <v>100</v>
      </c>
      <c r="F48" s="113">
        <f t="shared" si="6"/>
        <v>100</v>
      </c>
      <c r="G48" s="113">
        <f t="shared" si="6"/>
        <v>100</v>
      </c>
      <c r="H48" s="113">
        <f t="shared" si="6"/>
        <v>100</v>
      </c>
      <c r="I48" s="113">
        <f t="shared" si="6"/>
        <v>100</v>
      </c>
      <c r="J48" s="113">
        <f t="shared" si="6"/>
        <v>100</v>
      </c>
      <c r="K48" s="113">
        <f t="shared" si="6"/>
        <v>100</v>
      </c>
      <c r="L48" s="113">
        <f t="shared" si="6"/>
        <v>100</v>
      </c>
      <c r="M48" s="113">
        <f t="shared" si="6"/>
        <v>100</v>
      </c>
      <c r="N48" s="113">
        <f t="shared" si="6"/>
        <v>100</v>
      </c>
      <c r="O48" s="113">
        <f t="shared" si="6"/>
        <v>100</v>
      </c>
      <c r="P48" s="113">
        <f t="shared" si="6"/>
        <v>100</v>
      </c>
      <c r="Q48" s="113">
        <f t="shared" si="6"/>
        <v>100</v>
      </c>
      <c r="R48" s="113">
        <f t="shared" si="6"/>
        <v>100</v>
      </c>
      <c r="S48" s="113">
        <f t="shared" si="6"/>
        <v>100</v>
      </c>
      <c r="T48" s="113">
        <f t="shared" si="6"/>
        <v>100</v>
      </c>
      <c r="U48" s="113">
        <f t="shared" si="6"/>
        <v>100</v>
      </c>
      <c r="V48" s="113">
        <f t="shared" si="6"/>
        <v>100</v>
      </c>
      <c r="W48" s="113">
        <f t="shared" si="6"/>
        <v>100</v>
      </c>
      <c r="X48" s="113">
        <f t="shared" si="6"/>
        <v>100</v>
      </c>
      <c r="Y48" s="113">
        <f t="shared" si="6"/>
        <v>100</v>
      </c>
      <c r="Z48" s="113">
        <f t="shared" si="6"/>
        <v>100</v>
      </c>
      <c r="AA48" s="113">
        <f t="shared" si="6"/>
        <v>100</v>
      </c>
      <c r="AB48" s="113">
        <f t="shared" si="6"/>
        <v>100</v>
      </c>
      <c r="AC48" s="113">
        <f t="shared" si="6"/>
        <v>100</v>
      </c>
      <c r="AD48" s="113">
        <f t="shared" si="6"/>
        <v>100</v>
      </c>
      <c r="AE48" s="113">
        <f t="shared" si="6"/>
        <v>100</v>
      </c>
      <c r="AF48" s="113">
        <f t="shared" ref="AF48" si="7">MAX(AF5:AF47)</f>
        <v>100</v>
      </c>
      <c r="AG48" s="117">
        <f>MAX(AG5:AG47)</f>
        <v>100</v>
      </c>
      <c r="AH48" s="116">
        <f>AVERAGE(AH5:AH47)</f>
        <v>93.872680505961384</v>
      </c>
      <c r="AJ48" s="5" t="s">
        <v>35</v>
      </c>
    </row>
    <row r="49" spans="1:36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6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6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I51" s="12" t="s">
        <v>35</v>
      </c>
    </row>
    <row r="52" spans="1:36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6" x14ac:dyDescent="0.2">
      <c r="A53" s="177"/>
      <c r="B53" s="177"/>
      <c r="C53" s="177"/>
      <c r="D53" s="177"/>
      <c r="E53" s="177"/>
      <c r="F53" s="177"/>
      <c r="G53" s="17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J53" t="s">
        <v>35</v>
      </c>
    </row>
    <row r="54" spans="1:36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6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6" x14ac:dyDescent="0.2">
      <c r="AJ56" t="s">
        <v>35</v>
      </c>
    </row>
    <row r="57" spans="1:36" x14ac:dyDescent="0.2">
      <c r="U57" s="2" t="s">
        <v>35</v>
      </c>
      <c r="Y57" s="2" t="s">
        <v>35</v>
      </c>
      <c r="AJ57" t="s">
        <v>35</v>
      </c>
    </row>
    <row r="58" spans="1:36" x14ac:dyDescent="0.2">
      <c r="L58" s="2" t="s">
        <v>35</v>
      </c>
      <c r="Q58" s="2" t="s">
        <v>35</v>
      </c>
      <c r="U58" s="2" t="s">
        <v>35</v>
      </c>
      <c r="AD58" s="2" t="s">
        <v>35</v>
      </c>
      <c r="AJ58" t="s">
        <v>35</v>
      </c>
    </row>
    <row r="59" spans="1:36" x14ac:dyDescent="0.2">
      <c r="O59" s="2" t="s">
        <v>35</v>
      </c>
      <c r="AB59" s="2" t="s">
        <v>35</v>
      </c>
      <c r="AG59" s="7" t="s">
        <v>35</v>
      </c>
    </row>
    <row r="60" spans="1:36" x14ac:dyDescent="0.2">
      <c r="G60" s="2" t="s">
        <v>35</v>
      </c>
      <c r="L60" s="2" t="s">
        <v>35</v>
      </c>
      <c r="AF60" s="2" t="s">
        <v>35</v>
      </c>
      <c r="AJ60" s="12" t="s">
        <v>35</v>
      </c>
    </row>
    <row r="61" spans="1:36" x14ac:dyDescent="0.2">
      <c r="P61" s="2" t="s">
        <v>200</v>
      </c>
      <c r="S61" s="2" t="s">
        <v>35</v>
      </c>
      <c r="U61" s="2" t="s">
        <v>35</v>
      </c>
      <c r="V61" s="2" t="s">
        <v>35</v>
      </c>
      <c r="Y61" s="2" t="s">
        <v>35</v>
      </c>
      <c r="AD61" s="2" t="s">
        <v>35</v>
      </c>
    </row>
    <row r="62" spans="1:36" x14ac:dyDescent="0.2">
      <c r="L62" s="2" t="s">
        <v>35</v>
      </c>
      <c r="S62" s="2" t="s">
        <v>35</v>
      </c>
      <c r="T62" s="2" t="s">
        <v>35</v>
      </c>
      <c r="Z62" s="2" t="s">
        <v>35</v>
      </c>
      <c r="AA62" s="2" t="s">
        <v>35</v>
      </c>
      <c r="AB62" s="2" t="s">
        <v>35</v>
      </c>
      <c r="AE62" s="2" t="s">
        <v>35</v>
      </c>
    </row>
    <row r="63" spans="1:36" x14ac:dyDescent="0.2">
      <c r="V63" s="2" t="s">
        <v>35</v>
      </c>
      <c r="W63" s="2" t="s">
        <v>35</v>
      </c>
      <c r="X63" s="2" t="s">
        <v>35</v>
      </c>
      <c r="Y63" s="2" t="s">
        <v>35</v>
      </c>
      <c r="AG63" s="7" t="s">
        <v>35</v>
      </c>
    </row>
    <row r="64" spans="1:36" x14ac:dyDescent="0.2">
      <c r="G64" s="2" t="s">
        <v>35</v>
      </c>
      <c r="P64" s="2" t="s">
        <v>35</v>
      </c>
      <c r="V64" s="2" t="s">
        <v>35</v>
      </c>
      <c r="Y64" s="2" t="s">
        <v>35</v>
      </c>
      <c r="AE64" s="2" t="s">
        <v>35</v>
      </c>
    </row>
    <row r="65" spans="12:30" x14ac:dyDescent="0.2">
      <c r="R65" s="2" t="s">
        <v>35</v>
      </c>
      <c r="U65" s="2" t="s">
        <v>35</v>
      </c>
    </row>
    <row r="66" spans="12:30" x14ac:dyDescent="0.2">
      <c r="L66" s="2" t="s">
        <v>35</v>
      </c>
      <c r="Y66" s="2" t="s">
        <v>35</v>
      </c>
      <c r="AC66" s="2" t="s">
        <v>35</v>
      </c>
      <c r="AD66" s="2" t="s">
        <v>35</v>
      </c>
    </row>
    <row r="68" spans="12:30" x14ac:dyDescent="0.2">
      <c r="N68" s="2" t="s">
        <v>35</v>
      </c>
    </row>
    <row r="69" spans="12:30" x14ac:dyDescent="0.2">
      <c r="U69" s="2" t="s">
        <v>35</v>
      </c>
    </row>
    <row r="74" spans="12:30" x14ac:dyDescent="0.2">
      <c r="W74" s="2" t="s">
        <v>35</v>
      </c>
    </row>
  </sheetData>
  <mergeCells count="35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H2"/>
    <mergeCell ref="AE3:AE4"/>
    <mergeCell ref="T3:T4"/>
    <mergeCell ref="Z3:Z4"/>
    <mergeCell ref="AF3:AF4"/>
    <mergeCell ref="U3:U4"/>
    <mergeCell ref="V3:V4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  <mergeCell ref="A52:G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B16" sqref="AB1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38" t="s">
        <v>205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8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8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28</v>
      </c>
      <c r="AH3" s="102" t="s">
        <v>26</v>
      </c>
    </row>
    <row r="4" spans="1:38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8" s="5" customFormat="1" x14ac:dyDescent="0.2">
      <c r="A5" s="48" t="s">
        <v>30</v>
      </c>
      <c r="B5" s="110">
        <f>[1]Março!$G$5</f>
        <v>32</v>
      </c>
      <c r="C5" s="110">
        <f>[1]Março!$G$6</f>
        <v>31</v>
      </c>
      <c r="D5" s="110">
        <f>[1]Março!$G$7</f>
        <v>37</v>
      </c>
      <c r="E5" s="110">
        <f>[1]Março!$G$8</f>
        <v>32</v>
      </c>
      <c r="F5" s="110">
        <f>[1]Março!$G$9</f>
        <v>32</v>
      </c>
      <c r="G5" s="110">
        <f>[1]Março!$G$10</f>
        <v>44</v>
      </c>
      <c r="H5" s="110">
        <f>[1]Março!$G$11</f>
        <v>47</v>
      </c>
      <c r="I5" s="110">
        <f>[1]Março!$G$12</f>
        <v>41</v>
      </c>
      <c r="J5" s="110">
        <f>[1]Março!$G$13</f>
        <v>40</v>
      </c>
      <c r="K5" s="110">
        <f>[1]Março!$G$14</f>
        <v>51</v>
      </c>
      <c r="L5" s="110">
        <f>[1]Março!$G$15</f>
        <v>49</v>
      </c>
      <c r="M5" s="110">
        <f>[1]Março!$G$16</f>
        <v>41</v>
      </c>
      <c r="N5" s="110">
        <f>[1]Março!$G$17</f>
        <v>39</v>
      </c>
      <c r="O5" s="110">
        <f>[1]Março!$G$18</f>
        <v>38</v>
      </c>
      <c r="P5" s="110">
        <f>[1]Março!$G$19</f>
        <v>36</v>
      </c>
      <c r="Q5" s="110">
        <f>[1]Março!$G$20</f>
        <v>36</v>
      </c>
      <c r="R5" s="110">
        <f>[1]Março!$G$21</f>
        <v>37</v>
      </c>
      <c r="S5" s="110">
        <f>[1]Março!$G$22</f>
        <v>42</v>
      </c>
      <c r="T5" s="110">
        <f>[1]Março!$G$23</f>
        <v>33</v>
      </c>
      <c r="U5" s="110">
        <f>[1]Março!$G$24</f>
        <v>45</v>
      </c>
      <c r="V5" s="110">
        <f>[1]Março!$G$25</f>
        <v>52</v>
      </c>
      <c r="W5" s="110">
        <f>[1]Março!$G$26</f>
        <v>53</v>
      </c>
      <c r="X5" s="110">
        <f>[1]Março!$G$27</f>
        <v>69</v>
      </c>
      <c r="Y5" s="110">
        <f>[1]Março!$G$28</f>
        <v>73</v>
      </c>
      <c r="Z5" s="110">
        <f>[1]Março!$G$29</f>
        <v>59</v>
      </c>
      <c r="AA5" s="110">
        <f>[1]Março!$G$30</f>
        <v>77</v>
      </c>
      <c r="AB5" s="110">
        <f>[1]Março!$G$31</f>
        <v>73</v>
      </c>
      <c r="AC5" s="110">
        <f>[1]Março!$G$32</f>
        <v>58</v>
      </c>
      <c r="AD5" s="110">
        <f>[1]Março!$G$33</f>
        <v>61</v>
      </c>
      <c r="AE5" s="110">
        <f>[1]Março!$G$34</f>
        <v>54</v>
      </c>
      <c r="AF5" s="110">
        <f>[1]Março!$G$35</f>
        <v>50</v>
      </c>
      <c r="AG5" s="117">
        <f t="shared" ref="AG5" si="1">MIN(B5:AF5)</f>
        <v>31</v>
      </c>
      <c r="AH5" s="116">
        <f t="shared" ref="AH5" si="2">AVERAGE(B5:AF5)</f>
        <v>47.161290322580648</v>
      </c>
    </row>
    <row r="6" spans="1:38" x14ac:dyDescent="0.2">
      <c r="A6" s="48" t="s">
        <v>0</v>
      </c>
      <c r="B6" s="112">
        <f>[2]Março!$G$5</f>
        <v>38</v>
      </c>
      <c r="C6" s="112">
        <f>[2]Março!$G$6</f>
        <v>28</v>
      </c>
      <c r="D6" s="112">
        <f>[2]Março!$G$7</f>
        <v>36</v>
      </c>
      <c r="E6" s="112">
        <f>[2]Março!$G$8</f>
        <v>46</v>
      </c>
      <c r="F6" s="112">
        <f>[2]Março!$G$9</f>
        <v>62</v>
      </c>
      <c r="G6" s="112">
        <f>[2]Março!$G$10</f>
        <v>37</v>
      </c>
      <c r="H6" s="112">
        <f>[2]Março!$G$11</f>
        <v>59</v>
      </c>
      <c r="I6" s="112">
        <f>[2]Março!$G$12</f>
        <v>53</v>
      </c>
      <c r="J6" s="112">
        <f>[2]Março!$G$13</f>
        <v>37</v>
      </c>
      <c r="K6" s="112">
        <f>[2]Março!$G$14</f>
        <v>35</v>
      </c>
      <c r="L6" s="112">
        <f>[2]Março!$G$15</f>
        <v>35</v>
      </c>
      <c r="M6" s="112">
        <f>[2]Março!$G$16</f>
        <v>29</v>
      </c>
      <c r="N6" s="112">
        <f>[2]Março!$G$17</f>
        <v>33</v>
      </c>
      <c r="O6" s="112">
        <f>[2]Março!$G$18</f>
        <v>34</v>
      </c>
      <c r="P6" s="112">
        <f>[2]Março!$G$19</f>
        <v>44</v>
      </c>
      <c r="Q6" s="112">
        <f>[2]Março!$G$20</f>
        <v>31</v>
      </c>
      <c r="R6" s="112">
        <f>[2]Março!$G$21</f>
        <v>33</v>
      </c>
      <c r="S6" s="112">
        <f>[2]Março!$G$22</f>
        <v>41</v>
      </c>
      <c r="T6" s="112">
        <f>[2]Março!$G$23</f>
        <v>32</v>
      </c>
      <c r="U6" s="112">
        <f>[2]Março!$G$24</f>
        <v>30</v>
      </c>
      <c r="V6" s="112">
        <f>[2]Março!$G$25</f>
        <v>34</v>
      </c>
      <c r="W6" s="112">
        <f>[2]Março!$G$26</f>
        <v>45</v>
      </c>
      <c r="X6" s="110">
        <f>[2]Março!$G$27</f>
        <v>47</v>
      </c>
      <c r="Y6" s="110">
        <f>[2]Março!$G$28</f>
        <v>58</v>
      </c>
      <c r="Z6" s="110">
        <f>[2]Março!$G$29</f>
        <v>53</v>
      </c>
      <c r="AA6" s="110">
        <f>[2]Março!$G$30</f>
        <v>31</v>
      </c>
      <c r="AB6" s="110">
        <f>[2]Março!$G$31</f>
        <v>38</v>
      </c>
      <c r="AC6" s="110">
        <f>[2]Março!$G$32</f>
        <v>46</v>
      </c>
      <c r="AD6" s="110">
        <f>[2]Março!$G$33</f>
        <v>37</v>
      </c>
      <c r="AE6" s="110">
        <f>[2]Março!$G$34</f>
        <v>29</v>
      </c>
      <c r="AF6" s="110">
        <f>[2]Março!$G$35</f>
        <v>41</v>
      </c>
      <c r="AG6" s="117">
        <f t="shared" ref="AG6:AG47" si="3">MIN(B6:AF6)</f>
        <v>28</v>
      </c>
      <c r="AH6" s="116">
        <f t="shared" ref="AH6:AH47" si="4">AVERAGE(B6:AF6)</f>
        <v>39.741935483870968</v>
      </c>
    </row>
    <row r="7" spans="1:38" x14ac:dyDescent="0.2">
      <c r="A7" s="48" t="s">
        <v>85</v>
      </c>
      <c r="B7" s="112">
        <f>[3]Março!$G$5</f>
        <v>27</v>
      </c>
      <c r="C7" s="112">
        <f>[3]Março!$G$6</f>
        <v>37</v>
      </c>
      <c r="D7" s="112">
        <f>[3]Março!$G$7</f>
        <v>34</v>
      </c>
      <c r="E7" s="112">
        <f>[3]Março!$G$8</f>
        <v>43</v>
      </c>
      <c r="F7" s="112">
        <f>[3]Março!$G$9</f>
        <v>44</v>
      </c>
      <c r="G7" s="112">
        <f>[3]Março!$G$10</f>
        <v>40</v>
      </c>
      <c r="H7" s="112">
        <f>[3]Março!$G$11</f>
        <v>50</v>
      </c>
      <c r="I7" s="112">
        <f>[3]Março!$G$12</f>
        <v>61</v>
      </c>
      <c r="J7" s="112">
        <f>[3]Março!$G$13</f>
        <v>47</v>
      </c>
      <c r="K7" s="112">
        <f>[3]Março!$G$14</f>
        <v>49</v>
      </c>
      <c r="L7" s="112">
        <f>[3]Março!$G$15</f>
        <v>43</v>
      </c>
      <c r="M7" s="112">
        <f>[3]Março!$G$16</f>
        <v>36</v>
      </c>
      <c r="N7" s="112">
        <f>[3]Março!$G$17</f>
        <v>37</v>
      </c>
      <c r="O7" s="112">
        <f>[3]Março!$G$18</f>
        <v>40</v>
      </c>
      <c r="P7" s="112">
        <f>[3]Março!$G$19</f>
        <v>39</v>
      </c>
      <c r="Q7" s="112">
        <f>[3]Março!$G$20</f>
        <v>43</v>
      </c>
      <c r="R7" s="112">
        <f>[3]Março!$G$21</f>
        <v>39</v>
      </c>
      <c r="S7" s="112">
        <f>[3]Março!$G$22</f>
        <v>46</v>
      </c>
      <c r="T7" s="112">
        <f>[3]Março!$G$23</f>
        <v>33</v>
      </c>
      <c r="U7" s="112">
        <f>[3]Março!$G$24</f>
        <v>48</v>
      </c>
      <c r="V7" s="112">
        <f>[3]Março!$G$25</f>
        <v>41</v>
      </c>
      <c r="W7" s="112">
        <f>[3]Março!$G$26</f>
        <v>48</v>
      </c>
      <c r="X7" s="110">
        <f>[3]Março!$G$27</f>
        <v>59</v>
      </c>
      <c r="Y7" s="110">
        <f>[3]Março!$G$28</f>
        <v>68</v>
      </c>
      <c r="Z7" s="110">
        <f>[3]Março!$G$29</f>
        <v>55</v>
      </c>
      <c r="AA7" s="110">
        <f>[3]Março!$G$30</f>
        <v>49</v>
      </c>
      <c r="AB7" s="110">
        <f>[3]Março!$G$31</f>
        <v>56</v>
      </c>
      <c r="AC7" s="110">
        <f>[3]Março!$G$32</f>
        <v>51</v>
      </c>
      <c r="AD7" s="110">
        <f>[3]Março!$G$33</f>
        <v>51</v>
      </c>
      <c r="AE7" s="110">
        <f>[3]Março!$G$34</f>
        <v>44</v>
      </c>
      <c r="AF7" s="110">
        <f>[3]Março!$G$35</f>
        <v>49</v>
      </c>
      <c r="AG7" s="117">
        <f t="shared" si="3"/>
        <v>27</v>
      </c>
      <c r="AH7" s="116">
        <f t="shared" si="4"/>
        <v>45.387096774193552</v>
      </c>
    </row>
    <row r="8" spans="1:38" x14ac:dyDescent="0.2">
      <c r="A8" s="48" t="s">
        <v>1</v>
      </c>
      <c r="B8" s="112">
        <f>[4]Março!$G$5</f>
        <v>31</v>
      </c>
      <c r="C8" s="112">
        <f>[4]Março!$G$6</f>
        <v>31</v>
      </c>
      <c r="D8" s="112">
        <f>[4]Março!$G$7</f>
        <v>40</v>
      </c>
      <c r="E8" s="112">
        <f>[4]Março!$G$8</f>
        <v>45</v>
      </c>
      <c r="F8" s="112">
        <f>[4]Março!$G$9</f>
        <v>55</v>
      </c>
      <c r="G8" s="112">
        <f>[4]Março!$G$10</f>
        <v>50</v>
      </c>
      <c r="H8" s="112">
        <f>[4]Março!$G$11</f>
        <v>43</v>
      </c>
      <c r="I8" s="112">
        <f>[4]Março!$G$12</f>
        <v>46</v>
      </c>
      <c r="J8" s="112">
        <f>[4]Março!$G$13</f>
        <v>44</v>
      </c>
      <c r="K8" s="112">
        <f>[4]Março!$G$14</f>
        <v>40</v>
      </c>
      <c r="L8" s="112">
        <f>[4]Março!$G$15</f>
        <v>41</v>
      </c>
      <c r="M8" s="112">
        <f>[4]Março!$G$16</f>
        <v>36</v>
      </c>
      <c r="N8" s="112">
        <f>[4]Março!$G$17</f>
        <v>41</v>
      </c>
      <c r="O8" s="112">
        <f>[4]Março!$G$18</f>
        <v>39</v>
      </c>
      <c r="P8" s="112">
        <f>[4]Março!$G$19</f>
        <v>38</v>
      </c>
      <c r="Q8" s="112">
        <f>[4]Março!$G$20</f>
        <v>38</v>
      </c>
      <c r="R8" s="112">
        <f>[4]Março!$G$21</f>
        <v>42</v>
      </c>
      <c r="S8" s="112">
        <f>[4]Março!$G$22</f>
        <v>42</v>
      </c>
      <c r="T8" s="112">
        <f>[4]Março!$G$23</f>
        <v>34</v>
      </c>
      <c r="U8" s="112">
        <f>[4]Março!$G$24</f>
        <v>36</v>
      </c>
      <c r="V8" s="112">
        <f>[4]Março!$G$25</f>
        <v>29</v>
      </c>
      <c r="W8" s="112">
        <f>[4]Março!$G$26</f>
        <v>44</v>
      </c>
      <c r="X8" s="110">
        <f>[4]Março!$G$27</f>
        <v>53</v>
      </c>
      <c r="Y8" s="110">
        <f>[4]Março!$G$28</f>
        <v>57</v>
      </c>
      <c r="Z8" s="110">
        <f>[4]Março!$G$29</f>
        <v>48</v>
      </c>
      <c r="AA8" s="110">
        <f>[4]Março!$G$30</f>
        <v>48</v>
      </c>
      <c r="AB8" s="110">
        <f>[4]Março!$G$31</f>
        <v>40</v>
      </c>
      <c r="AC8" s="110">
        <f>[4]Março!$G$32</f>
        <v>41</v>
      </c>
      <c r="AD8" s="110">
        <f>[4]Março!$G$33</f>
        <v>47</v>
      </c>
      <c r="AE8" s="110">
        <f>[4]Março!$G$34</f>
        <v>40</v>
      </c>
      <c r="AF8" s="110">
        <f>[4]Março!$G$35</f>
        <v>56</v>
      </c>
      <c r="AG8" s="117">
        <f t="shared" si="3"/>
        <v>29</v>
      </c>
      <c r="AH8" s="116">
        <f t="shared" si="4"/>
        <v>42.41935483870968</v>
      </c>
    </row>
    <row r="9" spans="1:38" x14ac:dyDescent="0.2">
      <c r="A9" s="48" t="s">
        <v>146</v>
      </c>
      <c r="B9" s="112">
        <f>[5]Março!$G$5</f>
        <v>42</v>
      </c>
      <c r="C9" s="112">
        <f>[5]Março!$G$6</f>
        <v>35</v>
      </c>
      <c r="D9" s="112">
        <f>[5]Março!$G$7</f>
        <v>37</v>
      </c>
      <c r="E9" s="112">
        <f>[5]Março!$G$8</f>
        <v>53</v>
      </c>
      <c r="F9" s="112">
        <f>[5]Março!$G$9</f>
        <v>68</v>
      </c>
      <c r="G9" s="112">
        <f>[5]Março!$G$10</f>
        <v>46</v>
      </c>
      <c r="H9" s="112">
        <f>[5]Março!$G$11</f>
        <v>50</v>
      </c>
      <c r="I9" s="112">
        <f>[5]Março!$G$12</f>
        <v>49</v>
      </c>
      <c r="J9" s="112">
        <f>[5]Março!$G$13</f>
        <v>42</v>
      </c>
      <c r="K9" s="112">
        <f>[5]Março!$G$14</f>
        <v>44</v>
      </c>
      <c r="L9" s="112">
        <f>[5]Março!$G$15</f>
        <v>38</v>
      </c>
      <c r="M9" s="112">
        <f>[5]Março!$G$16</f>
        <v>33</v>
      </c>
      <c r="N9" s="112">
        <f>[5]Março!$G$17</f>
        <v>39</v>
      </c>
      <c r="O9" s="112">
        <f>[5]Março!$G$18</f>
        <v>39</v>
      </c>
      <c r="P9" s="112">
        <f>[5]Março!$G$19</f>
        <v>39</v>
      </c>
      <c r="Q9" s="112">
        <f>[5]Março!$G$20</f>
        <v>34</v>
      </c>
      <c r="R9" s="112">
        <f>[5]Março!$G$21</f>
        <v>38</v>
      </c>
      <c r="S9" s="112">
        <f>[5]Março!$G$22</f>
        <v>45</v>
      </c>
      <c r="T9" s="112">
        <f>[5]Março!$G$23</f>
        <v>44</v>
      </c>
      <c r="U9" s="112">
        <f>[5]Março!$G$24</f>
        <v>35</v>
      </c>
      <c r="V9" s="112">
        <f>[5]Março!$G$25</f>
        <v>38</v>
      </c>
      <c r="W9" s="112">
        <f>[5]Março!$G$26</f>
        <v>53</v>
      </c>
      <c r="X9" s="110">
        <f>[5]Março!$G$27</f>
        <v>56</v>
      </c>
      <c r="Y9" s="110">
        <f>[5]Março!$G$28</f>
        <v>62</v>
      </c>
      <c r="Z9" s="110">
        <f>[5]Março!$G$29</f>
        <v>60</v>
      </c>
      <c r="AA9" s="110">
        <f>[5]Março!$G$30</f>
        <v>36</v>
      </c>
      <c r="AB9" s="110">
        <f>[5]Março!$G$31</f>
        <v>45</v>
      </c>
      <c r="AC9" s="110">
        <f>[5]Março!$G$32</f>
        <v>51</v>
      </c>
      <c r="AD9" s="110">
        <f>[5]Março!$G$33</f>
        <v>41</v>
      </c>
      <c r="AE9" s="110">
        <f>[5]Março!$G$34</f>
        <v>33</v>
      </c>
      <c r="AF9" s="110">
        <f>[5]Março!$G$35</f>
        <v>47</v>
      </c>
      <c r="AG9" s="117">
        <f t="shared" si="3"/>
        <v>33</v>
      </c>
      <c r="AH9" s="116">
        <f t="shared" si="4"/>
        <v>44.258064516129032</v>
      </c>
      <c r="AL9" t="s">
        <v>35</v>
      </c>
    </row>
    <row r="10" spans="1:38" x14ac:dyDescent="0.2">
      <c r="A10" s="48" t="s">
        <v>91</v>
      </c>
      <c r="B10" s="112">
        <f>[6]Março!$G$5</f>
        <v>36</v>
      </c>
      <c r="C10" s="112">
        <f>[6]Março!$G$6</f>
        <v>36</v>
      </c>
      <c r="D10" s="112">
        <f>[6]Março!$G$7</f>
        <v>46</v>
      </c>
      <c r="E10" s="112">
        <f>[6]Março!$G$8</f>
        <v>63</v>
      </c>
      <c r="F10" s="112">
        <f>[6]Março!$G$9</f>
        <v>43</v>
      </c>
      <c r="G10" s="112">
        <f>[6]Março!$G$10</f>
        <v>49</v>
      </c>
      <c r="H10" s="112">
        <f>[6]Março!$G$11</f>
        <v>48</v>
      </c>
      <c r="I10" s="112">
        <f>[6]Março!$G$12</f>
        <v>48</v>
      </c>
      <c r="J10" s="112">
        <f>[6]Março!$G$13</f>
        <v>54</v>
      </c>
      <c r="K10" s="112">
        <f>[6]Março!$G$14</f>
        <v>45</v>
      </c>
      <c r="L10" s="112">
        <f>[6]Março!$G$15</f>
        <v>48</v>
      </c>
      <c r="M10" s="112">
        <f>[6]Março!$G$16</f>
        <v>45</v>
      </c>
      <c r="N10" s="112">
        <f>[6]Março!$G$17</f>
        <v>49</v>
      </c>
      <c r="O10" s="112">
        <f>[6]Março!$G$18</f>
        <v>52</v>
      </c>
      <c r="P10" s="112">
        <f>[6]Março!$G$19</f>
        <v>56</v>
      </c>
      <c r="Q10" s="112">
        <f>[6]Março!$G$20</f>
        <v>50</v>
      </c>
      <c r="R10" s="112">
        <f>[6]Março!$G$21</f>
        <v>47</v>
      </c>
      <c r="S10" s="112">
        <f>[6]Março!$G$22</f>
        <v>50</v>
      </c>
      <c r="T10" s="112">
        <f>[6]Março!$G$23</f>
        <v>45</v>
      </c>
      <c r="U10" s="112">
        <f>[6]Março!$G$24</f>
        <v>44</v>
      </c>
      <c r="V10" s="112">
        <f>[6]Março!$G$25</f>
        <v>57</v>
      </c>
      <c r="W10" s="112">
        <f>[6]Março!$G$26</f>
        <v>64</v>
      </c>
      <c r="X10" s="110">
        <f>[6]Março!$G$27</f>
        <v>71</v>
      </c>
      <c r="Y10" s="110">
        <f>[6]Março!$G$28</f>
        <v>77</v>
      </c>
      <c r="Z10" s="110">
        <f>[6]Março!$G$29</f>
        <v>75</v>
      </c>
      <c r="AA10" s="110">
        <f>[6]Março!$G$30</f>
        <v>73</v>
      </c>
      <c r="AB10" s="110">
        <f>[6]Março!$G$31</f>
        <v>63</v>
      </c>
      <c r="AC10" s="110">
        <f>[6]Março!$G$32</f>
        <v>60</v>
      </c>
      <c r="AD10" s="110">
        <f>[6]Março!$G$33</f>
        <v>59</v>
      </c>
      <c r="AE10" s="110">
        <f>[6]Março!$G$34</f>
        <v>54</v>
      </c>
      <c r="AF10" s="110">
        <f>[6]Março!$G$35</f>
        <v>53</v>
      </c>
      <c r="AG10" s="117">
        <f t="shared" si="3"/>
        <v>36</v>
      </c>
      <c r="AH10" s="116">
        <f t="shared" si="4"/>
        <v>53.548387096774192</v>
      </c>
    </row>
    <row r="11" spans="1:38" x14ac:dyDescent="0.2">
      <c r="A11" s="48" t="s">
        <v>49</v>
      </c>
      <c r="B11" s="112">
        <f>[7]Março!$G$5</f>
        <v>38</v>
      </c>
      <c r="C11" s="112">
        <f>[7]Março!$G$6</f>
        <v>45</v>
      </c>
      <c r="D11" s="112">
        <f>[7]Março!$G$7</f>
        <v>36</v>
      </c>
      <c r="E11" s="112">
        <f>[7]Março!$G$8</f>
        <v>34</v>
      </c>
      <c r="F11" s="112">
        <f>[7]Março!$G$9</f>
        <v>41</v>
      </c>
      <c r="G11" s="112">
        <f>[7]Março!$G$10</f>
        <v>52</v>
      </c>
      <c r="H11" s="112">
        <f>[7]Março!$G$11</f>
        <v>52</v>
      </c>
      <c r="I11" s="112">
        <f>[7]Março!$G$12</f>
        <v>57</v>
      </c>
      <c r="J11" s="112">
        <f>[7]Março!$G$13</f>
        <v>50</v>
      </c>
      <c r="K11" s="112">
        <f>[7]Março!$G$14</f>
        <v>42</v>
      </c>
      <c r="L11" s="112">
        <f>[7]Março!$G$15</f>
        <v>42</v>
      </c>
      <c r="M11" s="112">
        <f>[7]Março!$G$16</f>
        <v>32</v>
      </c>
      <c r="N11" s="112">
        <f>[7]Março!$G$17</f>
        <v>38</v>
      </c>
      <c r="O11" s="112">
        <f>[7]Março!$G$18</f>
        <v>36</v>
      </c>
      <c r="P11" s="112">
        <f>[7]Março!$G$19</f>
        <v>37</v>
      </c>
      <c r="Q11" s="110">
        <f>[7]Março!$G$20</f>
        <v>33</v>
      </c>
      <c r="R11" s="110">
        <f>[7]Março!$G$21</f>
        <v>43</v>
      </c>
      <c r="S11" s="110">
        <f>[7]Março!$G$22</f>
        <v>51</v>
      </c>
      <c r="T11" s="110">
        <f>[7]Março!$G$23</f>
        <v>43</v>
      </c>
      <c r="U11" s="110">
        <f>[7]Março!$G$24</f>
        <v>39</v>
      </c>
      <c r="V11" s="110">
        <f>[7]Março!$G$25</f>
        <v>47</v>
      </c>
      <c r="W11" s="110">
        <f>[7]Março!$G$26</f>
        <v>52</v>
      </c>
      <c r="X11" s="110">
        <f>[7]Março!$G$27</f>
        <v>58</v>
      </c>
      <c r="Y11" s="110">
        <f>[7]Março!$G$28</f>
        <v>66</v>
      </c>
      <c r="Z11" s="110">
        <f>[7]Março!$G$29</f>
        <v>52</v>
      </c>
      <c r="AA11" s="110">
        <f>[7]Março!$G$30</f>
        <v>57</v>
      </c>
      <c r="AB11" s="110">
        <f>[7]Março!$G$31</f>
        <v>59</v>
      </c>
      <c r="AC11" s="110">
        <f>[7]Março!$G$32</f>
        <v>58</v>
      </c>
      <c r="AD11" s="110">
        <f>[7]Março!$G$33</f>
        <v>60</v>
      </c>
      <c r="AE11" s="110">
        <f>[7]Março!$G$34</f>
        <v>45</v>
      </c>
      <c r="AF11" s="110">
        <f>[7]Março!$G$35</f>
        <v>53</v>
      </c>
      <c r="AG11" s="117">
        <f t="shared" si="3"/>
        <v>32</v>
      </c>
      <c r="AH11" s="116">
        <f t="shared" si="4"/>
        <v>46.70967741935484</v>
      </c>
    </row>
    <row r="12" spans="1:38" x14ac:dyDescent="0.2">
      <c r="A12" s="48" t="s">
        <v>94</v>
      </c>
      <c r="B12" s="112">
        <f>[8]Março!$G$5</f>
        <v>43</v>
      </c>
      <c r="C12" s="112">
        <f>[8]Março!$G$6</f>
        <v>35</v>
      </c>
      <c r="D12" s="112">
        <f>[8]Março!$G$7</f>
        <v>40</v>
      </c>
      <c r="E12" s="112">
        <f>[8]Março!$G$8</f>
        <v>58</v>
      </c>
      <c r="F12" s="112">
        <f>[8]Março!$G$9</f>
        <v>61</v>
      </c>
      <c r="G12" s="112">
        <f>[8]Março!$G$10</f>
        <v>46</v>
      </c>
      <c r="H12" s="112">
        <f>[8]Março!$G$11</f>
        <v>48</v>
      </c>
      <c r="I12" s="112">
        <f>[8]Março!$G$12</f>
        <v>44</v>
      </c>
      <c r="J12" s="112">
        <f>[8]Março!$G$13</f>
        <v>43</v>
      </c>
      <c r="K12" s="112">
        <f>[8]Março!$G$14</f>
        <v>41</v>
      </c>
      <c r="L12" s="112">
        <f>[8]Março!$G$15</f>
        <v>40</v>
      </c>
      <c r="M12" s="112">
        <f>[8]Março!$G$16</f>
        <v>33</v>
      </c>
      <c r="N12" s="112">
        <f>[8]Março!$G$17</f>
        <v>45</v>
      </c>
      <c r="O12" s="112">
        <f>[8]Março!$G$18</f>
        <v>40</v>
      </c>
      <c r="P12" s="112">
        <f>[8]Março!$G$19</f>
        <v>37</v>
      </c>
      <c r="Q12" s="110">
        <f>[8]Março!$G$20</f>
        <v>40</v>
      </c>
      <c r="R12" s="110">
        <f>[8]Março!$G$21</f>
        <v>47</v>
      </c>
      <c r="S12" s="110">
        <f>[8]Março!$G$22</f>
        <v>43</v>
      </c>
      <c r="T12" s="110">
        <f>[8]Março!$G$23</f>
        <v>34</v>
      </c>
      <c r="U12" s="110">
        <f>[8]Março!$G$24</f>
        <v>38</v>
      </c>
      <c r="V12" s="110">
        <f>[8]Março!$G$25</f>
        <v>33</v>
      </c>
      <c r="W12" s="110">
        <f>[8]Março!$G$26</f>
        <v>64</v>
      </c>
      <c r="X12" s="110">
        <f>[8]Março!$G$27</f>
        <v>52</v>
      </c>
      <c r="Y12" s="110">
        <f>[8]Março!$G$28</f>
        <v>54</v>
      </c>
      <c r="Z12" s="110">
        <f>[8]Março!$G$29</f>
        <v>47</v>
      </c>
      <c r="AA12" s="110">
        <f>[8]Março!$G$30</f>
        <v>41</v>
      </c>
      <c r="AB12" s="110">
        <f>[8]Março!$G$31</f>
        <v>40</v>
      </c>
      <c r="AC12" s="110">
        <f>[8]Março!$G$32</f>
        <v>41</v>
      </c>
      <c r="AD12" s="110">
        <f>[8]Março!$G$33</f>
        <v>43</v>
      </c>
      <c r="AE12" s="110">
        <f>[8]Março!$G$34</f>
        <v>48</v>
      </c>
      <c r="AF12" s="110">
        <f>[8]Março!$G$35</f>
        <v>69</v>
      </c>
      <c r="AG12" s="117">
        <f t="shared" si="3"/>
        <v>33</v>
      </c>
      <c r="AH12" s="116">
        <f t="shared" si="4"/>
        <v>44.774193548387096</v>
      </c>
    </row>
    <row r="13" spans="1:38" x14ac:dyDescent="0.2">
      <c r="A13" s="48" t="s">
        <v>101</v>
      </c>
      <c r="B13" s="112">
        <f>[9]Março!$G$5</f>
        <v>33</v>
      </c>
      <c r="C13" s="112">
        <f>[9]Março!$G$6</f>
        <v>37</v>
      </c>
      <c r="D13" s="112">
        <f>[9]Março!$G$7</f>
        <v>40</v>
      </c>
      <c r="E13" s="112">
        <f>[9]Março!$G$8</f>
        <v>52</v>
      </c>
      <c r="F13" s="112">
        <f>[9]Março!$G$9</f>
        <v>66</v>
      </c>
      <c r="G13" s="112">
        <f>[9]Março!$G$10</f>
        <v>44</v>
      </c>
      <c r="H13" s="112">
        <f>[9]Março!$G$11</f>
        <v>49</v>
      </c>
      <c r="I13" s="112">
        <f>[9]Março!$G$12</f>
        <v>63</v>
      </c>
      <c r="J13" s="112">
        <f>[9]Março!$G$13</f>
        <v>50</v>
      </c>
      <c r="K13" s="112">
        <f>[9]Março!$G$14</f>
        <v>41</v>
      </c>
      <c r="L13" s="112">
        <f>[9]Março!$G$15</f>
        <v>41</v>
      </c>
      <c r="M13" s="112">
        <f>[9]Março!$G$16</f>
        <v>36</v>
      </c>
      <c r="N13" s="112">
        <f>[9]Março!$G$17</f>
        <v>38</v>
      </c>
      <c r="O13" s="112">
        <f>[9]Março!$G$18</f>
        <v>42</v>
      </c>
      <c r="P13" s="112">
        <f>[9]Março!$G$19</f>
        <v>33</v>
      </c>
      <c r="Q13" s="110">
        <f>[9]Março!$G$20</f>
        <v>36</v>
      </c>
      <c r="R13" s="110">
        <f>[9]Março!$G$21</f>
        <v>40</v>
      </c>
      <c r="S13" s="110">
        <f>[9]Março!$G$22</f>
        <v>51</v>
      </c>
      <c r="T13" s="110">
        <f>[9]Março!$G$23</f>
        <v>41</v>
      </c>
      <c r="U13" s="110">
        <f>[9]Março!$G$24</f>
        <v>38</v>
      </c>
      <c r="V13" s="110">
        <f>[9]Março!$G$25</f>
        <v>42</v>
      </c>
      <c r="W13" s="110">
        <f>[9]Março!$G$26</f>
        <v>48</v>
      </c>
      <c r="X13" s="110">
        <f>[9]Março!$G$27</f>
        <v>50</v>
      </c>
      <c r="Y13" s="110">
        <f>[9]Março!$G$28</f>
        <v>63</v>
      </c>
      <c r="Z13" s="110">
        <f>[9]Março!$G$29</f>
        <v>63</v>
      </c>
      <c r="AA13" s="110">
        <f>[9]Março!$G$30</f>
        <v>43</v>
      </c>
      <c r="AB13" s="110">
        <f>[9]Março!$G$31</f>
        <v>46</v>
      </c>
      <c r="AC13" s="110">
        <f>[9]Março!$G$32</f>
        <v>46</v>
      </c>
      <c r="AD13" s="110">
        <f>[9]Março!$G$33</f>
        <v>45</v>
      </c>
      <c r="AE13" s="110">
        <f>[9]Março!$G$34</f>
        <v>42</v>
      </c>
      <c r="AF13" s="110">
        <f>[9]Março!$G$35</f>
        <v>48</v>
      </c>
      <c r="AG13" s="117">
        <f t="shared" si="3"/>
        <v>33</v>
      </c>
      <c r="AH13" s="116">
        <f t="shared" si="4"/>
        <v>45.387096774193552</v>
      </c>
    </row>
    <row r="14" spans="1:38" x14ac:dyDescent="0.2">
      <c r="A14" s="48" t="s">
        <v>147</v>
      </c>
      <c r="B14" s="112">
        <f>[10]Março!$G$5</f>
        <v>38</v>
      </c>
      <c r="C14" s="112">
        <f>[10]Março!$G$6</f>
        <v>38</v>
      </c>
      <c r="D14" s="112">
        <f>[10]Março!$G$7</f>
        <v>46</v>
      </c>
      <c r="E14" s="112">
        <f>[10]Março!$G$8</f>
        <v>54</v>
      </c>
      <c r="F14" s="112">
        <f>[10]Março!$G$9</f>
        <v>53</v>
      </c>
      <c r="G14" s="112">
        <f>[10]Março!$G$10</f>
        <v>59</v>
      </c>
      <c r="H14" s="112">
        <f>[10]Março!$G$11</f>
        <v>50</v>
      </c>
      <c r="I14" s="112">
        <f>[10]Março!$G$12</f>
        <v>52</v>
      </c>
      <c r="J14" s="112">
        <f>[10]Março!$G$13</f>
        <v>50</v>
      </c>
      <c r="K14" s="112">
        <f>[10]Março!$G$14</f>
        <v>56</v>
      </c>
      <c r="L14" s="112">
        <f>[10]Março!$G$15</f>
        <v>58</v>
      </c>
      <c r="M14" s="112">
        <f>[10]Março!$G$16</f>
        <v>44</v>
      </c>
      <c r="N14" s="112">
        <f>[10]Março!$G$17</f>
        <v>51</v>
      </c>
      <c r="O14" s="112">
        <f>[10]Março!$G$18</f>
        <v>50</v>
      </c>
      <c r="P14" s="112">
        <f>[10]Março!$G$19</f>
        <v>57</v>
      </c>
      <c r="Q14" s="110">
        <f>[10]Março!$G$20</f>
        <v>53</v>
      </c>
      <c r="R14" s="110">
        <f>[10]Março!$G$21</f>
        <v>54</v>
      </c>
      <c r="S14" s="110">
        <f>[10]Março!$G$22</f>
        <v>49</v>
      </c>
      <c r="T14" s="110">
        <f>[10]Março!$G$23</f>
        <v>45</v>
      </c>
      <c r="U14" s="110">
        <f>[10]Março!$G$24</f>
        <v>49</v>
      </c>
      <c r="V14" s="110">
        <f>[10]Março!$G$25</f>
        <v>64</v>
      </c>
      <c r="W14" s="110">
        <f>[10]Março!$G$26</f>
        <v>65</v>
      </c>
      <c r="X14" s="110">
        <f>[10]Março!$G$27</f>
        <v>76</v>
      </c>
      <c r="Y14" s="110">
        <f>[10]Março!$G$28</f>
        <v>67</v>
      </c>
      <c r="Z14" s="110">
        <f>[10]Março!$G$29</f>
        <v>63</v>
      </c>
      <c r="AA14" s="110">
        <f>[10]Março!$G$30</f>
        <v>68</v>
      </c>
      <c r="AB14" s="110">
        <f>[10]Março!$G$31</f>
        <v>72</v>
      </c>
      <c r="AC14" s="110">
        <f>[10]Março!$G$32</f>
        <v>58</v>
      </c>
      <c r="AD14" s="110">
        <f>[10]Março!$G$33</f>
        <v>66</v>
      </c>
      <c r="AE14" s="110">
        <f>[10]Março!$G$34</f>
        <v>61</v>
      </c>
      <c r="AF14" s="110">
        <f>[10]Março!$G$35</f>
        <v>63</v>
      </c>
      <c r="AG14" s="117">
        <f t="shared" si="3"/>
        <v>38</v>
      </c>
      <c r="AH14" s="116">
        <f t="shared" si="4"/>
        <v>55.774193548387096</v>
      </c>
      <c r="AJ14" s="127"/>
    </row>
    <row r="15" spans="1:38" x14ac:dyDescent="0.2">
      <c r="A15" s="48" t="s">
        <v>2</v>
      </c>
      <c r="B15" s="112">
        <f>[11]Março!$G$5</f>
        <v>34</v>
      </c>
      <c r="C15" s="112">
        <f>[11]Março!$G$6</f>
        <v>33</v>
      </c>
      <c r="D15" s="112">
        <f>[11]Março!$G$7</f>
        <v>46</v>
      </c>
      <c r="E15" s="112">
        <f>[11]Março!$G$8</f>
        <v>53</v>
      </c>
      <c r="F15" s="112">
        <f>[11]Março!$G$9</f>
        <v>47</v>
      </c>
      <c r="G15" s="112">
        <f>[11]Março!$G$10</f>
        <v>48</v>
      </c>
      <c r="H15" s="112">
        <f>[11]Março!$G$11</f>
        <v>45</v>
      </c>
      <c r="I15" s="112">
        <f>[11]Março!$G$12</f>
        <v>50</v>
      </c>
      <c r="J15" s="112">
        <f>[11]Março!$G$13</f>
        <v>47</v>
      </c>
      <c r="K15" s="112">
        <f>[11]Março!$G$14</f>
        <v>41</v>
      </c>
      <c r="L15" s="112">
        <f>[11]Março!$G$15</f>
        <v>40</v>
      </c>
      <c r="M15" s="112">
        <f>[11]Março!$G$16</f>
        <v>35</v>
      </c>
      <c r="N15" s="112">
        <f>[11]Março!$G$17</f>
        <v>44</v>
      </c>
      <c r="O15" s="112">
        <f>[11]Março!$G$18</f>
        <v>48</v>
      </c>
      <c r="P15" s="112">
        <f>[11]Março!$G$19</f>
        <v>36</v>
      </c>
      <c r="Q15" s="110">
        <f>[11]Março!$G$20</f>
        <v>42</v>
      </c>
      <c r="R15" s="110">
        <f>[11]Março!$G$21</f>
        <v>44</v>
      </c>
      <c r="S15" s="110">
        <f>[11]Março!$G$22</f>
        <v>43</v>
      </c>
      <c r="T15" s="110">
        <f>[11]Março!$G$23</f>
        <v>33</v>
      </c>
      <c r="U15" s="110">
        <f>[11]Março!$G$24</f>
        <v>39</v>
      </c>
      <c r="V15" s="110">
        <f>[11]Março!$G$25</f>
        <v>36</v>
      </c>
      <c r="W15" s="110">
        <f>[11]Março!$G$26</f>
        <v>46</v>
      </c>
      <c r="X15" s="110">
        <f>[11]Março!$G$27</f>
        <v>55</v>
      </c>
      <c r="Y15" s="110">
        <f>[11]Março!$G$28</f>
        <v>68</v>
      </c>
      <c r="Z15" s="110">
        <f>[11]Março!$G$29</f>
        <v>45</v>
      </c>
      <c r="AA15" s="110">
        <f>[11]Março!$G$30</f>
        <v>46</v>
      </c>
      <c r="AB15" s="110">
        <f>[11]Março!$G$31</f>
        <v>45</v>
      </c>
      <c r="AC15" s="110">
        <f>[11]Março!$G$32</f>
        <v>49</v>
      </c>
      <c r="AD15" s="110">
        <f>[11]Março!$G$33</f>
        <v>47</v>
      </c>
      <c r="AE15" s="110">
        <f>[11]Março!$G$34</f>
        <v>39</v>
      </c>
      <c r="AF15" s="110">
        <f>[11]Março!$G$35</f>
        <v>53</v>
      </c>
      <c r="AG15" s="117">
        <f t="shared" si="3"/>
        <v>33</v>
      </c>
      <c r="AH15" s="116">
        <f t="shared" si="4"/>
        <v>44.41935483870968</v>
      </c>
      <c r="AJ15" s="12" t="s">
        <v>35</v>
      </c>
    </row>
    <row r="16" spans="1:38" x14ac:dyDescent="0.2">
      <c r="A16" s="48" t="s">
        <v>3</v>
      </c>
      <c r="B16" s="112">
        <f>[42]Março!$G$5</f>
        <v>31</v>
      </c>
      <c r="C16" s="112">
        <f>[42]Março!$G$6</f>
        <v>32</v>
      </c>
      <c r="D16" s="112">
        <f>[42]Março!$G$7</f>
        <v>41</v>
      </c>
      <c r="E16" s="112">
        <f>[42]Março!$G$8</f>
        <v>32</v>
      </c>
      <c r="F16" s="112">
        <f>[42]Março!$G$9</f>
        <v>46</v>
      </c>
      <c r="G16" s="112">
        <f>[42]Março!$G$10</f>
        <v>44</v>
      </c>
      <c r="H16" s="112">
        <f>[42]Março!$G$11</f>
        <v>48</v>
      </c>
      <c r="I16" s="112">
        <f>[42]Março!$G$12</f>
        <v>47</v>
      </c>
      <c r="J16" s="112">
        <f>[42]Março!$G$13</f>
        <v>45</v>
      </c>
      <c r="K16" s="112">
        <f>[42]Março!$G$14</f>
        <v>63</v>
      </c>
      <c r="L16" s="112">
        <f>[42]Março!$G$15</f>
        <v>51</v>
      </c>
      <c r="M16" s="112">
        <f>[42]Março!$G$16</f>
        <v>46</v>
      </c>
      <c r="N16" s="112">
        <f>[42]Março!$G$17</f>
        <v>50</v>
      </c>
      <c r="O16" s="112">
        <f>[42]Março!$G$18</f>
        <v>46</v>
      </c>
      <c r="P16" s="112">
        <f>[42]Março!$G$19</f>
        <v>43</v>
      </c>
      <c r="Q16" s="110">
        <f>[42]Março!$G$20</f>
        <v>55</v>
      </c>
      <c r="R16" s="110">
        <f>[42]Março!$G$21</f>
        <v>50</v>
      </c>
      <c r="S16" s="110">
        <f>[42]Março!$G$22</f>
        <v>42</v>
      </c>
      <c r="T16" s="110">
        <f>[42]Março!$G$23</f>
        <v>38</v>
      </c>
      <c r="U16" s="110">
        <f>[42]Março!$G$24</f>
        <v>47</v>
      </c>
      <c r="V16" s="110">
        <f>[42]Março!$G$25</f>
        <v>48</v>
      </c>
      <c r="W16" s="110">
        <f>[42]Março!$G$26</f>
        <v>57</v>
      </c>
      <c r="X16" s="110">
        <f>[42]Março!$G$27</f>
        <v>76</v>
      </c>
      <c r="Y16" s="110">
        <f>[42]Março!$G$28</f>
        <v>59</v>
      </c>
      <c r="Z16" s="110">
        <f>[42]Março!$G$29</f>
        <v>58</v>
      </c>
      <c r="AA16" s="110">
        <f>[42]Março!$G$30</f>
        <v>83</v>
      </c>
      <c r="AB16" s="110" t="str">
        <f>[42]Março!$G$31</f>
        <v>*</v>
      </c>
      <c r="AC16" s="110">
        <f>[42]Março!$G$32</f>
        <v>60</v>
      </c>
      <c r="AD16" s="110">
        <f>[42]Março!$G$33</f>
        <v>50</v>
      </c>
      <c r="AE16" s="110">
        <f>[42]Março!$G$34</f>
        <v>64</v>
      </c>
      <c r="AF16" s="110">
        <f>[42]Março!$G$35</f>
        <v>59</v>
      </c>
      <c r="AG16" s="117">
        <f>MIN(B16:AF16)</f>
        <v>31</v>
      </c>
      <c r="AH16" s="116">
        <f>AVERAGE(B16:AF16)</f>
        <v>50.366666666666667</v>
      </c>
      <c r="AJ16" s="12"/>
    </row>
    <row r="17" spans="1:39" x14ac:dyDescent="0.2">
      <c r="A17" s="48" t="s">
        <v>4</v>
      </c>
      <c r="B17" s="112">
        <f>[12]Março!$G$5</f>
        <v>34</v>
      </c>
      <c r="C17" s="112">
        <f>[12]Março!$G$6</f>
        <v>42</v>
      </c>
      <c r="D17" s="112">
        <f>[12]Março!$G$7</f>
        <v>35</v>
      </c>
      <c r="E17" s="112">
        <f>[12]Março!$G$8</f>
        <v>40</v>
      </c>
      <c r="F17" s="112">
        <f>[12]Março!$G$9</f>
        <v>48</v>
      </c>
      <c r="G17" s="112">
        <f>[12]Março!$G$10</f>
        <v>46</v>
      </c>
      <c r="H17" s="112">
        <f>[12]Março!$G$11</f>
        <v>48</v>
      </c>
      <c r="I17" s="112">
        <f>[12]Março!$G$12</f>
        <v>52</v>
      </c>
      <c r="J17" s="112">
        <f>[12]Março!$G$13</f>
        <v>43</v>
      </c>
      <c r="K17" s="112">
        <f>[12]Março!$G$14</f>
        <v>52</v>
      </c>
      <c r="L17" s="112">
        <f>[12]Março!$G$15</f>
        <v>65</v>
      </c>
      <c r="M17" s="112">
        <f>[12]Março!$G$16</f>
        <v>51</v>
      </c>
      <c r="N17" s="112">
        <f>[12]Março!$G$17</f>
        <v>43</v>
      </c>
      <c r="O17" s="112">
        <f>[12]Março!$G$18</f>
        <v>48</v>
      </c>
      <c r="P17" s="112">
        <f>[12]Março!$G$19</f>
        <v>45</v>
      </c>
      <c r="Q17" s="110">
        <f>[12]Março!$G$20</f>
        <v>47</v>
      </c>
      <c r="R17" s="110">
        <f>[12]Março!$G$21</f>
        <v>48</v>
      </c>
      <c r="S17" s="110">
        <f>[12]Março!$G$22</f>
        <v>44</v>
      </c>
      <c r="T17" s="110">
        <f>[12]Março!$G$23</f>
        <v>50</v>
      </c>
      <c r="U17" s="110">
        <f>[12]Março!$G$24</f>
        <v>48</v>
      </c>
      <c r="V17" s="110">
        <f>[12]Março!$G$25</f>
        <v>65</v>
      </c>
      <c r="W17" s="110">
        <f>[12]Março!$G$26</f>
        <v>68</v>
      </c>
      <c r="X17" s="110">
        <f>[12]Março!$G$27</f>
        <v>87</v>
      </c>
      <c r="Y17" s="110">
        <f>[12]Março!$G$28</f>
        <v>63</v>
      </c>
      <c r="Z17" s="110">
        <f>[12]Março!$G$29</f>
        <v>68</v>
      </c>
      <c r="AA17" s="110">
        <f>[12]Março!$G$30</f>
        <v>75</v>
      </c>
      <c r="AB17" s="110">
        <f>[12]Março!$G$31</f>
        <v>88</v>
      </c>
      <c r="AC17" s="110">
        <f>[12]Março!$G$32</f>
        <v>79</v>
      </c>
      <c r="AD17" s="110">
        <f>[12]Março!$G$33</f>
        <v>55</v>
      </c>
      <c r="AE17" s="110">
        <f>[12]Março!$G$34</f>
        <v>65</v>
      </c>
      <c r="AF17" s="110">
        <f>[12]Março!$G$35</f>
        <v>47</v>
      </c>
      <c r="AG17" s="117">
        <f t="shared" si="3"/>
        <v>34</v>
      </c>
      <c r="AH17" s="116">
        <f t="shared" si="4"/>
        <v>54.483870967741936</v>
      </c>
      <c r="AL17" t="s">
        <v>35</v>
      </c>
    </row>
    <row r="18" spans="1:39" x14ac:dyDescent="0.2">
      <c r="A18" s="48" t="s">
        <v>5</v>
      </c>
      <c r="B18" s="112">
        <f>[13]Março!$G$5</f>
        <v>33</v>
      </c>
      <c r="C18" s="112">
        <f>[13]Março!$G$6</f>
        <v>37</v>
      </c>
      <c r="D18" s="112">
        <f>[13]Março!$G$7</f>
        <v>41</v>
      </c>
      <c r="E18" s="112">
        <f>[13]Março!$G$8</f>
        <v>53</v>
      </c>
      <c r="F18" s="112">
        <f>[13]Março!$G$9</f>
        <v>53</v>
      </c>
      <c r="G18" s="112">
        <f>[13]Março!$G$10</f>
        <v>51</v>
      </c>
      <c r="H18" s="112">
        <f>[13]Março!$G$11</f>
        <v>51</v>
      </c>
      <c r="I18" s="112">
        <f>[13]Março!$G$12</f>
        <v>43</v>
      </c>
      <c r="J18" s="112">
        <f>[13]Março!$G$13</f>
        <v>35</v>
      </c>
      <c r="K18" s="112">
        <f>[13]Março!$G$14</f>
        <v>36</v>
      </c>
      <c r="L18" s="112">
        <f>[13]Março!$G$15</f>
        <v>35</v>
      </c>
      <c r="M18" s="112">
        <f>[13]Março!$G$16</f>
        <v>39</v>
      </c>
      <c r="N18" s="112">
        <f>[13]Março!$G$17</f>
        <v>53</v>
      </c>
      <c r="O18" s="112">
        <f>[13]Março!$G$18</f>
        <v>37</v>
      </c>
      <c r="P18" s="112">
        <f>[13]Março!$G$19</f>
        <v>44</v>
      </c>
      <c r="Q18" s="110">
        <f>[13]Março!$G$20</f>
        <v>35</v>
      </c>
      <c r="R18" s="110">
        <f>[13]Março!$G$21</f>
        <v>31</v>
      </c>
      <c r="S18" s="110">
        <f>[13]Março!$G$22</f>
        <v>34</v>
      </c>
      <c r="T18" s="110">
        <f>[13]Março!$G$23</f>
        <v>31</v>
      </c>
      <c r="U18" s="110">
        <f>[13]Março!$G$24</f>
        <v>31</v>
      </c>
      <c r="V18" s="110">
        <f>[13]Março!$G$25</f>
        <v>32</v>
      </c>
      <c r="W18" s="110">
        <f>[13]Março!$G$26</f>
        <v>71</v>
      </c>
      <c r="X18" s="110">
        <f>[13]Março!$G$27</f>
        <v>57</v>
      </c>
      <c r="Y18" s="110">
        <f>[13]Março!$G$28</f>
        <v>52</v>
      </c>
      <c r="Z18" s="110" t="str">
        <f>[13]Março!$G$29</f>
        <v>*</v>
      </c>
      <c r="AA18" s="110" t="str">
        <f>[13]Março!$G$30</f>
        <v>*</v>
      </c>
      <c r="AB18" s="110" t="str">
        <f>[13]Março!$G$31</f>
        <v>*</v>
      </c>
      <c r="AC18" s="110" t="str">
        <f>[13]Março!$G$32</f>
        <v>*</v>
      </c>
      <c r="AD18" s="110" t="str">
        <f>[13]Março!$G$33</f>
        <v>*</v>
      </c>
      <c r="AE18" s="110" t="str">
        <f>[13]Março!$G$34</f>
        <v>*</v>
      </c>
      <c r="AF18" s="110">
        <f>[13]Março!$G$35</f>
        <v>61</v>
      </c>
      <c r="AG18" s="117">
        <f t="shared" si="3"/>
        <v>31</v>
      </c>
      <c r="AH18" s="116">
        <f t="shared" si="4"/>
        <v>43.04</v>
      </c>
      <c r="AI18" s="12" t="s">
        <v>35</v>
      </c>
    </row>
    <row r="19" spans="1:39" x14ac:dyDescent="0.2">
      <c r="A19" s="48" t="s">
        <v>33</v>
      </c>
      <c r="B19" s="112">
        <f>[14]Março!$G$5</f>
        <v>37</v>
      </c>
      <c r="C19" s="112">
        <f>[14]Março!$G$6</f>
        <v>38</v>
      </c>
      <c r="D19" s="112">
        <f>[14]Março!$G$7</f>
        <v>40</v>
      </c>
      <c r="E19" s="112">
        <f>[14]Março!$G$8</f>
        <v>56</v>
      </c>
      <c r="F19" s="112">
        <f>[14]Março!$G$9</f>
        <v>61</v>
      </c>
      <c r="G19" s="112">
        <f>[14]Março!$G$10</f>
        <v>56</v>
      </c>
      <c r="H19" s="112">
        <f>[14]Março!$G$11</f>
        <v>59</v>
      </c>
      <c r="I19" s="112">
        <f>[14]Março!$G$12</f>
        <v>46</v>
      </c>
      <c r="J19" s="112">
        <f>[14]Março!$G$13</f>
        <v>48</v>
      </c>
      <c r="K19" s="112">
        <f>[14]Março!$G$14</f>
        <v>60</v>
      </c>
      <c r="L19" s="112">
        <f>[14]Março!$G$15</f>
        <v>54</v>
      </c>
      <c r="M19" s="112">
        <f>[14]Março!$G$16</f>
        <v>45</v>
      </c>
      <c r="N19" s="112">
        <f>[14]Março!$G$17</f>
        <v>43</v>
      </c>
      <c r="O19" s="112">
        <f>[14]Março!$G$18</f>
        <v>44</v>
      </c>
      <c r="P19" s="112">
        <f>[14]Março!$G$19</f>
        <v>49</v>
      </c>
      <c r="Q19" s="110">
        <f>[14]Março!$G$20</f>
        <v>49</v>
      </c>
      <c r="R19" s="110">
        <f>[14]Março!$G$21</f>
        <v>55</v>
      </c>
      <c r="S19" s="110">
        <f>[14]Março!$G$22</f>
        <v>44</v>
      </c>
      <c r="T19" s="110">
        <f>[14]Março!$G$23</f>
        <v>47</v>
      </c>
      <c r="U19" s="110">
        <f>[14]Março!$G$24</f>
        <v>47</v>
      </c>
      <c r="V19" s="110">
        <f>[14]Março!$G$25</f>
        <v>60</v>
      </c>
      <c r="W19" s="110">
        <f>[14]Março!$G$26</f>
        <v>63</v>
      </c>
      <c r="X19" s="110">
        <f>[14]Março!$G$27</f>
        <v>76</v>
      </c>
      <c r="Y19" s="110">
        <f>[14]Março!$G$28</f>
        <v>52</v>
      </c>
      <c r="Z19" s="110">
        <f>[14]Março!$G$29</f>
        <v>62</v>
      </c>
      <c r="AA19" s="110">
        <f>[14]Março!$G$30</f>
        <v>77</v>
      </c>
      <c r="AB19" s="110">
        <f>[14]Março!$G$31</f>
        <v>77</v>
      </c>
      <c r="AC19" s="110">
        <f>[14]Março!$G$32</f>
        <v>81</v>
      </c>
      <c r="AD19" s="110">
        <f>[14]Março!$G$33</f>
        <v>57</v>
      </c>
      <c r="AE19" s="110">
        <f>[14]Março!$G$34</f>
        <v>59</v>
      </c>
      <c r="AF19" s="110">
        <f>[14]Março!$G$35</f>
        <v>56</v>
      </c>
      <c r="AG19" s="117">
        <f t="shared" si="3"/>
        <v>37</v>
      </c>
      <c r="AH19" s="116">
        <f t="shared" si="4"/>
        <v>54.774193548387096</v>
      </c>
      <c r="AJ19" t="s">
        <v>35</v>
      </c>
      <c r="AL19" t="s">
        <v>35</v>
      </c>
    </row>
    <row r="20" spans="1:39" x14ac:dyDescent="0.2">
      <c r="A20" s="48" t="s">
        <v>6</v>
      </c>
      <c r="B20" s="112">
        <f>[15]Março!$G$5</f>
        <v>29</v>
      </c>
      <c r="C20" s="112">
        <f>[15]Março!$G$6</f>
        <v>38</v>
      </c>
      <c r="D20" s="112">
        <f>[15]Março!$G$7</f>
        <v>44</v>
      </c>
      <c r="E20" s="112">
        <f>[15]Março!$G$8</f>
        <v>51</v>
      </c>
      <c r="F20" s="112">
        <f>[15]Março!$G$9</f>
        <v>56</v>
      </c>
      <c r="G20" s="112">
        <f>[15]Março!$G$10</f>
        <v>53</v>
      </c>
      <c r="H20" s="112">
        <f>[15]Março!$G$11</f>
        <v>56</v>
      </c>
      <c r="I20" s="112">
        <f>[15]Março!$G$12</f>
        <v>43</v>
      </c>
      <c r="J20" s="112">
        <f>[15]Março!$G$13</f>
        <v>50</v>
      </c>
      <c r="K20" s="112">
        <f>[15]Março!$G$14</f>
        <v>52</v>
      </c>
      <c r="L20" s="112">
        <f>[15]Março!$G$15</f>
        <v>46</v>
      </c>
      <c r="M20" s="112">
        <f>[15]Março!$G$16</f>
        <v>48</v>
      </c>
      <c r="N20" s="112">
        <f>[15]Março!$G$17</f>
        <v>43</v>
      </c>
      <c r="O20" s="112">
        <f>[15]Março!$G$18</f>
        <v>43</v>
      </c>
      <c r="P20" s="112">
        <f>[15]Março!$G$19</f>
        <v>38</v>
      </c>
      <c r="Q20" s="110">
        <f>[15]Março!$G$20</f>
        <v>39</v>
      </c>
      <c r="R20" s="110">
        <f>[15]Março!$G$21</f>
        <v>44</v>
      </c>
      <c r="S20" s="110">
        <f>[15]Março!$G$22</f>
        <v>44</v>
      </c>
      <c r="T20" s="110">
        <f>[15]Março!$G$23</f>
        <v>42</v>
      </c>
      <c r="U20" s="110">
        <f>[15]Março!$G$24</f>
        <v>40</v>
      </c>
      <c r="V20" s="110">
        <f>[15]Março!$G$25</f>
        <v>53</v>
      </c>
      <c r="W20" s="110">
        <f>[15]Março!$G$26</f>
        <v>63</v>
      </c>
      <c r="X20" s="110">
        <f>[15]Março!$G$27</f>
        <v>59</v>
      </c>
      <c r="Y20" s="110">
        <f>[15]Março!$G$28</f>
        <v>62</v>
      </c>
      <c r="Z20" s="110">
        <f>[15]Março!$G$29</f>
        <v>53</v>
      </c>
      <c r="AA20" s="110">
        <f>[15]Março!$G$30</f>
        <v>61</v>
      </c>
      <c r="AB20" s="110">
        <f>[15]Março!$G$31</f>
        <v>76</v>
      </c>
      <c r="AC20" s="110">
        <f>[15]Março!$G$32</f>
        <v>61</v>
      </c>
      <c r="AD20" s="110">
        <f>[15]Março!$G$33</f>
        <v>57</v>
      </c>
      <c r="AE20" s="110">
        <f>[15]Março!$G$34</f>
        <v>48</v>
      </c>
      <c r="AF20" s="110">
        <f>[15]Março!$G$35</f>
        <v>46</v>
      </c>
      <c r="AG20" s="117">
        <f t="shared" si="3"/>
        <v>29</v>
      </c>
      <c r="AH20" s="116">
        <f t="shared" si="4"/>
        <v>49.612903225806448</v>
      </c>
      <c r="AK20" t="s">
        <v>35</v>
      </c>
      <c r="AL20" t="s">
        <v>35</v>
      </c>
    </row>
    <row r="21" spans="1:39" x14ac:dyDescent="0.2">
      <c r="A21" s="48" t="s">
        <v>7</v>
      </c>
      <c r="B21" s="112">
        <f>[16]Março!$G$5</f>
        <v>28</v>
      </c>
      <c r="C21" s="112">
        <f>[16]Março!$G$6</f>
        <v>30</v>
      </c>
      <c r="D21" s="112">
        <f>[16]Março!$G$7</f>
        <v>35</v>
      </c>
      <c r="E21" s="112">
        <f>[16]Março!$G$8</f>
        <v>61</v>
      </c>
      <c r="F21" s="112">
        <f>[16]Março!$G$9</f>
        <v>52</v>
      </c>
      <c r="G21" s="112">
        <f>[16]Março!$G$10</f>
        <v>42</v>
      </c>
      <c r="H21" s="112">
        <f>[16]Março!$G$11</f>
        <v>52</v>
      </c>
      <c r="I21" s="112">
        <f>[16]Março!$G$12</f>
        <v>46</v>
      </c>
      <c r="J21" s="112">
        <f>[16]Março!$G$13</f>
        <v>40</v>
      </c>
      <c r="K21" s="112">
        <f>[16]Março!$G$14</f>
        <v>36</v>
      </c>
      <c r="L21" s="112">
        <f>[16]Março!$G$15</f>
        <v>41</v>
      </c>
      <c r="M21" s="112">
        <f>[16]Março!$G$16</f>
        <v>34</v>
      </c>
      <c r="N21" s="112">
        <f>[16]Março!$G$17</f>
        <v>38</v>
      </c>
      <c r="O21" s="112">
        <f>[16]Março!$G$18</f>
        <v>38</v>
      </c>
      <c r="P21" s="112">
        <f>[16]Março!$G$19</f>
        <v>32</v>
      </c>
      <c r="Q21" s="110">
        <f>[16]Março!$G$20</f>
        <v>33</v>
      </c>
      <c r="R21" s="110">
        <f>[16]Março!$G$21</f>
        <v>35</v>
      </c>
      <c r="S21" s="110">
        <f>[16]Março!$G$22</f>
        <v>45</v>
      </c>
      <c r="T21" s="110">
        <f>[16]Março!$G$23</f>
        <v>31</v>
      </c>
      <c r="U21" s="110">
        <f>[16]Março!$G$24</f>
        <v>33</v>
      </c>
      <c r="V21" s="110">
        <f>[16]Março!$G$25</f>
        <v>36</v>
      </c>
      <c r="W21" s="110">
        <f>[16]Março!$G$26</f>
        <v>48</v>
      </c>
      <c r="X21" s="110">
        <f>[16]Março!$G$27</f>
        <v>59</v>
      </c>
      <c r="Y21" s="110">
        <f>[16]Março!$G$28</f>
        <v>65</v>
      </c>
      <c r="Z21" s="110">
        <f>[16]Março!$G$29</f>
        <v>65</v>
      </c>
      <c r="AA21" s="110">
        <f>[16]Março!$G$30</f>
        <v>43</v>
      </c>
      <c r="AB21" s="110">
        <f>[16]Março!$G$31</f>
        <v>46</v>
      </c>
      <c r="AC21" s="110">
        <f>[16]Março!$G$32</f>
        <v>56</v>
      </c>
      <c r="AD21" s="110">
        <f>[16]Março!$G$33</f>
        <v>55</v>
      </c>
      <c r="AE21" s="110">
        <f>[16]Março!$G$34</f>
        <v>37</v>
      </c>
      <c r="AF21" s="110">
        <f>[16]Março!$G$35</f>
        <v>45</v>
      </c>
      <c r="AG21" s="117">
        <f t="shared" si="3"/>
        <v>28</v>
      </c>
      <c r="AH21" s="116">
        <f t="shared" si="4"/>
        <v>43.12903225806452</v>
      </c>
      <c r="AJ21" t="s">
        <v>35</v>
      </c>
      <c r="AK21" t="s">
        <v>35</v>
      </c>
    </row>
    <row r="22" spans="1:39" x14ac:dyDescent="0.2">
      <c r="A22" s="48" t="s">
        <v>148</v>
      </c>
      <c r="B22" s="112">
        <f>[17]Março!$G$5</f>
        <v>33</v>
      </c>
      <c r="C22" s="112">
        <f>[17]Março!$G$6</f>
        <v>29</v>
      </c>
      <c r="D22" s="112">
        <f>[17]Março!$G$7</f>
        <v>37</v>
      </c>
      <c r="E22" s="112">
        <f>[17]Março!$G$8</f>
        <v>49</v>
      </c>
      <c r="F22" s="112">
        <f>[17]Março!$G$9</f>
        <v>42</v>
      </c>
      <c r="G22" s="112">
        <f>[17]Março!$G$10</f>
        <v>42</v>
      </c>
      <c r="H22" s="112">
        <f>[17]Março!$G$11</f>
        <v>48</v>
      </c>
      <c r="I22" s="112">
        <f>[17]Março!$G$12</f>
        <v>48</v>
      </c>
      <c r="J22" s="112">
        <f>[17]Março!$G$13</f>
        <v>52</v>
      </c>
      <c r="K22" s="112">
        <f>[17]Março!$G$14</f>
        <v>45</v>
      </c>
      <c r="L22" s="112">
        <f>[17]Março!$G$15</f>
        <v>41</v>
      </c>
      <c r="M22" s="112">
        <f>[17]Março!$G$16</f>
        <v>34</v>
      </c>
      <c r="N22" s="112">
        <f>[17]Março!$G$17</f>
        <v>37</v>
      </c>
      <c r="O22" s="112">
        <f>[17]Março!$G$18</f>
        <v>40</v>
      </c>
      <c r="P22" s="112">
        <f>[17]Março!$G$19</f>
        <v>38</v>
      </c>
      <c r="Q22" s="110">
        <f>[17]Março!$G$20</f>
        <v>39</v>
      </c>
      <c r="R22" s="110">
        <f>[17]Março!$G$21</f>
        <v>37</v>
      </c>
      <c r="S22" s="110">
        <f>[17]Março!$G$22</f>
        <v>50</v>
      </c>
      <c r="T22" s="110">
        <f>[17]Março!$G$23</f>
        <v>37</v>
      </c>
      <c r="U22" s="110">
        <f>[17]Março!$G$24</f>
        <v>40</v>
      </c>
      <c r="V22" s="110">
        <f>[17]Março!$G$25</f>
        <v>39</v>
      </c>
      <c r="W22" s="110">
        <f>[17]Março!$G$26</f>
        <v>37</v>
      </c>
      <c r="X22" s="110">
        <f>[17]Março!$G$27</f>
        <v>54</v>
      </c>
      <c r="Y22" s="110">
        <f>[17]Março!$G$28</f>
        <v>62</v>
      </c>
      <c r="Z22" s="110">
        <f>[17]Março!$G$29</f>
        <v>58</v>
      </c>
      <c r="AA22" s="110">
        <f>[17]Março!$G$30</f>
        <v>43</v>
      </c>
      <c r="AB22" s="110">
        <f>[17]Março!$G$31</f>
        <v>46</v>
      </c>
      <c r="AC22" s="110">
        <f>[17]Março!$G$32</f>
        <v>46</v>
      </c>
      <c r="AD22" s="110">
        <f>[17]Março!$G$33</f>
        <v>49</v>
      </c>
      <c r="AE22" s="110">
        <f>[17]Março!$G$34</f>
        <v>37</v>
      </c>
      <c r="AF22" s="110">
        <f>[17]Março!$G$35</f>
        <v>49</v>
      </c>
      <c r="AG22" s="117">
        <f t="shared" si="3"/>
        <v>29</v>
      </c>
      <c r="AH22" s="116">
        <f t="shared" si="4"/>
        <v>43.161290322580648</v>
      </c>
      <c r="AJ22" t="s">
        <v>35</v>
      </c>
    </row>
    <row r="23" spans="1:39" x14ac:dyDescent="0.2">
      <c r="A23" s="48" t="s">
        <v>149</v>
      </c>
      <c r="B23" s="112" t="str">
        <f>[18]Março!$G$5</f>
        <v>*</v>
      </c>
      <c r="C23" s="112" t="str">
        <f>[18]Março!$G$6</f>
        <v>*</v>
      </c>
      <c r="D23" s="112" t="str">
        <f>[18]Março!$G$7</f>
        <v>*</v>
      </c>
      <c r="E23" s="112" t="str">
        <f>[18]Março!$G$8</f>
        <v>*</v>
      </c>
      <c r="F23" s="112" t="str">
        <f>[18]Março!$G$9</f>
        <v>*</v>
      </c>
      <c r="G23" s="112">
        <f>[18]Março!$G$10</f>
        <v>40</v>
      </c>
      <c r="H23" s="112">
        <f>[18]Março!$G$11</f>
        <v>52</v>
      </c>
      <c r="I23" s="112">
        <f>[18]Março!$G$12</f>
        <v>56</v>
      </c>
      <c r="J23" s="112">
        <f>[18]Março!$G$13</f>
        <v>46</v>
      </c>
      <c r="K23" s="112">
        <f>[18]Março!$G$14</f>
        <v>48</v>
      </c>
      <c r="L23" s="112">
        <f>[18]Março!$G$15</f>
        <v>34</v>
      </c>
      <c r="M23" s="112">
        <f>[18]Março!$G$16</f>
        <v>34</v>
      </c>
      <c r="N23" s="112">
        <f>[18]Março!$G$17</f>
        <v>33</v>
      </c>
      <c r="O23" s="112">
        <f>[18]Março!$G$18</f>
        <v>38</v>
      </c>
      <c r="P23" s="112">
        <f>[18]Março!$G$19</f>
        <v>32</v>
      </c>
      <c r="Q23" s="110">
        <f>[18]Março!$G$20</f>
        <v>33</v>
      </c>
      <c r="R23" s="110">
        <f>[18]Março!$G$21</f>
        <v>47</v>
      </c>
      <c r="S23" s="110">
        <f>[18]Março!$G$22</f>
        <v>50</v>
      </c>
      <c r="T23" s="110">
        <f>[18]Março!$G$23</f>
        <v>40</v>
      </c>
      <c r="U23" s="110">
        <f>[18]Março!$G$24</f>
        <v>40</v>
      </c>
      <c r="V23" s="110">
        <f>[18]Março!$G$25</f>
        <v>46</v>
      </c>
      <c r="W23" s="110">
        <f>[18]Março!$G$26</f>
        <v>49</v>
      </c>
      <c r="X23" s="110">
        <f>[18]Março!$G$27</f>
        <v>46</v>
      </c>
      <c r="Y23" s="110">
        <f>[18]Março!$G$28</f>
        <v>57</v>
      </c>
      <c r="Z23" s="110">
        <f>[18]Março!$G$29</f>
        <v>45</v>
      </c>
      <c r="AA23" s="110">
        <f>[18]Março!$G$30</f>
        <v>42</v>
      </c>
      <c r="AB23" s="110">
        <f>[18]Março!$G$31</f>
        <v>45</v>
      </c>
      <c r="AC23" s="110">
        <f>[18]Março!$G$32</f>
        <v>41</v>
      </c>
      <c r="AD23" s="110">
        <f>[18]Março!$G$33</f>
        <v>41</v>
      </c>
      <c r="AE23" s="110">
        <f>[18]Março!$G$34</f>
        <v>34</v>
      </c>
      <c r="AF23" s="110">
        <f>[18]Março!$G$35</f>
        <v>36</v>
      </c>
      <c r="AG23" s="117">
        <f t="shared" si="3"/>
        <v>32</v>
      </c>
      <c r="AH23" s="116">
        <f t="shared" si="4"/>
        <v>42.5</v>
      </c>
      <c r="AI23" s="12" t="s">
        <v>35</v>
      </c>
      <c r="AJ23" t="s">
        <v>35</v>
      </c>
    </row>
    <row r="24" spans="1:39" x14ac:dyDescent="0.2">
      <c r="A24" s="48" t="s">
        <v>150</v>
      </c>
      <c r="B24" s="112">
        <f>[19]Março!$G$5</f>
        <v>32</v>
      </c>
      <c r="C24" s="112">
        <f>[19]Março!$G$6</f>
        <v>32</v>
      </c>
      <c r="D24" s="112">
        <f>[19]Março!$G$7</f>
        <v>39</v>
      </c>
      <c r="E24" s="112">
        <f>[19]Março!$G$8</f>
        <v>61</v>
      </c>
      <c r="F24" s="112">
        <f>[19]Março!$G$9</f>
        <v>49</v>
      </c>
      <c r="G24" s="112">
        <f>[19]Março!$G$10</f>
        <v>46</v>
      </c>
      <c r="H24" s="112">
        <f>[19]Março!$G$11</f>
        <v>53</v>
      </c>
      <c r="I24" s="112">
        <f>[19]Março!$G$12</f>
        <v>54</v>
      </c>
      <c r="J24" s="112">
        <f>[19]Março!$G$13</f>
        <v>56</v>
      </c>
      <c r="K24" s="112">
        <f>[19]Março!$G$14</f>
        <v>37</v>
      </c>
      <c r="L24" s="112">
        <f>[19]Março!$G$15</f>
        <v>43</v>
      </c>
      <c r="M24" s="112">
        <f>[19]Março!$G$16</f>
        <v>36</v>
      </c>
      <c r="N24" s="112">
        <f>[19]Março!$G$17</f>
        <v>43</v>
      </c>
      <c r="O24" s="112">
        <f>[19]Março!$G$18</f>
        <v>42</v>
      </c>
      <c r="P24" s="112">
        <f>[19]Março!$G$19</f>
        <v>38</v>
      </c>
      <c r="Q24" s="110">
        <f>[19]Março!$G$20</f>
        <v>41</v>
      </c>
      <c r="R24" s="110">
        <f>[19]Março!$G$21</f>
        <v>41</v>
      </c>
      <c r="S24" s="110">
        <f>[19]Março!$G$22</f>
        <v>48</v>
      </c>
      <c r="T24" s="110">
        <f>[19]Março!$G$23</f>
        <v>40</v>
      </c>
      <c r="U24" s="110">
        <f>[19]Março!$G$24</f>
        <v>40</v>
      </c>
      <c r="V24" s="110">
        <f>[19]Março!$G$25</f>
        <v>41</v>
      </c>
      <c r="W24" s="110">
        <f>[19]Março!$G$26</f>
        <v>42</v>
      </c>
      <c r="X24" s="110">
        <f>[19]Março!$G$27</f>
        <v>58</v>
      </c>
      <c r="Y24" s="110">
        <f>[19]Março!$G$28</f>
        <v>67</v>
      </c>
      <c r="Z24" s="110">
        <f>[19]Março!$G$29</f>
        <v>61</v>
      </c>
      <c r="AA24" s="110">
        <f>[19]Março!$G$30</f>
        <v>46</v>
      </c>
      <c r="AB24" s="110">
        <f>[19]Março!$G$31</f>
        <v>46</v>
      </c>
      <c r="AC24" s="110">
        <f>[19]Março!$G$32</f>
        <v>59</v>
      </c>
      <c r="AD24" s="110">
        <f>[19]Março!$G$33</f>
        <v>60</v>
      </c>
      <c r="AE24" s="110">
        <f>[19]Março!$G$34</f>
        <v>41</v>
      </c>
      <c r="AF24" s="110">
        <f>[19]Março!$G$35</f>
        <v>56</v>
      </c>
      <c r="AG24" s="117">
        <f t="shared" si="3"/>
        <v>32</v>
      </c>
      <c r="AH24" s="116">
        <f t="shared" si="4"/>
        <v>46.70967741935484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[20]Março!$G$5</f>
        <v>43</v>
      </c>
      <c r="C25" s="112">
        <f>[20]Março!$G$6</f>
        <v>39</v>
      </c>
      <c r="D25" s="112">
        <f>[20]Março!$G$7</f>
        <v>37</v>
      </c>
      <c r="E25" s="112">
        <f>[20]Março!$G$8</f>
        <v>51</v>
      </c>
      <c r="F25" s="112">
        <f>[20]Março!$G$9</f>
        <v>54</v>
      </c>
      <c r="G25" s="112">
        <f>[20]Março!$G$10</f>
        <v>44</v>
      </c>
      <c r="H25" s="112">
        <f>[20]Março!$G$11</f>
        <v>57</v>
      </c>
      <c r="I25" s="112">
        <f>[20]Março!$G$12</f>
        <v>55</v>
      </c>
      <c r="J25" s="112">
        <f>[20]Março!$G$13</f>
        <v>45</v>
      </c>
      <c r="K25" s="112">
        <f>[20]Março!$G$14</f>
        <v>47</v>
      </c>
      <c r="L25" s="112">
        <f>[20]Março!$G$15</f>
        <v>42</v>
      </c>
      <c r="M25" s="112">
        <f>[20]Março!$G$16</f>
        <v>37</v>
      </c>
      <c r="N25" s="112">
        <f>[20]Março!$G$17</f>
        <v>34</v>
      </c>
      <c r="O25" s="112">
        <f>[20]Março!$G$18</f>
        <v>37</v>
      </c>
      <c r="P25" s="112">
        <f>[20]Março!$G$19</f>
        <v>38</v>
      </c>
      <c r="Q25" s="110">
        <f>[20]Março!$G$20</f>
        <v>33</v>
      </c>
      <c r="R25" s="110">
        <f>[20]Março!$G$21</f>
        <v>44</v>
      </c>
      <c r="S25" s="110">
        <f>[20]Março!$G$22</f>
        <v>47</v>
      </c>
      <c r="T25" s="110">
        <f>[20]Março!$G$23</f>
        <v>40</v>
      </c>
      <c r="U25" s="110">
        <f>[20]Março!$G$24</f>
        <v>41</v>
      </c>
      <c r="V25" s="110">
        <f>[20]Março!$G$25</f>
        <v>47</v>
      </c>
      <c r="W25" s="110">
        <f>[20]Março!$G$26</f>
        <v>46</v>
      </c>
      <c r="X25" s="110">
        <f>[20]Março!$G$27</f>
        <v>50</v>
      </c>
      <c r="Y25" s="110">
        <f>[20]Março!$G$28</f>
        <v>59</v>
      </c>
      <c r="Z25" s="110">
        <f>[20]Março!$G$29</f>
        <v>52</v>
      </c>
      <c r="AA25" s="110">
        <f>[20]Março!$G$30</f>
        <v>45</v>
      </c>
      <c r="AB25" s="110">
        <f>[20]Março!$G$31</f>
        <v>49</v>
      </c>
      <c r="AC25" s="110">
        <f>[20]Março!$G$32</f>
        <v>45</v>
      </c>
      <c r="AD25" s="110">
        <f>[20]Março!$G$33</f>
        <v>43</v>
      </c>
      <c r="AE25" s="110">
        <f>[20]Março!$G$34</f>
        <v>27</v>
      </c>
      <c r="AF25" s="110">
        <f>[20]Março!$G$35</f>
        <v>34</v>
      </c>
      <c r="AG25" s="117">
        <f t="shared" si="3"/>
        <v>27</v>
      </c>
      <c r="AH25" s="116">
        <f t="shared" si="4"/>
        <v>43.935483870967744</v>
      </c>
      <c r="AJ25" t="s">
        <v>35</v>
      </c>
      <c r="AK25" t="s">
        <v>35</v>
      </c>
      <c r="AL25" t="s">
        <v>35</v>
      </c>
    </row>
    <row r="26" spans="1:39" x14ac:dyDescent="0.2">
      <c r="A26" s="48" t="s">
        <v>9</v>
      </c>
      <c r="B26" s="112">
        <f>[21]Março!$G$5</f>
        <v>27</v>
      </c>
      <c r="C26" s="112">
        <f>[21]Março!$G$6</f>
        <v>35</v>
      </c>
      <c r="D26" s="112">
        <f>[21]Março!$G$7</f>
        <v>35</v>
      </c>
      <c r="E26" s="112">
        <f>[21]Março!$G$8</f>
        <v>41</v>
      </c>
      <c r="F26" s="112">
        <f>[21]Março!$G$9</f>
        <v>45</v>
      </c>
      <c r="G26" s="112">
        <f>[21]Março!$G$10</f>
        <v>33</v>
      </c>
      <c r="H26" s="112">
        <f>[21]Março!$G$11</f>
        <v>52</v>
      </c>
      <c r="I26" s="112">
        <f>[21]Março!$G$12</f>
        <v>53</v>
      </c>
      <c r="J26" s="112">
        <f>[21]Março!$G$13</f>
        <v>38</v>
      </c>
      <c r="K26" s="112">
        <f>[21]Março!$G$14</f>
        <v>48</v>
      </c>
      <c r="L26" s="112">
        <f>[21]Março!$G$15</f>
        <v>39</v>
      </c>
      <c r="M26" s="112">
        <f>[21]Março!$G$16</f>
        <v>35</v>
      </c>
      <c r="N26" s="112">
        <f>[21]Março!$G$17</f>
        <v>35</v>
      </c>
      <c r="O26" s="112">
        <f>[21]Março!$G$18</f>
        <v>35</v>
      </c>
      <c r="P26" s="112">
        <f>[21]Março!$G$19</f>
        <v>33</v>
      </c>
      <c r="Q26" s="110">
        <f>[21]Março!$G$20</f>
        <v>32</v>
      </c>
      <c r="R26" s="110">
        <f>[21]Março!$G$21</f>
        <v>33</v>
      </c>
      <c r="S26" s="110">
        <f>[21]Março!$G$22</f>
        <v>40</v>
      </c>
      <c r="T26" s="110">
        <f>[21]Março!$G$23</f>
        <v>31</v>
      </c>
      <c r="U26" s="110">
        <f>[21]Março!$G$24</f>
        <v>46</v>
      </c>
      <c r="V26" s="110">
        <f>[21]Março!$G$25</f>
        <v>41</v>
      </c>
      <c r="W26" s="110">
        <f>[21]Março!$G$26</f>
        <v>44</v>
      </c>
      <c r="X26" s="110">
        <f>[21]Março!$G$27</f>
        <v>56</v>
      </c>
      <c r="Y26" s="110">
        <f>[21]Março!$G$28</f>
        <v>64</v>
      </c>
      <c r="Z26" s="110">
        <f>[21]Março!$G$29</f>
        <v>49</v>
      </c>
      <c r="AA26" s="110">
        <f>[21]Março!$G$30</f>
        <v>48</v>
      </c>
      <c r="AB26" s="110">
        <f>[21]Março!$G$31</f>
        <v>53</v>
      </c>
      <c r="AC26" s="110">
        <f>[21]Março!$G$32</f>
        <v>44</v>
      </c>
      <c r="AD26" s="110">
        <f>[21]Março!$G$33</f>
        <v>50</v>
      </c>
      <c r="AE26" s="110">
        <f>[21]Março!$G$34</f>
        <v>40</v>
      </c>
      <c r="AF26" s="110">
        <f>[21]Março!$G$35</f>
        <v>44</v>
      </c>
      <c r="AG26" s="117">
        <f t="shared" si="3"/>
        <v>27</v>
      </c>
      <c r="AH26" s="116">
        <f t="shared" si="4"/>
        <v>41.903225806451616</v>
      </c>
      <c r="AL26" t="s">
        <v>35</v>
      </c>
    </row>
    <row r="27" spans="1:39" x14ac:dyDescent="0.2">
      <c r="A27" s="48" t="s">
        <v>32</v>
      </c>
      <c r="B27" s="112">
        <f>[22]Março!$G$5</f>
        <v>28</v>
      </c>
      <c r="C27" s="112">
        <f>[22]Março!$G$6</f>
        <v>22</v>
      </c>
      <c r="D27" s="112">
        <f>[22]Março!$G$7</f>
        <v>30</v>
      </c>
      <c r="E27" s="112">
        <f>[22]Março!$G$8</f>
        <v>50</v>
      </c>
      <c r="F27" s="112">
        <f>[22]Março!$G$9</f>
        <v>48</v>
      </c>
      <c r="G27" s="112">
        <f>[22]Março!$G$10</f>
        <v>35</v>
      </c>
      <c r="H27" s="112">
        <f>[22]Março!$G$11</f>
        <v>37</v>
      </c>
      <c r="I27" s="112">
        <f>[22]Março!$G$12</f>
        <v>35</v>
      </c>
      <c r="J27" s="112">
        <f>[22]Março!$G$13</f>
        <v>30</v>
      </c>
      <c r="K27" s="112">
        <f>[22]Março!$G$14</f>
        <v>31</v>
      </c>
      <c r="L27" s="112">
        <f>[22]Março!$G$15</f>
        <v>31</v>
      </c>
      <c r="M27" s="112">
        <f>[22]Março!$G$16</f>
        <v>26</v>
      </c>
      <c r="N27" s="112">
        <f>[22]Março!$G$17</f>
        <v>32</v>
      </c>
      <c r="O27" s="112">
        <f>[22]Março!$G$18</f>
        <v>30</v>
      </c>
      <c r="P27" s="112">
        <f>[22]Março!$G$19</f>
        <v>27</v>
      </c>
      <c r="Q27" s="110">
        <f>[22]Março!$G$20</f>
        <v>29</v>
      </c>
      <c r="R27" s="110">
        <f>[22]Março!$G$21</f>
        <v>32</v>
      </c>
      <c r="S27" s="110">
        <f>[22]Março!$G$22</f>
        <v>30</v>
      </c>
      <c r="T27" s="110">
        <f>[22]Março!$G$23</f>
        <v>27</v>
      </c>
      <c r="U27" s="110">
        <f>[22]Março!$G$24</f>
        <v>28</v>
      </c>
      <c r="V27" s="110">
        <f>[22]Março!$G$25</f>
        <v>25</v>
      </c>
      <c r="W27" s="110">
        <f>[22]Março!$G$26</f>
        <v>45</v>
      </c>
      <c r="X27" s="110">
        <f>[22]Março!$G$27</f>
        <v>40</v>
      </c>
      <c r="Y27" s="110">
        <f>[22]Março!$G$28</f>
        <v>44</v>
      </c>
      <c r="Z27" s="110">
        <f>[22]Março!$G$29</f>
        <v>39</v>
      </c>
      <c r="AA27" s="110">
        <f>[22]Março!$G$30</f>
        <v>30</v>
      </c>
      <c r="AB27" s="110">
        <f>[22]Março!$G$31</f>
        <v>30</v>
      </c>
      <c r="AC27" s="110">
        <f>[22]Março!$G$32</f>
        <v>32</v>
      </c>
      <c r="AD27" s="110">
        <f>[22]Março!$G$33</f>
        <v>28</v>
      </c>
      <c r="AE27" s="110">
        <f>[22]Março!$G$34</f>
        <v>34</v>
      </c>
      <c r="AF27" s="110">
        <f>[22]Março!$G$35</f>
        <v>48</v>
      </c>
      <c r="AG27" s="117">
        <f t="shared" si="3"/>
        <v>22</v>
      </c>
      <c r="AH27" s="116">
        <f t="shared" si="4"/>
        <v>33.322580645161288</v>
      </c>
      <c r="AK27" t="s">
        <v>35</v>
      </c>
      <c r="AL27" t="s">
        <v>35</v>
      </c>
    </row>
    <row r="28" spans="1:39" x14ac:dyDescent="0.2">
      <c r="A28" s="48" t="s">
        <v>10</v>
      </c>
      <c r="B28" s="112">
        <f>[23]Março!$G$5</f>
        <v>36</v>
      </c>
      <c r="C28" s="112">
        <f>[23]Março!$G$6</f>
        <v>39</v>
      </c>
      <c r="D28" s="112">
        <f>[23]Março!$G$7</f>
        <v>35</v>
      </c>
      <c r="E28" s="112">
        <f>[23]Março!$G$8</f>
        <v>51</v>
      </c>
      <c r="F28" s="112">
        <f>[23]Março!$G$9</f>
        <v>59</v>
      </c>
      <c r="G28" s="112">
        <f>[23]Março!$G$10</f>
        <v>45</v>
      </c>
      <c r="H28" s="112">
        <f>[23]Março!$G$11</f>
        <v>50</v>
      </c>
      <c r="I28" s="112">
        <f>[23]Março!$G$12</f>
        <v>54</v>
      </c>
      <c r="J28" s="112">
        <f>[23]Março!$G$13</f>
        <v>50</v>
      </c>
      <c r="K28" s="112">
        <f>[23]Março!$G$14</f>
        <v>41</v>
      </c>
      <c r="L28" s="112">
        <f>[23]Março!$G$15</f>
        <v>36</v>
      </c>
      <c r="M28" s="112">
        <f>[23]Março!$G$16</f>
        <v>35</v>
      </c>
      <c r="N28" s="112">
        <f>[23]Março!$G$17</f>
        <v>35</v>
      </c>
      <c r="O28" s="112">
        <f>[23]Março!$G$18</f>
        <v>35</v>
      </c>
      <c r="P28" s="112">
        <f>[23]Março!$G$19</f>
        <v>34</v>
      </c>
      <c r="Q28" s="110">
        <f>[23]Março!$G$20</f>
        <v>38</v>
      </c>
      <c r="R28" s="110">
        <f>[23]Março!$G$21</f>
        <v>39</v>
      </c>
      <c r="S28" s="110">
        <f>[23]Março!$G$22</f>
        <v>50</v>
      </c>
      <c r="T28" s="110">
        <f>[23]Março!$G$23</f>
        <v>40</v>
      </c>
      <c r="U28" s="110">
        <f>[23]Março!$G$24</f>
        <v>38</v>
      </c>
      <c r="V28" s="110">
        <f>[23]Março!$G$25</f>
        <v>44</v>
      </c>
      <c r="W28" s="110">
        <f>[23]Março!$G$26</f>
        <v>40</v>
      </c>
      <c r="X28" s="110">
        <f>[23]Março!$G$27</f>
        <v>52</v>
      </c>
      <c r="Y28" s="110">
        <f>[23]Março!$G$28</f>
        <v>59</v>
      </c>
      <c r="Z28" s="110">
        <f>[23]Março!$G$29</f>
        <v>60</v>
      </c>
      <c r="AA28" s="110">
        <f>[23]Março!$G$30</f>
        <v>44</v>
      </c>
      <c r="AB28" s="110">
        <f>[23]Março!$G$31</f>
        <v>45</v>
      </c>
      <c r="AC28" s="110">
        <f>[23]Março!$G$32</f>
        <v>46</v>
      </c>
      <c r="AD28" s="110">
        <f>[23]Março!$G$33</f>
        <v>40</v>
      </c>
      <c r="AE28" s="110">
        <f>[23]Março!$G$34</f>
        <v>32</v>
      </c>
      <c r="AF28" s="110">
        <f>[23]Março!$G$35</f>
        <v>49</v>
      </c>
      <c r="AG28" s="117">
        <f t="shared" si="3"/>
        <v>32</v>
      </c>
      <c r="AH28" s="116">
        <f t="shared" si="4"/>
        <v>43.58064516129032</v>
      </c>
      <c r="AK28" t="s">
        <v>35</v>
      </c>
      <c r="AL28" t="s">
        <v>35</v>
      </c>
    </row>
    <row r="29" spans="1:39" x14ac:dyDescent="0.2">
      <c r="A29" s="48" t="s">
        <v>151</v>
      </c>
      <c r="B29" s="112">
        <f>[24]Março!$G$5</f>
        <v>39</v>
      </c>
      <c r="C29" s="112">
        <f>[24]Março!$G$6</f>
        <v>31</v>
      </c>
      <c r="D29" s="112">
        <f>[24]Março!$G$7</f>
        <v>42</v>
      </c>
      <c r="E29" s="112">
        <f>[24]Março!$G$8</f>
        <v>48</v>
      </c>
      <c r="F29" s="112">
        <f>[24]Março!$G$9</f>
        <v>57</v>
      </c>
      <c r="G29" s="112">
        <f>[24]Março!$G$10</f>
        <v>44</v>
      </c>
      <c r="H29" s="112">
        <f>[24]Março!$G$11</f>
        <v>53</v>
      </c>
      <c r="I29" s="112">
        <f>[24]Março!$G$12</f>
        <v>53</v>
      </c>
      <c r="J29" s="112">
        <f>[24]Março!$G$13</f>
        <v>42</v>
      </c>
      <c r="K29" s="112">
        <f>[24]Março!$G$14</f>
        <v>40</v>
      </c>
      <c r="L29" s="112">
        <f>[24]Março!$G$15</f>
        <v>40</v>
      </c>
      <c r="M29" s="112">
        <f>[24]Março!$G$16</f>
        <v>32</v>
      </c>
      <c r="N29" s="112">
        <f>[24]Março!$G$17</f>
        <v>39</v>
      </c>
      <c r="O29" s="112">
        <f>[24]Março!$G$18</f>
        <v>39</v>
      </c>
      <c r="P29" s="112">
        <f>[24]Março!$G$19</f>
        <v>34</v>
      </c>
      <c r="Q29" s="110">
        <f>[24]Março!$G$20</f>
        <v>35</v>
      </c>
      <c r="R29" s="110">
        <f>[24]Março!$G$21</f>
        <v>39</v>
      </c>
      <c r="S29" s="110">
        <f>[24]Março!$G$22</f>
        <v>49</v>
      </c>
      <c r="T29" s="110">
        <f>[24]Março!$G$23</f>
        <v>40</v>
      </c>
      <c r="U29" s="110">
        <f>[24]Março!$G$24</f>
        <v>38</v>
      </c>
      <c r="V29" s="110">
        <f>[24]Março!$G$25</f>
        <v>42</v>
      </c>
      <c r="W29" s="110">
        <f>[24]Março!$G$26</f>
        <v>45</v>
      </c>
      <c r="X29" s="110">
        <f>[24]Março!$G$27</f>
        <v>57</v>
      </c>
      <c r="Y29" s="110">
        <f>[24]Março!$G$28</f>
        <v>66</v>
      </c>
      <c r="Z29" s="110">
        <f>[24]Março!$G$29</f>
        <v>63</v>
      </c>
      <c r="AA29" s="110">
        <f>[24]Março!$G$30</f>
        <v>42</v>
      </c>
      <c r="AB29" s="110">
        <f>[24]Março!$G$31</f>
        <v>49</v>
      </c>
      <c r="AC29" s="110">
        <f>[24]Março!$G$32</f>
        <v>54</v>
      </c>
      <c r="AD29" s="110">
        <f>[24]Março!$G$33</f>
        <v>50</v>
      </c>
      <c r="AE29" s="110">
        <f>[24]Março!$G$34</f>
        <v>38</v>
      </c>
      <c r="AF29" s="110">
        <f>[24]Março!$G$35</f>
        <v>52</v>
      </c>
      <c r="AG29" s="117">
        <f t="shared" si="3"/>
        <v>31</v>
      </c>
      <c r="AH29" s="116">
        <f t="shared" si="4"/>
        <v>44.903225806451616</v>
      </c>
      <c r="AI29" s="12" t="s">
        <v>35</v>
      </c>
      <c r="AJ29" t="s">
        <v>35</v>
      </c>
      <c r="AL29" t="s">
        <v>35</v>
      </c>
    </row>
    <row r="30" spans="1:39" x14ac:dyDescent="0.2">
      <c r="A30" s="48" t="s">
        <v>11</v>
      </c>
      <c r="B30" s="112">
        <f>[25]Março!$G$5</f>
        <v>27</v>
      </c>
      <c r="C30" s="112">
        <f>[25]Março!$G$6</f>
        <v>28</v>
      </c>
      <c r="D30" s="112">
        <f>[25]Março!$G$7</f>
        <v>38</v>
      </c>
      <c r="E30" s="112">
        <f>[25]Março!$G$8</f>
        <v>56</v>
      </c>
      <c r="F30" s="112">
        <f>[25]Março!$G$9</f>
        <v>51</v>
      </c>
      <c r="G30" s="112">
        <f>[25]Março!$G$10</f>
        <v>45</v>
      </c>
      <c r="H30" s="112">
        <f>[25]Março!$G$11</f>
        <v>46</v>
      </c>
      <c r="I30" s="112">
        <f>[25]Março!$G$12</f>
        <v>42</v>
      </c>
      <c r="J30" s="112">
        <f>[25]Março!$G$13</f>
        <v>41</v>
      </c>
      <c r="K30" s="112">
        <f>[25]Março!$G$14</f>
        <v>32</v>
      </c>
      <c r="L30" s="112">
        <f>[25]Março!$G$15</f>
        <v>40</v>
      </c>
      <c r="M30" s="112">
        <f>[25]Março!$G$16</f>
        <v>29</v>
      </c>
      <c r="N30" s="112">
        <f>[25]Março!$G$17</f>
        <v>37</v>
      </c>
      <c r="O30" s="112">
        <f>[25]Março!$G$18</f>
        <v>38</v>
      </c>
      <c r="P30" s="112">
        <f>[25]Março!$G$19</f>
        <v>34</v>
      </c>
      <c r="Q30" s="110">
        <f>[25]Março!$G$20</f>
        <v>36</v>
      </c>
      <c r="R30" s="110">
        <f>[25]Março!$G$21</f>
        <v>36</v>
      </c>
      <c r="S30" s="110">
        <f>[25]Março!$G$22</f>
        <v>40</v>
      </c>
      <c r="T30" s="110">
        <f>[25]Março!$G$23</f>
        <v>31</v>
      </c>
      <c r="U30" s="110">
        <f>[25]Março!$G$24</f>
        <v>34</v>
      </c>
      <c r="V30" s="110">
        <f>[25]Março!$G$25</f>
        <v>32</v>
      </c>
      <c r="W30" s="110">
        <f>[25]Março!$G$26</f>
        <v>44</v>
      </c>
      <c r="X30" s="110">
        <f>[25]Março!$G$27</f>
        <v>60</v>
      </c>
      <c r="Y30" s="110">
        <f>[25]Março!$G$28</f>
        <v>68</v>
      </c>
      <c r="Z30" s="110">
        <f>[25]Março!$G$29</f>
        <v>52</v>
      </c>
      <c r="AA30" s="110">
        <f>[25]Março!$G$30</f>
        <v>41</v>
      </c>
      <c r="AB30" s="110">
        <f>[25]Março!$G$31</f>
        <v>41</v>
      </c>
      <c r="AC30" s="110">
        <f>[25]Março!$G$32</f>
        <v>54</v>
      </c>
      <c r="AD30" s="110">
        <f>[25]Março!$G$33</f>
        <v>51</v>
      </c>
      <c r="AE30" s="110">
        <f>[25]Março!$G$34</f>
        <v>39</v>
      </c>
      <c r="AF30" s="110">
        <f>[25]Março!$G$35</f>
        <v>46</v>
      </c>
      <c r="AG30" s="117">
        <f t="shared" si="3"/>
        <v>27</v>
      </c>
      <c r="AH30" s="116">
        <f t="shared" si="4"/>
        <v>41.58064516129032</v>
      </c>
      <c r="AL30" t="s">
        <v>35</v>
      </c>
    </row>
    <row r="31" spans="1:39" s="5" customFormat="1" x14ac:dyDescent="0.2">
      <c r="A31" s="48" t="s">
        <v>12</v>
      </c>
      <c r="B31" s="112">
        <f>[26]Março!$G$5</f>
        <v>32</v>
      </c>
      <c r="C31" s="112">
        <f>[26]Março!$G$6</f>
        <v>34</v>
      </c>
      <c r="D31" s="112">
        <f>[26]Março!$G$7</f>
        <v>38</v>
      </c>
      <c r="E31" s="112">
        <f>[26]Março!$G$8</f>
        <v>60</v>
      </c>
      <c r="F31" s="112">
        <f>[26]Março!$G$9</f>
        <v>49</v>
      </c>
      <c r="G31" s="112">
        <f>[26]Março!$G$10</f>
        <v>51</v>
      </c>
      <c r="H31" s="112">
        <f>[26]Março!$G$11</f>
        <v>49</v>
      </c>
      <c r="I31" s="112">
        <f>[26]Março!$G$12</f>
        <v>50</v>
      </c>
      <c r="J31" s="112">
        <f>[26]Março!$G$13</f>
        <v>42</v>
      </c>
      <c r="K31" s="112">
        <f>[26]Março!$G$14</f>
        <v>43</v>
      </c>
      <c r="L31" s="112">
        <f>[26]Março!$G$15</f>
        <v>49</v>
      </c>
      <c r="M31" s="112">
        <f>[26]Março!$G$16</f>
        <v>42</v>
      </c>
      <c r="N31" s="112">
        <f>[26]Março!$G$17</f>
        <v>47</v>
      </c>
      <c r="O31" s="112">
        <f>[26]Março!$G$18</f>
        <v>43</v>
      </c>
      <c r="P31" s="112">
        <f>[26]Março!$G$19</f>
        <v>34</v>
      </c>
      <c r="Q31" s="110">
        <f>[26]Março!$G$20</f>
        <v>38</v>
      </c>
      <c r="R31" s="110">
        <f>[26]Março!$G$21</f>
        <v>41</v>
      </c>
      <c r="S31" s="110">
        <f>[26]Março!$G$22</f>
        <v>38</v>
      </c>
      <c r="T31" s="110">
        <f>[26]Março!$G$23</f>
        <v>33</v>
      </c>
      <c r="U31" s="110">
        <f>[26]Março!$G$24</f>
        <v>37</v>
      </c>
      <c r="V31" s="110">
        <f>[26]Março!$G$25</f>
        <v>30</v>
      </c>
      <c r="W31" s="110">
        <f>[26]Março!$G$26</f>
        <v>43</v>
      </c>
      <c r="X31" s="110">
        <f>[26]Março!$G$27</f>
        <v>52</v>
      </c>
      <c r="Y31" s="110">
        <f>[26]Março!$G$28</f>
        <v>56</v>
      </c>
      <c r="Z31" s="110">
        <f>[26]Março!$G$29</f>
        <v>44</v>
      </c>
      <c r="AA31" s="110">
        <f>[26]Março!$G$30</f>
        <v>46</v>
      </c>
      <c r="AB31" s="110">
        <f>[26]Março!$G$31</f>
        <v>36</v>
      </c>
      <c r="AC31" s="110">
        <f>[26]Março!$G$32</f>
        <v>42</v>
      </c>
      <c r="AD31" s="110">
        <f>[26]Março!$G$33</f>
        <v>47</v>
      </c>
      <c r="AE31" s="110">
        <f>[26]Março!$G$34</f>
        <v>47</v>
      </c>
      <c r="AF31" s="110">
        <f>[26]Março!$G$35</f>
        <v>68</v>
      </c>
      <c r="AG31" s="117">
        <f t="shared" si="3"/>
        <v>30</v>
      </c>
      <c r="AH31" s="116">
        <f t="shared" si="4"/>
        <v>43.903225806451616</v>
      </c>
      <c r="AJ31" s="5" t="s">
        <v>35</v>
      </c>
    </row>
    <row r="32" spans="1:39" x14ac:dyDescent="0.2">
      <c r="A32" s="48" t="s">
        <v>13</v>
      </c>
      <c r="B32" s="112">
        <f>[27]Março!$G$5</f>
        <v>38</v>
      </c>
      <c r="C32" s="112">
        <f>[27]Março!$G$6</f>
        <v>43</v>
      </c>
      <c r="D32" s="112">
        <f>[27]Março!$G$7</f>
        <v>41</v>
      </c>
      <c r="E32" s="112">
        <f>[27]Março!$G$8</f>
        <v>54</v>
      </c>
      <c r="F32" s="112">
        <f>[27]Março!$G$9</f>
        <v>55</v>
      </c>
      <c r="G32" s="112">
        <f>[27]Março!$G$10</f>
        <v>56</v>
      </c>
      <c r="H32" s="112">
        <f>[27]Março!$G$11</f>
        <v>51</v>
      </c>
      <c r="I32" s="112">
        <f>[27]Março!$G$12</f>
        <v>49</v>
      </c>
      <c r="J32" s="112">
        <f>[27]Março!$G$13</f>
        <v>44</v>
      </c>
      <c r="K32" s="112">
        <f>[27]Março!$G$14</f>
        <v>42</v>
      </c>
      <c r="L32" s="112">
        <f>[27]Março!$G$15</f>
        <v>45</v>
      </c>
      <c r="M32" s="112">
        <f>[27]Março!$G$16</f>
        <v>46</v>
      </c>
      <c r="N32" s="112">
        <f>[27]Março!$G$17</f>
        <v>44</v>
      </c>
      <c r="O32" s="112">
        <f>[27]Março!$G$18</f>
        <v>40</v>
      </c>
      <c r="P32" s="112">
        <f>[27]Março!$G$19</f>
        <v>46</v>
      </c>
      <c r="Q32" s="110">
        <f>[27]Março!$G$20</f>
        <v>40</v>
      </c>
      <c r="R32" s="110">
        <f>[27]Março!$G$21</f>
        <v>42</v>
      </c>
      <c r="S32" s="110">
        <f>[27]Março!$G$22</f>
        <v>43</v>
      </c>
      <c r="T32" s="110">
        <f>[27]Março!$G$23</f>
        <v>39</v>
      </c>
      <c r="U32" s="110">
        <f>[27]Março!$G$24</f>
        <v>40</v>
      </c>
      <c r="V32" s="110">
        <f>[27]Março!$G$25</f>
        <v>37</v>
      </c>
      <c r="W32" s="110">
        <f>[27]Março!$G$26</f>
        <v>60</v>
      </c>
      <c r="X32" s="110">
        <f>[27]Março!$G$27</f>
        <v>61</v>
      </c>
      <c r="Y32" s="110">
        <f>[27]Março!$G$28</f>
        <v>59</v>
      </c>
      <c r="Z32" s="110">
        <f>[27]Março!$G$29</f>
        <v>63</v>
      </c>
      <c r="AA32" s="110">
        <f>[27]Março!$G$30</f>
        <v>62</v>
      </c>
      <c r="AB32" s="110">
        <f>[27]Março!$G$31</f>
        <v>53</v>
      </c>
      <c r="AC32" s="110">
        <f>[27]Março!$G$32</f>
        <v>55</v>
      </c>
      <c r="AD32" s="110">
        <f>[27]Março!$G$33</f>
        <v>58</v>
      </c>
      <c r="AE32" s="110">
        <f>[27]Março!$G$34</f>
        <v>57</v>
      </c>
      <c r="AF32" s="110">
        <f>[27]Março!$G$35</f>
        <v>53</v>
      </c>
      <c r="AG32" s="117">
        <f t="shared" si="3"/>
        <v>37</v>
      </c>
      <c r="AH32" s="116">
        <f t="shared" si="4"/>
        <v>48.903225806451616</v>
      </c>
      <c r="AK32" t="s">
        <v>35</v>
      </c>
    </row>
    <row r="33" spans="1:39" x14ac:dyDescent="0.2">
      <c r="A33" s="48" t="s">
        <v>152</v>
      </c>
      <c r="B33" s="112">
        <f>[28]Março!$G$5</f>
        <v>32</v>
      </c>
      <c r="C33" s="112">
        <f>[28]Março!$G$6</f>
        <v>36</v>
      </c>
      <c r="D33" s="112">
        <f>[28]Março!$G$7</f>
        <v>45</v>
      </c>
      <c r="E33" s="112">
        <f>[28]Março!$G$8</f>
        <v>52</v>
      </c>
      <c r="F33" s="112">
        <f>[28]Março!$G$9</f>
        <v>47</v>
      </c>
      <c r="G33" s="112">
        <f>[28]Março!$G$10</f>
        <v>47</v>
      </c>
      <c r="H33" s="112">
        <f>[28]Março!$G$11</f>
        <v>55</v>
      </c>
      <c r="I33" s="112">
        <f>[28]Março!$G$12</f>
        <v>53</v>
      </c>
      <c r="J33" s="112">
        <f>[28]Março!$G$13</f>
        <v>46</v>
      </c>
      <c r="K33" s="112">
        <f>[28]Março!$G$14</f>
        <v>39</v>
      </c>
      <c r="L33" s="112">
        <f>[28]Março!$G$15</f>
        <v>46</v>
      </c>
      <c r="M33" s="112">
        <f>[28]Março!$G$16</f>
        <v>35</v>
      </c>
      <c r="N33" s="112">
        <f>[28]Março!$G$17</f>
        <v>45</v>
      </c>
      <c r="O33" s="112">
        <f>[28]Março!$G$18</f>
        <v>41</v>
      </c>
      <c r="P33" s="112">
        <f>[28]Março!$G$19</f>
        <v>39</v>
      </c>
      <c r="Q33" s="110">
        <f>[28]Março!$G$20</f>
        <v>42</v>
      </c>
      <c r="R33" s="110">
        <f>[28]Março!$G$21</f>
        <v>41</v>
      </c>
      <c r="S33" s="110">
        <f>[28]Março!$G$22</f>
        <v>49</v>
      </c>
      <c r="T33" s="110">
        <f>[28]Março!$G$23</f>
        <v>33</v>
      </c>
      <c r="U33" s="110">
        <f>[28]Março!$G$24</f>
        <v>43</v>
      </c>
      <c r="V33" s="110">
        <f>[28]Março!$G$25</f>
        <v>40</v>
      </c>
      <c r="W33" s="110">
        <f>[28]Março!$G$26</f>
        <v>48</v>
      </c>
      <c r="X33" s="110">
        <f>[28]Março!$G$27</f>
        <v>62</v>
      </c>
      <c r="Y33" s="110">
        <f>[28]Março!$G$28</f>
        <v>64</v>
      </c>
      <c r="Z33" s="110">
        <f>[28]Março!$G$29</f>
        <v>53</v>
      </c>
      <c r="AA33" s="110">
        <f>[28]Março!$G$30</f>
        <v>50</v>
      </c>
      <c r="AB33" s="110">
        <f>[28]Março!$G$31</f>
        <v>48</v>
      </c>
      <c r="AC33" s="110">
        <f>[28]Março!$G$32</f>
        <v>56</v>
      </c>
      <c r="AD33" s="110">
        <f>[28]Março!$G$33</f>
        <v>58</v>
      </c>
      <c r="AE33" s="110">
        <f>[28]Março!$G$34</f>
        <v>44</v>
      </c>
      <c r="AF33" s="110">
        <f>[28]Março!$G$35</f>
        <v>46</v>
      </c>
      <c r="AG33" s="117">
        <f t="shared" si="3"/>
        <v>32</v>
      </c>
      <c r="AH33" s="116">
        <f t="shared" si="4"/>
        <v>46.29032258064516</v>
      </c>
    </row>
    <row r="34" spans="1:39" x14ac:dyDescent="0.2">
      <c r="A34" s="48" t="s">
        <v>123</v>
      </c>
      <c r="B34" s="112">
        <f>[29]Março!$G$5</f>
        <v>35</v>
      </c>
      <c r="C34" s="112">
        <f>[29]Março!$G$6</f>
        <v>35</v>
      </c>
      <c r="D34" s="112">
        <f>[29]Março!$G$7</f>
        <v>35</v>
      </c>
      <c r="E34" s="112">
        <f>[29]Março!$G$8</f>
        <v>43</v>
      </c>
      <c r="F34" s="112">
        <f>[29]Março!$G$9</f>
        <v>41</v>
      </c>
      <c r="G34" s="112">
        <f>[29]Março!$G$10</f>
        <v>43</v>
      </c>
      <c r="H34" s="112">
        <f>[29]Março!$G$11</f>
        <v>49</v>
      </c>
      <c r="I34" s="112">
        <f>[29]Março!$G$12</f>
        <v>72</v>
      </c>
      <c r="J34" s="112">
        <f>[29]Março!$G$13</f>
        <v>53</v>
      </c>
      <c r="K34" s="112">
        <f>[29]Março!$G$14</f>
        <v>51</v>
      </c>
      <c r="L34" s="112">
        <f>[29]Março!$G$15</f>
        <v>45</v>
      </c>
      <c r="M34" s="112">
        <f>[29]Março!$G$16</f>
        <v>39</v>
      </c>
      <c r="N34" s="112">
        <f>[29]Março!$G$17</f>
        <v>42</v>
      </c>
      <c r="O34" s="112">
        <f>[29]Março!$G$18</f>
        <v>38</v>
      </c>
      <c r="P34" s="112">
        <f>[29]Março!$G$19</f>
        <v>38</v>
      </c>
      <c r="Q34" s="110">
        <f>[29]Março!$G$20</f>
        <v>41</v>
      </c>
      <c r="R34" s="110">
        <f>[29]Março!$G$21</f>
        <v>39</v>
      </c>
      <c r="S34" s="110">
        <f>[29]Março!$G$22</f>
        <v>49</v>
      </c>
      <c r="T34" s="110">
        <f>[29]Março!$G$23</f>
        <v>43</v>
      </c>
      <c r="U34" s="110">
        <f>[29]Março!$G$24</f>
        <v>44</v>
      </c>
      <c r="V34" s="110">
        <f>[29]Março!$G$25</f>
        <v>47</v>
      </c>
      <c r="W34" s="110">
        <f>[29]Março!$G$26</f>
        <v>48</v>
      </c>
      <c r="X34" s="110">
        <f>[29]Março!$G$27</f>
        <v>60</v>
      </c>
      <c r="Y34" s="110">
        <f>[29]Março!$G$28</f>
        <v>72</v>
      </c>
      <c r="Z34" s="110">
        <f>[29]Março!$G$29</f>
        <v>53</v>
      </c>
      <c r="AA34" s="110">
        <f>[29]Março!$G$30</f>
        <v>54</v>
      </c>
      <c r="AB34" s="110">
        <f>[29]Março!$G$31</f>
        <v>54</v>
      </c>
      <c r="AC34" s="110">
        <f>[29]Março!$G$32</f>
        <v>49</v>
      </c>
      <c r="AD34" s="110">
        <f>[29]Março!$G$33</f>
        <v>57</v>
      </c>
      <c r="AE34" s="110">
        <f>[29]Março!$G$34</f>
        <v>45</v>
      </c>
      <c r="AF34" s="110">
        <f>[29]Março!$G$35</f>
        <v>49</v>
      </c>
      <c r="AG34" s="117">
        <f t="shared" si="3"/>
        <v>35</v>
      </c>
      <c r="AH34" s="116">
        <f t="shared" si="4"/>
        <v>47.193548387096776</v>
      </c>
    </row>
    <row r="35" spans="1:39" x14ac:dyDescent="0.2">
      <c r="A35" s="48" t="s">
        <v>14</v>
      </c>
      <c r="B35" s="112">
        <f>[30]Março!$G$5</f>
        <v>34</v>
      </c>
      <c r="C35" s="112">
        <f>[30]Março!$G$6</f>
        <v>34</v>
      </c>
      <c r="D35" s="112">
        <f>[30]Março!$G$7</f>
        <v>31</v>
      </c>
      <c r="E35" s="112">
        <f>[30]Março!$G$8</f>
        <v>26</v>
      </c>
      <c r="F35" s="112">
        <f>[30]Março!$G$9</f>
        <v>37</v>
      </c>
      <c r="G35" s="112">
        <f>[30]Março!$G$10</f>
        <v>35</v>
      </c>
      <c r="H35" s="112">
        <f>[30]Março!$G$11</f>
        <v>41</v>
      </c>
      <c r="I35" s="112">
        <f>[30]Março!$G$12</f>
        <v>40</v>
      </c>
      <c r="J35" s="112">
        <f>[30]Março!$G$13</f>
        <v>36</v>
      </c>
      <c r="K35" s="112">
        <f>[30]Março!$G$14</f>
        <v>54</v>
      </c>
      <c r="L35" s="112">
        <f>[30]Março!$G$15</f>
        <v>49</v>
      </c>
      <c r="M35" s="112">
        <f>[30]Março!$G$16</f>
        <v>40</v>
      </c>
      <c r="N35" s="112">
        <f>[30]Março!$G$17</f>
        <v>45</v>
      </c>
      <c r="O35" s="112">
        <f>[30]Março!$G$18</f>
        <v>40</v>
      </c>
      <c r="P35" s="112">
        <f>[30]Março!$G$19</f>
        <v>40</v>
      </c>
      <c r="Q35" s="110">
        <f>[30]Março!$G$20</f>
        <v>38</v>
      </c>
      <c r="R35" s="110">
        <f>[30]Março!$G$21</f>
        <v>38</v>
      </c>
      <c r="S35" s="110">
        <f>[30]Março!$G$22</f>
        <v>44</v>
      </c>
      <c r="T35" s="110">
        <f>[30]Março!$G$23</f>
        <v>41</v>
      </c>
      <c r="U35" s="110">
        <f>[30]Março!$G$24</f>
        <v>40</v>
      </c>
      <c r="V35" s="110">
        <f>[30]Março!$G$25</f>
        <v>45</v>
      </c>
      <c r="W35" s="110">
        <f>[30]Março!$G$26</f>
        <v>61</v>
      </c>
      <c r="X35" s="110">
        <f>[30]Março!$G$27</f>
        <v>69</v>
      </c>
      <c r="Y35" s="110">
        <f>[30]Março!$G$28</f>
        <v>63</v>
      </c>
      <c r="Z35" s="110">
        <f>[30]Março!$G$29</f>
        <v>65</v>
      </c>
      <c r="AA35" s="110">
        <f>[30]Março!$G$30</f>
        <v>77</v>
      </c>
      <c r="AB35" s="110">
        <f>[30]Março!$G$31</f>
        <v>79</v>
      </c>
      <c r="AC35" s="110">
        <f>[30]Março!$G$32</f>
        <v>58</v>
      </c>
      <c r="AD35" s="110">
        <f>[30]Março!$G$33</f>
        <v>58</v>
      </c>
      <c r="AE35" s="110">
        <f>[30]Março!$G$34</f>
        <v>57</v>
      </c>
      <c r="AF35" s="110">
        <f>[30]Março!$G$35</f>
        <v>54</v>
      </c>
      <c r="AG35" s="117">
        <f t="shared" si="3"/>
        <v>26</v>
      </c>
      <c r="AH35" s="116">
        <f t="shared" si="4"/>
        <v>47.387096774193552</v>
      </c>
    </row>
    <row r="36" spans="1:39" x14ac:dyDescent="0.2">
      <c r="A36" s="48" t="s">
        <v>153</v>
      </c>
      <c r="B36" s="112">
        <f>[31]Março!$G$5</f>
        <v>34</v>
      </c>
      <c r="C36" s="112">
        <f>[31]Março!$G$6</f>
        <v>44</v>
      </c>
      <c r="D36" s="112">
        <f>[31]Março!$G$7</f>
        <v>49</v>
      </c>
      <c r="E36" s="112">
        <f>[31]Março!$G$8</f>
        <v>50</v>
      </c>
      <c r="F36" s="112">
        <f>[31]Março!$G$9</f>
        <v>57</v>
      </c>
      <c r="G36" s="112">
        <f>[31]Março!$G$10</f>
        <v>54</v>
      </c>
      <c r="H36" s="112">
        <f>[31]Março!$G$11</f>
        <v>55</v>
      </c>
      <c r="I36" s="112">
        <f>[31]Março!$G$12</f>
        <v>52</v>
      </c>
      <c r="J36" s="112">
        <f>[31]Março!$G$13</f>
        <v>50</v>
      </c>
      <c r="K36" s="112">
        <f>[31]Março!$G$14</f>
        <v>52</v>
      </c>
      <c r="L36" s="112">
        <f>[31]Março!$G$15</f>
        <v>53</v>
      </c>
      <c r="M36" s="112">
        <f>[31]Março!$G$16</f>
        <v>50</v>
      </c>
      <c r="N36" s="112">
        <f>[31]Março!$G$17</f>
        <v>47</v>
      </c>
      <c r="O36" s="112">
        <f>[31]Março!$G$18</f>
        <v>55</v>
      </c>
      <c r="P36" s="112">
        <f>[31]Março!$G$19</f>
        <v>44</v>
      </c>
      <c r="Q36" s="110">
        <f>[31]Março!$G$20</f>
        <v>48</v>
      </c>
      <c r="R36" s="110">
        <f>[31]Março!$G$21</f>
        <v>55</v>
      </c>
      <c r="S36" s="110">
        <f>[31]Março!$G$22</f>
        <v>51</v>
      </c>
      <c r="T36" s="110">
        <f>[31]Março!$G$23</f>
        <v>49</v>
      </c>
      <c r="U36" s="110">
        <f>[31]Março!$G$24</f>
        <v>44</v>
      </c>
      <c r="V36" s="110">
        <f>[31]Março!$G$25</f>
        <v>60</v>
      </c>
      <c r="W36" s="110">
        <f>[31]Março!$G$26</f>
        <v>59</v>
      </c>
      <c r="X36" s="110">
        <f>[31]Março!$G$27</f>
        <v>68</v>
      </c>
      <c r="Y36" s="110">
        <f>[31]Março!$G$28</f>
        <v>67</v>
      </c>
      <c r="Z36" s="110">
        <f>[31]Março!$G$29</f>
        <v>68</v>
      </c>
      <c r="AA36" s="110">
        <f>[31]Março!$G$30</f>
        <v>70</v>
      </c>
      <c r="AB36" s="110">
        <f>[31]Março!$G$31</f>
        <v>73</v>
      </c>
      <c r="AC36" s="110">
        <f>[31]Março!$G$32</f>
        <v>66</v>
      </c>
      <c r="AD36" s="110">
        <f>[31]Março!$G$33</f>
        <v>68</v>
      </c>
      <c r="AE36" s="110">
        <f>[31]Março!$G$34</f>
        <v>54</v>
      </c>
      <c r="AF36" s="110">
        <f>[31]Março!$G$35</f>
        <v>49</v>
      </c>
      <c r="AG36" s="117">
        <f t="shared" si="3"/>
        <v>34</v>
      </c>
      <c r="AH36" s="116">
        <f t="shared" si="4"/>
        <v>54.677419354838712</v>
      </c>
      <c r="AJ36" t="s">
        <v>35</v>
      </c>
      <c r="AK36" t="s">
        <v>35</v>
      </c>
    </row>
    <row r="37" spans="1:39" x14ac:dyDescent="0.2">
      <c r="A37" s="48" t="s">
        <v>15</v>
      </c>
      <c r="B37" s="112">
        <f>[32]Março!$G$5</f>
        <v>32</v>
      </c>
      <c r="C37" s="112">
        <f>[32]Março!$G$6</f>
        <v>31</v>
      </c>
      <c r="D37" s="112">
        <f>[32]Março!$G$7</f>
        <v>38</v>
      </c>
      <c r="E37" s="112">
        <f>[32]Março!$G$8</f>
        <v>50</v>
      </c>
      <c r="F37" s="112">
        <f>[32]Março!$G$9</f>
        <v>61</v>
      </c>
      <c r="G37" s="112">
        <f>[32]Março!$G$10</f>
        <v>48</v>
      </c>
      <c r="H37" s="112">
        <f>[32]Março!$G$11</f>
        <v>56</v>
      </c>
      <c r="I37" s="112">
        <f>[32]Março!$G$12</f>
        <v>48</v>
      </c>
      <c r="J37" s="112">
        <f>[32]Março!$G$13</f>
        <v>40</v>
      </c>
      <c r="K37" s="112">
        <f>[32]Março!$G$14</f>
        <v>41</v>
      </c>
      <c r="L37" s="112">
        <f>[32]Março!$G$15</f>
        <v>32</v>
      </c>
      <c r="M37" s="112">
        <f>[32]Março!$G$16</f>
        <v>29</v>
      </c>
      <c r="N37" s="112">
        <f>[32]Março!$G$17</f>
        <v>35</v>
      </c>
      <c r="O37" s="112">
        <f>[32]Março!$G$18</f>
        <v>34</v>
      </c>
      <c r="P37" s="112">
        <f>[32]Março!$G$19</f>
        <v>32</v>
      </c>
      <c r="Q37" s="110">
        <f>[32]Março!$G$20</f>
        <v>33</v>
      </c>
      <c r="R37" s="110">
        <f>[32]Março!$G$21</f>
        <v>39</v>
      </c>
      <c r="S37" s="110">
        <f>[32]Março!$G$22</f>
        <v>43</v>
      </c>
      <c r="T37" s="110">
        <f>[32]Março!$G$23</f>
        <v>31</v>
      </c>
      <c r="U37" s="110">
        <f>[32]Março!$G$24</f>
        <v>33</v>
      </c>
      <c r="V37" s="110">
        <f>[32]Março!$G$25</f>
        <v>37</v>
      </c>
      <c r="W37" s="110">
        <f>[32]Março!$G$26</f>
        <v>53</v>
      </c>
      <c r="X37" s="110">
        <f>[32]Março!$G$27</f>
        <v>54</v>
      </c>
      <c r="Y37" s="110">
        <f>[32]Março!$G$28</f>
        <v>65</v>
      </c>
      <c r="Z37" s="110">
        <f>[32]Março!$G$29</f>
        <v>64</v>
      </c>
      <c r="AA37" s="110">
        <f>[32]Março!$G$30</f>
        <v>34</v>
      </c>
      <c r="AB37" s="110">
        <f>[32]Março!$G$31</f>
        <v>43</v>
      </c>
      <c r="AC37" s="110">
        <f>[32]Março!$G$32</f>
        <v>47</v>
      </c>
      <c r="AD37" s="110">
        <f>[32]Março!$G$33</f>
        <v>39</v>
      </c>
      <c r="AE37" s="110">
        <f>[32]Março!$G$34</f>
        <v>33</v>
      </c>
      <c r="AF37" s="110">
        <f>[32]Março!$G$35</f>
        <v>50</v>
      </c>
      <c r="AG37" s="117">
        <f t="shared" si="3"/>
        <v>29</v>
      </c>
      <c r="AH37" s="116">
        <f t="shared" si="4"/>
        <v>42.096774193548384</v>
      </c>
      <c r="AI37" s="12" t="s">
        <v>35</v>
      </c>
      <c r="AK37" t="s">
        <v>35</v>
      </c>
      <c r="AL37" t="s">
        <v>35</v>
      </c>
      <c r="AM37" t="s">
        <v>35</v>
      </c>
    </row>
    <row r="38" spans="1:39" hidden="1" x14ac:dyDescent="0.2">
      <c r="A38" s="48" t="s">
        <v>16</v>
      </c>
      <c r="B38" s="112">
        <f>[33]Março!$G$5</f>
        <v>45</v>
      </c>
      <c r="C38" s="112">
        <f>[33]Março!$G$6</f>
        <v>78</v>
      </c>
      <c r="D38" s="112">
        <f>[33]Março!$G$7</f>
        <v>67</v>
      </c>
      <c r="E38" s="112">
        <f>[33]Março!$G$8</f>
        <v>48</v>
      </c>
      <c r="F38" s="112">
        <f>[33]Março!$G$9</f>
        <v>41</v>
      </c>
      <c r="G38" s="112">
        <f>[33]Março!$G$10</f>
        <v>49</v>
      </c>
      <c r="H38" s="112">
        <f>[33]Março!$G$11</f>
        <v>55</v>
      </c>
      <c r="I38" s="112">
        <f>[33]Março!$G$12</f>
        <v>55</v>
      </c>
      <c r="J38" s="112">
        <f>[33]Março!$G$13</f>
        <v>51</v>
      </c>
      <c r="K38" s="112">
        <f>[33]Março!$G$14</f>
        <v>53</v>
      </c>
      <c r="L38" s="112">
        <f>[33]Março!$G$15</f>
        <v>45</v>
      </c>
      <c r="M38" s="112">
        <f>[33]Março!$G$16</f>
        <v>45</v>
      </c>
      <c r="N38" s="112">
        <f>[33]Março!$G$17</f>
        <v>47</v>
      </c>
      <c r="O38" s="112">
        <f>[33]Março!$G$18</f>
        <v>62</v>
      </c>
      <c r="P38" s="112">
        <f>[33]Março!$G$19</f>
        <v>67</v>
      </c>
      <c r="Q38" s="112">
        <f>[33]Março!$G$19</f>
        <v>67</v>
      </c>
      <c r="R38" s="112">
        <f>[33]Março!$G$19</f>
        <v>67</v>
      </c>
      <c r="S38" s="112">
        <f>[33]Março!$G$19</f>
        <v>67</v>
      </c>
      <c r="T38" s="112">
        <f>[33]Março!$G$19</f>
        <v>67</v>
      </c>
      <c r="U38" s="112">
        <f>[33]Março!$G$19</f>
        <v>67</v>
      </c>
      <c r="V38" s="112">
        <f>[33]Março!$G$19</f>
        <v>67</v>
      </c>
      <c r="W38" s="112">
        <f>[33]Março!$G$19</f>
        <v>67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7">
        <f t="shared" si="3"/>
        <v>41</v>
      </c>
      <c r="AH38" s="116">
        <f t="shared" si="4"/>
        <v>58.045454545454547</v>
      </c>
      <c r="AL38" t="s">
        <v>35</v>
      </c>
    </row>
    <row r="39" spans="1:39" x14ac:dyDescent="0.2">
      <c r="A39" s="48" t="s">
        <v>154</v>
      </c>
      <c r="B39" s="112">
        <f>[34]Março!$G$5</f>
        <v>35</v>
      </c>
      <c r="C39" s="112">
        <f>[34]Março!$G$6</f>
        <v>35</v>
      </c>
      <c r="D39" s="112">
        <f>[34]Março!$G$7</f>
        <v>37</v>
      </c>
      <c r="E39" s="112">
        <f>[34]Março!$G$8</f>
        <v>46</v>
      </c>
      <c r="F39" s="112">
        <f>[34]Março!$G$9</f>
        <v>39</v>
      </c>
      <c r="G39" s="112">
        <f>[34]Março!$G$10</f>
        <v>49</v>
      </c>
      <c r="H39" s="112">
        <f>[34]Março!$G$11</f>
        <v>56</v>
      </c>
      <c r="I39" s="112">
        <f>[34]Março!$G$12</f>
        <v>58</v>
      </c>
      <c r="J39" s="112">
        <f>[34]Março!$G$13</f>
        <v>47</v>
      </c>
      <c r="K39" s="112">
        <f>[34]Março!$G$14</f>
        <v>44</v>
      </c>
      <c r="L39" s="112">
        <f>[34]Março!$G$15</f>
        <v>49</v>
      </c>
      <c r="M39" s="112">
        <f>[34]Março!$G$16</f>
        <v>43</v>
      </c>
      <c r="N39" s="112">
        <f>[34]Março!$G$17</f>
        <v>41</v>
      </c>
      <c r="O39" s="112">
        <f>[34]Março!$G$18</f>
        <v>48</v>
      </c>
      <c r="P39" s="112">
        <f>[34]Março!$G$19</f>
        <v>44</v>
      </c>
      <c r="Q39" s="110">
        <f>[34]Março!$G$20</f>
        <v>42</v>
      </c>
      <c r="R39" s="110">
        <f>[34]Março!$G$21</f>
        <v>41</v>
      </c>
      <c r="S39" s="110">
        <f>[34]Março!$G$22</f>
        <v>47</v>
      </c>
      <c r="T39" s="110">
        <f>[34]Março!$G$23</f>
        <v>46</v>
      </c>
      <c r="U39" s="110">
        <f>[34]Março!$G$24</f>
        <v>44</v>
      </c>
      <c r="V39" s="110">
        <f>[34]Março!$G$25</f>
        <v>60</v>
      </c>
      <c r="W39" s="110">
        <f>[34]Março!$G$26</f>
        <v>58</v>
      </c>
      <c r="X39" s="110">
        <f>[34]Março!$G$27</f>
        <v>70</v>
      </c>
      <c r="Y39" s="110">
        <f>[34]Março!$G$28</f>
        <v>77</v>
      </c>
      <c r="Z39" s="110">
        <f>[34]Março!$G$29</f>
        <v>68</v>
      </c>
      <c r="AA39" s="110">
        <f>[34]Março!$G$30</f>
        <v>82</v>
      </c>
      <c r="AB39" s="110">
        <f>[34]Março!$G$31</f>
        <v>68</v>
      </c>
      <c r="AC39" s="110">
        <f>[34]Março!$G$32</f>
        <v>62</v>
      </c>
      <c r="AD39" s="110">
        <f>[34]Março!$G$33</f>
        <v>56</v>
      </c>
      <c r="AE39" s="110">
        <f>[34]Março!$G$34</f>
        <v>59</v>
      </c>
      <c r="AF39" s="110">
        <f>[34]Março!$G$35</f>
        <v>56</v>
      </c>
      <c r="AG39" s="117">
        <f t="shared" si="3"/>
        <v>35</v>
      </c>
      <c r="AH39" s="116">
        <f t="shared" si="4"/>
        <v>51.838709677419352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[35]Março!$G$5</f>
        <v>29</v>
      </c>
      <c r="C40" s="112">
        <f>[35]Março!$G$6</f>
        <v>28</v>
      </c>
      <c r="D40" s="112">
        <f>[35]Março!$G$7</f>
        <v>40</v>
      </c>
      <c r="E40" s="112">
        <f>[35]Março!$G$8</f>
        <v>53</v>
      </c>
      <c r="F40" s="112">
        <f>[35]Março!$G$9</f>
        <v>43</v>
      </c>
      <c r="G40" s="112">
        <f>[35]Março!$G$10</f>
        <v>44</v>
      </c>
      <c r="H40" s="112">
        <f>[35]Março!$G$11</f>
        <v>50</v>
      </c>
      <c r="I40" s="112">
        <f>[35]Março!$G$12</f>
        <v>46</v>
      </c>
      <c r="J40" s="112">
        <f>[35]Março!$G$13</f>
        <v>50</v>
      </c>
      <c r="K40" s="112">
        <f>[35]Março!$G$14</f>
        <v>38</v>
      </c>
      <c r="L40" s="112">
        <f>[35]Março!$G$15</f>
        <v>42</v>
      </c>
      <c r="M40" s="112">
        <f>[35]Março!$G$16</f>
        <v>35</v>
      </c>
      <c r="N40" s="112">
        <f>[35]Março!$G$17</f>
        <v>40</v>
      </c>
      <c r="O40" s="112">
        <f>[35]Março!$G$18</f>
        <v>39</v>
      </c>
      <c r="P40" s="112">
        <f>[35]Março!$G$19</f>
        <v>32</v>
      </c>
      <c r="Q40" s="110">
        <f>[35]Março!$G$20</f>
        <v>38</v>
      </c>
      <c r="R40" s="110">
        <f>[35]Março!$G$21</f>
        <v>36</v>
      </c>
      <c r="S40" s="110">
        <f>[35]Março!$G$22</f>
        <v>43</v>
      </c>
      <c r="T40" s="110">
        <f>[35]Março!$G$23</f>
        <v>37</v>
      </c>
      <c r="U40" s="110">
        <f>[35]Março!$G$24</f>
        <v>38</v>
      </c>
      <c r="V40" s="110">
        <f>[35]Março!$G$25</f>
        <v>38</v>
      </c>
      <c r="W40" s="110">
        <f>[35]Março!$G$26</f>
        <v>42</v>
      </c>
      <c r="X40" s="110">
        <f>[35]Março!$G$27</f>
        <v>59</v>
      </c>
      <c r="Y40" s="110">
        <f>[35]Março!$G$28</f>
        <v>62</v>
      </c>
      <c r="Z40" s="110">
        <f>[35]Março!$G$29</f>
        <v>57</v>
      </c>
      <c r="AA40" s="110">
        <f>[35]Março!$G$30</f>
        <v>46</v>
      </c>
      <c r="AB40" s="110">
        <f>[35]Março!$G$31</f>
        <v>49</v>
      </c>
      <c r="AC40" s="110">
        <f>[35]Março!$G$32</f>
        <v>58</v>
      </c>
      <c r="AD40" s="110">
        <f>[35]Março!$G$33</f>
        <v>56</v>
      </c>
      <c r="AE40" s="110">
        <f>[35]Março!$G$34</f>
        <v>45</v>
      </c>
      <c r="AF40" s="110">
        <f>[35]Março!$G$35</f>
        <v>53</v>
      </c>
      <c r="AG40" s="117">
        <f t="shared" si="3"/>
        <v>28</v>
      </c>
      <c r="AH40" s="116">
        <f t="shared" si="4"/>
        <v>44.064516129032256</v>
      </c>
    </row>
    <row r="41" spans="1:39" x14ac:dyDescent="0.2">
      <c r="A41" s="48" t="s">
        <v>136</v>
      </c>
      <c r="B41" s="112" t="str">
        <f>[36]Março!$G$5</f>
        <v>*</v>
      </c>
      <c r="C41" s="112" t="str">
        <f>[36]Março!$G$6</f>
        <v>*</v>
      </c>
      <c r="D41" s="112" t="str">
        <f>[36]Março!$G$7</f>
        <v>*</v>
      </c>
      <c r="E41" s="112" t="str">
        <f>[36]Março!$G$8</f>
        <v>*</v>
      </c>
      <c r="F41" s="112">
        <f>[36]Março!$G$9</f>
        <v>46</v>
      </c>
      <c r="G41" s="112">
        <f>[36]Março!$G$10</f>
        <v>54</v>
      </c>
      <c r="H41" s="112">
        <f>[36]Março!$G$11</f>
        <v>54</v>
      </c>
      <c r="I41" s="112">
        <f>[36]Março!$G$12</f>
        <v>55</v>
      </c>
      <c r="J41" s="112">
        <f>[36]Março!$G$13</f>
        <v>45</v>
      </c>
      <c r="K41" s="112">
        <f>[36]Março!$G$14</f>
        <v>53</v>
      </c>
      <c r="L41" s="112">
        <f>[36]Março!$G$15</f>
        <v>50</v>
      </c>
      <c r="M41" s="112">
        <f>[36]Março!$G$16</f>
        <v>39</v>
      </c>
      <c r="N41" s="112">
        <f>[36]Março!$G$17</f>
        <v>43</v>
      </c>
      <c r="O41" s="112">
        <f>[36]Março!$G$18</f>
        <v>39</v>
      </c>
      <c r="P41" s="112">
        <f>[36]Março!$G$19</f>
        <v>36</v>
      </c>
      <c r="Q41" s="110">
        <f>[36]Março!$G$20</f>
        <v>42</v>
      </c>
      <c r="R41" s="110">
        <f>[36]Março!$G$21</f>
        <v>40</v>
      </c>
      <c r="S41" s="110">
        <f>[36]Março!$G$22</f>
        <v>47</v>
      </c>
      <c r="T41" s="110">
        <f>[36]Março!$G$23</f>
        <v>54</v>
      </c>
      <c r="U41" s="110">
        <f>[36]Março!$G$24</f>
        <v>44</v>
      </c>
      <c r="V41" s="110">
        <f>[36]Março!$G$25</f>
        <v>56</v>
      </c>
      <c r="W41" s="110">
        <f>[36]Março!$G$26</f>
        <v>55</v>
      </c>
      <c r="X41" s="110">
        <f>[36]Março!$G$27</f>
        <v>67</v>
      </c>
      <c r="Y41" s="110">
        <f>[36]Março!$G$28</f>
        <v>72</v>
      </c>
      <c r="Z41" s="110">
        <f>[36]Março!$G$29</f>
        <v>57</v>
      </c>
      <c r="AA41" s="110">
        <f>[36]Março!$G$30</f>
        <v>66</v>
      </c>
      <c r="AB41" s="110">
        <f>[36]Março!$G$31</f>
        <v>64</v>
      </c>
      <c r="AC41" s="110">
        <f>[36]Março!$G$32</f>
        <v>63</v>
      </c>
      <c r="AD41" s="110">
        <f>[36]Março!$G$33</f>
        <v>62</v>
      </c>
      <c r="AE41" s="110">
        <f>[36]Março!$G$34</f>
        <v>53</v>
      </c>
      <c r="AF41" s="110">
        <f>[36]Março!$G$35</f>
        <v>56</v>
      </c>
      <c r="AG41" s="117">
        <f t="shared" si="3"/>
        <v>36</v>
      </c>
      <c r="AH41" s="116">
        <f t="shared" si="4"/>
        <v>52.296296296296298</v>
      </c>
      <c r="AJ41" t="s">
        <v>35</v>
      </c>
      <c r="AL41" t="s">
        <v>35</v>
      </c>
      <c r="AM41" t="s">
        <v>35</v>
      </c>
    </row>
    <row r="42" spans="1:39" x14ac:dyDescent="0.2">
      <c r="A42" s="48" t="s">
        <v>18</v>
      </c>
      <c r="B42" s="112">
        <f>[37]Março!$G$5</f>
        <v>41</v>
      </c>
      <c r="C42" s="112">
        <f>[37]Março!$G$6</f>
        <v>45</v>
      </c>
      <c r="D42" s="112">
        <f>[37]Março!$G$7</f>
        <v>47</v>
      </c>
      <c r="E42" s="112">
        <f>[37]Março!$G$8</f>
        <v>58</v>
      </c>
      <c r="F42" s="112">
        <f>[37]Março!$G$9</f>
        <v>48</v>
      </c>
      <c r="G42" s="112">
        <f>[37]Março!$G$10</f>
        <v>60</v>
      </c>
      <c r="H42" s="112">
        <f>[37]Março!$G$11</f>
        <v>55</v>
      </c>
      <c r="I42" s="112">
        <f>[37]Março!$G$12</f>
        <v>47</v>
      </c>
      <c r="J42" s="112">
        <f>[37]Março!$G$13</f>
        <v>53</v>
      </c>
      <c r="K42" s="112">
        <f>[37]Março!$G$14</f>
        <v>51</v>
      </c>
      <c r="L42" s="112">
        <f>[37]Março!$G$15</f>
        <v>53</v>
      </c>
      <c r="M42" s="112">
        <f>[37]Março!$G$16</f>
        <v>47</v>
      </c>
      <c r="N42" s="112">
        <f>[37]Março!$G$17</f>
        <v>45</v>
      </c>
      <c r="O42" s="112">
        <f>[37]Março!$G$18</f>
        <v>49</v>
      </c>
      <c r="P42" s="112">
        <f>[37]Março!$G$19</f>
        <v>58</v>
      </c>
      <c r="Q42" s="110">
        <f>[37]Março!$G$20</f>
        <v>58</v>
      </c>
      <c r="R42" s="110">
        <f>[37]Março!$G$21</f>
        <v>51</v>
      </c>
      <c r="S42" s="110">
        <f>[37]Março!$G$22</f>
        <v>48</v>
      </c>
      <c r="T42" s="110">
        <f>[37]Março!$G$23</f>
        <v>47</v>
      </c>
      <c r="U42" s="110">
        <f>[37]Março!$G$24</f>
        <v>40</v>
      </c>
      <c r="V42" s="110">
        <f>[37]Março!$G$25</f>
        <v>53</v>
      </c>
      <c r="W42" s="110">
        <f>[37]Março!$G$26</f>
        <v>68</v>
      </c>
      <c r="X42" s="110">
        <f>[37]Março!$G$27</f>
        <v>67</v>
      </c>
      <c r="Y42" s="110">
        <f>[37]Março!$G$28</f>
        <v>64</v>
      </c>
      <c r="Z42" s="110">
        <f>[37]Março!$G$29</f>
        <v>58</v>
      </c>
      <c r="AA42" s="110">
        <f>[37]Março!$G$30</f>
        <v>67</v>
      </c>
      <c r="AB42" s="110">
        <f>[37]Março!$G$31</f>
        <v>77</v>
      </c>
      <c r="AC42" s="110">
        <f>[37]Março!$G$32</f>
        <v>54</v>
      </c>
      <c r="AD42" s="110">
        <f>[37]Março!$G$33</f>
        <v>64</v>
      </c>
      <c r="AE42" s="110">
        <f>[37]Março!$G$34</f>
        <v>56</v>
      </c>
      <c r="AF42" s="110">
        <f>[37]Março!$G$35</f>
        <v>62</v>
      </c>
      <c r="AG42" s="117">
        <f t="shared" ref="AG42" si="5">MIN(B42:AF42)</f>
        <v>40</v>
      </c>
      <c r="AH42" s="116">
        <f t="shared" ref="AH42" si="6">AVERAGE(B42:AF42)</f>
        <v>54.548387096774192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7" t="s">
        <v>197</v>
      </c>
      <c r="AH43" s="116" t="s">
        <v>197</v>
      </c>
      <c r="AJ43" s="12" t="s">
        <v>35</v>
      </c>
      <c r="AL43" t="s">
        <v>35</v>
      </c>
    </row>
    <row r="44" spans="1:39" x14ac:dyDescent="0.2">
      <c r="A44" s="48" t="s">
        <v>19</v>
      </c>
      <c r="B44" s="112">
        <f>[38]Março!$G$5</f>
        <v>36</v>
      </c>
      <c r="C44" s="112">
        <f>[38]Março!$G$6</f>
        <v>41</v>
      </c>
      <c r="D44" s="112">
        <f>[38]Março!$G$7</f>
        <v>40</v>
      </c>
      <c r="E44" s="112">
        <f>[38]Março!$G$8</f>
        <v>55</v>
      </c>
      <c r="F44" s="112">
        <f>[38]Março!$G$9</f>
        <v>67</v>
      </c>
      <c r="G44" s="112">
        <f>[38]Março!$G$10</f>
        <v>41</v>
      </c>
      <c r="H44" s="112">
        <f>[38]Março!$G$11</f>
        <v>55</v>
      </c>
      <c r="I44" s="112">
        <f>[38]Março!$G$12</f>
        <v>64</v>
      </c>
      <c r="J44" s="112">
        <f>[38]Março!$G$13</f>
        <v>47</v>
      </c>
      <c r="K44" s="112">
        <f>[38]Março!$G$14</f>
        <v>45</v>
      </c>
      <c r="L44" s="112">
        <f>[38]Março!$G$15</f>
        <v>37</v>
      </c>
      <c r="M44" s="112">
        <f>[38]Março!$G$16</f>
        <v>34</v>
      </c>
      <c r="N44" s="112">
        <f>[38]Março!$G$17</f>
        <v>32</v>
      </c>
      <c r="O44" s="112">
        <f>[38]Março!$G$18</f>
        <v>43</v>
      </c>
      <c r="P44" s="112">
        <f>[38]Março!$G$19</f>
        <v>42</v>
      </c>
      <c r="Q44" s="110">
        <f>[38]Março!$G$20</f>
        <v>36</v>
      </c>
      <c r="R44" s="110">
        <f>[38]Março!$G$21</f>
        <v>50</v>
      </c>
      <c r="S44" s="110">
        <f>[38]Março!$G$22</f>
        <v>55</v>
      </c>
      <c r="T44" s="110">
        <f>[38]Março!$G$23</f>
        <v>44</v>
      </c>
      <c r="U44" s="110">
        <f>[38]Março!$G$24</f>
        <v>44</v>
      </c>
      <c r="V44" s="110">
        <f>[38]Março!$G$25</f>
        <v>48</v>
      </c>
      <c r="W44" s="110">
        <f>[38]Março!$G$26</f>
        <v>51</v>
      </c>
      <c r="X44" s="110">
        <f>[38]Março!$G$27</f>
        <v>43</v>
      </c>
      <c r="Y44" s="110">
        <f>[38]Março!$G$28</f>
        <v>53</v>
      </c>
      <c r="Z44" s="110">
        <f>[38]Março!$G$29</f>
        <v>40</v>
      </c>
      <c r="AA44" s="110">
        <f>[38]Março!$G$30</f>
        <v>39</v>
      </c>
      <c r="AB44" s="110">
        <f>[38]Março!$G$31</f>
        <v>42</v>
      </c>
      <c r="AC44" s="110">
        <f>[38]Março!$G$32</f>
        <v>39</v>
      </c>
      <c r="AD44" s="110">
        <f>[38]Março!$G$33</f>
        <v>40</v>
      </c>
      <c r="AE44" s="110">
        <f>[38]Março!$G$34</f>
        <v>29</v>
      </c>
      <c r="AF44" s="110">
        <f>[38]Março!$G$35</f>
        <v>30</v>
      </c>
      <c r="AG44" s="117">
        <f t="shared" si="3"/>
        <v>29</v>
      </c>
      <c r="AH44" s="116">
        <f t="shared" si="4"/>
        <v>43.935483870967744</v>
      </c>
      <c r="AI44" s="12" t="s">
        <v>35</v>
      </c>
      <c r="AJ44" t="s">
        <v>35</v>
      </c>
      <c r="AK44" t="s">
        <v>35</v>
      </c>
      <c r="AL44" t="s">
        <v>35</v>
      </c>
    </row>
    <row r="45" spans="1:39" x14ac:dyDescent="0.2">
      <c r="A45" s="48" t="s">
        <v>23</v>
      </c>
      <c r="B45" s="112">
        <f>[39]Março!$G$5</f>
        <v>30</v>
      </c>
      <c r="C45" s="112">
        <f>[39]Março!$G$6</f>
        <v>31</v>
      </c>
      <c r="D45" s="112">
        <f>[39]Março!$G$7</f>
        <v>40</v>
      </c>
      <c r="E45" s="112">
        <f>[39]Março!$G$8</f>
        <v>50</v>
      </c>
      <c r="F45" s="112">
        <f>[39]Março!$G$9</f>
        <v>51</v>
      </c>
      <c r="G45" s="112">
        <f>[39]Março!$G$10</f>
        <v>45</v>
      </c>
      <c r="H45" s="112">
        <f>[39]Março!$G$11</f>
        <v>39</v>
      </c>
      <c r="I45" s="112">
        <f>[39]Março!$G$12</f>
        <v>52</v>
      </c>
      <c r="J45" s="112">
        <f>[39]Março!$G$13</f>
        <v>50</v>
      </c>
      <c r="K45" s="112">
        <f>[39]Março!$G$14</f>
        <v>42</v>
      </c>
      <c r="L45" s="112">
        <f>[39]Março!$G$15</f>
        <v>48</v>
      </c>
      <c r="M45" s="112">
        <f>[39]Março!$G$16</f>
        <v>34</v>
      </c>
      <c r="N45" s="112">
        <f>[39]Março!$G$17</f>
        <v>40</v>
      </c>
      <c r="O45" s="112">
        <f>[39]Março!$G$18</f>
        <v>40</v>
      </c>
      <c r="P45" s="112">
        <f>[39]Março!$G$19</f>
        <v>36</v>
      </c>
      <c r="Q45" s="110">
        <f>[39]Março!$G$20</f>
        <v>37</v>
      </c>
      <c r="R45" s="110">
        <f>[39]Março!$G$21</f>
        <v>42</v>
      </c>
      <c r="S45" s="110">
        <f>[39]Março!$G$22</f>
        <v>41</v>
      </c>
      <c r="T45" s="110">
        <f>[39]Março!$G$23</f>
        <v>33</v>
      </c>
      <c r="U45" s="110">
        <f>[39]Março!$G$24</f>
        <v>36</v>
      </c>
      <c r="V45" s="110">
        <f>[39]Março!$G$25</f>
        <v>31</v>
      </c>
      <c r="W45" s="110">
        <f>[39]Março!$G$26</f>
        <v>43</v>
      </c>
      <c r="X45" s="110">
        <f>[39]Março!$G$27</f>
        <v>60</v>
      </c>
      <c r="Y45" s="110">
        <f>[39]Março!$G$28</f>
        <v>68</v>
      </c>
      <c r="Z45" s="110">
        <f>[39]Março!$G$29</f>
        <v>49</v>
      </c>
      <c r="AA45" s="110">
        <f>[39]Março!$G$30</f>
        <v>54</v>
      </c>
      <c r="AB45" s="110">
        <f>[39]Março!$G$31</f>
        <v>43</v>
      </c>
      <c r="AC45" s="110">
        <f>[39]Março!$G$32</f>
        <v>49</v>
      </c>
      <c r="AD45" s="110">
        <f>[39]Março!$G$33</f>
        <v>52</v>
      </c>
      <c r="AE45" s="110">
        <f>[39]Março!$G$34</f>
        <v>47</v>
      </c>
      <c r="AF45" s="110">
        <f>[39]Março!$G$35</f>
        <v>47</v>
      </c>
      <c r="AG45" s="117">
        <f t="shared" si="3"/>
        <v>30</v>
      </c>
      <c r="AH45" s="116">
        <f t="shared" si="4"/>
        <v>43.87096774193548</v>
      </c>
      <c r="AL45" t="s">
        <v>35</v>
      </c>
    </row>
    <row r="46" spans="1:39" x14ac:dyDescent="0.2">
      <c r="A46" s="48" t="s">
        <v>34</v>
      </c>
      <c r="B46" s="112">
        <f>[40]Março!$G$5</f>
        <v>34</v>
      </c>
      <c r="C46" s="112">
        <f>[40]Março!$G$6</f>
        <v>42</v>
      </c>
      <c r="D46" s="112">
        <f>[40]Março!$G$7</f>
        <v>48</v>
      </c>
      <c r="E46" s="112">
        <f>[40]Março!$G$8</f>
        <v>51</v>
      </c>
      <c r="F46" s="112">
        <f>[40]Março!$G$9</f>
        <v>65</v>
      </c>
      <c r="G46" s="112">
        <f>[40]Março!$G$10</f>
        <v>67</v>
      </c>
      <c r="H46" s="112">
        <f>[40]Março!$G$11</f>
        <v>58</v>
      </c>
      <c r="I46" s="112">
        <f>[40]Março!$G$12</f>
        <v>50</v>
      </c>
      <c r="J46" s="112">
        <f>[40]Março!$G$13</f>
        <v>50</v>
      </c>
      <c r="K46" s="112">
        <f>[40]Março!$G$14</f>
        <v>55</v>
      </c>
      <c r="L46" s="112">
        <f>[40]Março!$G$15</f>
        <v>48</v>
      </c>
      <c r="M46" s="112">
        <f>[40]Março!$G$16</f>
        <v>51</v>
      </c>
      <c r="N46" s="112">
        <f>[40]Março!$G$17</f>
        <v>49</v>
      </c>
      <c r="O46" s="112">
        <f>[40]Março!$G$18</f>
        <v>56</v>
      </c>
      <c r="P46" s="112">
        <f>[40]Março!$G$19</f>
        <v>46</v>
      </c>
      <c r="Q46" s="110">
        <f>[40]Março!$G$20</f>
        <v>53</v>
      </c>
      <c r="R46" s="110">
        <f>[40]Março!$G$21</f>
        <v>52</v>
      </c>
      <c r="S46" s="110">
        <f>[40]Março!$G$22</f>
        <v>47</v>
      </c>
      <c r="T46" s="110">
        <f>[40]Março!$G$23</f>
        <v>55</v>
      </c>
      <c r="U46" s="110">
        <f>[40]Março!$G$24</f>
        <v>44</v>
      </c>
      <c r="V46" s="110">
        <f>[40]Março!$G$25</f>
        <v>57</v>
      </c>
      <c r="W46" s="110">
        <f>[40]Março!$G$26</f>
        <v>52</v>
      </c>
      <c r="X46" s="110">
        <f>[40]Março!$G$27</f>
        <v>75</v>
      </c>
      <c r="Y46" s="110">
        <f>[40]Março!$G$28</f>
        <v>63</v>
      </c>
      <c r="Z46" s="110">
        <f>[40]Março!$G$29</f>
        <v>66</v>
      </c>
      <c r="AA46" s="110">
        <f>[40]Março!$G$30</f>
        <v>70</v>
      </c>
      <c r="AB46" s="110">
        <f>[40]Março!$G$31</f>
        <v>69</v>
      </c>
      <c r="AC46" s="110">
        <f>[40]Março!$G$32</f>
        <v>67</v>
      </c>
      <c r="AD46" s="110">
        <f>[40]Março!$G$33</f>
        <v>57</v>
      </c>
      <c r="AE46" s="110">
        <f>[40]Março!$G$34</f>
        <v>50</v>
      </c>
      <c r="AF46" s="110">
        <f>[40]Março!$G$35</f>
        <v>54</v>
      </c>
      <c r="AG46" s="117">
        <f t="shared" si="3"/>
        <v>34</v>
      </c>
      <c r="AH46" s="116">
        <f t="shared" si="4"/>
        <v>54.87096774193548</v>
      </c>
      <c r="AI46" s="12" t="s">
        <v>35</v>
      </c>
      <c r="AJ46" t="s">
        <v>35</v>
      </c>
      <c r="AK46" t="s">
        <v>35</v>
      </c>
    </row>
    <row r="47" spans="1:39" x14ac:dyDescent="0.2">
      <c r="A47" s="48" t="s">
        <v>20</v>
      </c>
      <c r="B47" s="112">
        <f>[41]Março!$G$5</f>
        <v>29</v>
      </c>
      <c r="C47" s="112">
        <f>[41]Março!$G$6</f>
        <v>32</v>
      </c>
      <c r="D47" s="112">
        <f>[41]Março!$G$7</f>
        <v>25</v>
      </c>
      <c r="E47" s="112">
        <f>[41]Março!$G$8</f>
        <v>25</v>
      </c>
      <c r="F47" s="112">
        <f>[41]Março!$G$9</f>
        <v>27</v>
      </c>
      <c r="G47" s="112">
        <f>[41]Março!$G$10</f>
        <v>41</v>
      </c>
      <c r="H47" s="112">
        <f>[41]Março!$G$11</f>
        <v>43</v>
      </c>
      <c r="I47" s="112">
        <f>[41]Março!$G$12</f>
        <v>42</v>
      </c>
      <c r="J47" s="112">
        <f>[41]Março!$G$13</f>
        <v>34</v>
      </c>
      <c r="K47" s="112">
        <f>[41]Março!$G$14</f>
        <v>38</v>
      </c>
      <c r="L47" s="112">
        <f>[41]Março!$G$15</f>
        <v>41</v>
      </c>
      <c r="M47" s="112">
        <f>[41]Março!$G$16</f>
        <v>31</v>
      </c>
      <c r="N47" s="112">
        <f>[41]Março!$G$17</f>
        <v>29</v>
      </c>
      <c r="O47" s="112">
        <f>[41]Março!$G$18</f>
        <v>25</v>
      </c>
      <c r="P47" s="112">
        <f>[41]Março!$G$19</f>
        <v>34</v>
      </c>
      <c r="Q47" s="110">
        <f>[41]Março!$G$20</f>
        <v>34</v>
      </c>
      <c r="R47" s="110">
        <f>[41]Março!$G$21</f>
        <v>32</v>
      </c>
      <c r="S47" s="110">
        <f>[41]Março!$G$22</f>
        <v>37</v>
      </c>
      <c r="T47" s="110">
        <f>[41]Março!$G$23</f>
        <v>34</v>
      </c>
      <c r="U47" s="110">
        <f>[41]Março!$G$24</f>
        <v>39</v>
      </c>
      <c r="V47" s="110">
        <f>[41]Março!$G$25</f>
        <v>40</v>
      </c>
      <c r="W47" s="110">
        <f>[41]Março!$G$26</f>
        <v>56</v>
      </c>
      <c r="X47" s="110">
        <f>[41]Março!$G$27</f>
        <v>56</v>
      </c>
      <c r="Y47" s="110">
        <f>[41]Março!$G$28</f>
        <v>68</v>
      </c>
      <c r="Z47" s="110">
        <f>[41]Março!$G$29</f>
        <v>55</v>
      </c>
      <c r="AA47" s="110">
        <f>[41]Março!$G$30</f>
        <v>50</v>
      </c>
      <c r="AB47" s="110">
        <f>[41]Março!$G$31</f>
        <v>69</v>
      </c>
      <c r="AC47" s="110">
        <f>[41]Março!$G$32</f>
        <v>58</v>
      </c>
      <c r="AD47" s="110">
        <f>[41]Março!$G$33</f>
        <v>53</v>
      </c>
      <c r="AE47" s="110">
        <f>[41]Março!$G$34</f>
        <v>49</v>
      </c>
      <c r="AF47" s="110">
        <v>35</v>
      </c>
      <c r="AG47" s="117">
        <f t="shared" si="3"/>
        <v>25</v>
      </c>
      <c r="AH47" s="116">
        <f t="shared" si="4"/>
        <v>40.677419354838712</v>
      </c>
      <c r="AJ47" t="s">
        <v>35</v>
      </c>
    </row>
    <row r="48" spans="1:39" s="5" customFormat="1" ht="17.100000000000001" customHeight="1" x14ac:dyDescent="0.2">
      <c r="A48" s="81" t="s">
        <v>199</v>
      </c>
      <c r="B48" s="113">
        <f t="shared" ref="B48:AE48" si="7">MIN(B5:B47)</f>
        <v>27</v>
      </c>
      <c r="C48" s="113">
        <f t="shared" si="7"/>
        <v>22</v>
      </c>
      <c r="D48" s="113">
        <f t="shared" si="7"/>
        <v>25</v>
      </c>
      <c r="E48" s="113">
        <f t="shared" si="7"/>
        <v>25</v>
      </c>
      <c r="F48" s="113">
        <f t="shared" si="7"/>
        <v>27</v>
      </c>
      <c r="G48" s="113">
        <f t="shared" si="7"/>
        <v>33</v>
      </c>
      <c r="H48" s="113">
        <f t="shared" si="7"/>
        <v>37</v>
      </c>
      <c r="I48" s="113">
        <f t="shared" si="7"/>
        <v>35</v>
      </c>
      <c r="J48" s="113">
        <f t="shared" si="7"/>
        <v>30</v>
      </c>
      <c r="K48" s="113">
        <f t="shared" si="7"/>
        <v>31</v>
      </c>
      <c r="L48" s="113">
        <f t="shared" si="7"/>
        <v>31</v>
      </c>
      <c r="M48" s="113">
        <f t="shared" si="7"/>
        <v>26</v>
      </c>
      <c r="N48" s="113">
        <f t="shared" si="7"/>
        <v>29</v>
      </c>
      <c r="O48" s="113">
        <f t="shared" si="7"/>
        <v>25</v>
      </c>
      <c r="P48" s="113">
        <f t="shared" si="7"/>
        <v>27</v>
      </c>
      <c r="Q48" s="113">
        <f t="shared" si="7"/>
        <v>29</v>
      </c>
      <c r="R48" s="113">
        <f t="shared" si="7"/>
        <v>31</v>
      </c>
      <c r="S48" s="113">
        <f t="shared" si="7"/>
        <v>30</v>
      </c>
      <c r="T48" s="113">
        <f t="shared" si="7"/>
        <v>27</v>
      </c>
      <c r="U48" s="113">
        <f t="shared" si="7"/>
        <v>28</v>
      </c>
      <c r="V48" s="113">
        <f t="shared" si="7"/>
        <v>25</v>
      </c>
      <c r="W48" s="113">
        <f t="shared" si="7"/>
        <v>37</v>
      </c>
      <c r="X48" s="113">
        <f t="shared" si="7"/>
        <v>40</v>
      </c>
      <c r="Y48" s="113">
        <f t="shared" si="7"/>
        <v>44</v>
      </c>
      <c r="Z48" s="113">
        <f t="shared" si="7"/>
        <v>39</v>
      </c>
      <c r="AA48" s="113">
        <f t="shared" si="7"/>
        <v>30</v>
      </c>
      <c r="AB48" s="113">
        <f t="shared" si="7"/>
        <v>30</v>
      </c>
      <c r="AC48" s="113">
        <f t="shared" si="7"/>
        <v>32</v>
      </c>
      <c r="AD48" s="113">
        <f t="shared" si="7"/>
        <v>28</v>
      </c>
      <c r="AE48" s="113">
        <f t="shared" si="7"/>
        <v>27</v>
      </c>
      <c r="AF48" s="113">
        <f t="shared" ref="AF48" si="8">MIN(AF5:AF47)</f>
        <v>30</v>
      </c>
      <c r="AG48" s="117">
        <f>MIN(AG5:AG47)</f>
        <v>22</v>
      </c>
      <c r="AH48" s="116">
        <f>AVERAGE(AH5:AH47)</f>
        <v>46.694854794747265</v>
      </c>
      <c r="AL48" s="5" t="s">
        <v>35</v>
      </c>
      <c r="AM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s="12" t="s">
        <v>35</v>
      </c>
      <c r="AL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M51" s="12" t="s">
        <v>35</v>
      </c>
    </row>
    <row r="52" spans="1:39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G56" s="7"/>
    </row>
    <row r="61" spans="1:39" x14ac:dyDescent="0.2">
      <c r="P61" s="2" t="s">
        <v>35</v>
      </c>
      <c r="AE61" s="2" t="s">
        <v>35</v>
      </c>
      <c r="AI61" t="s">
        <v>35</v>
      </c>
    </row>
    <row r="62" spans="1:39" x14ac:dyDescent="0.2">
      <c r="T62" s="2" t="s">
        <v>35</v>
      </c>
      <c r="Z62" s="2" t="s">
        <v>35</v>
      </c>
    </row>
    <row r="64" spans="1:39" x14ac:dyDescent="0.2">
      <c r="N64" s="2" t="s">
        <v>35</v>
      </c>
    </row>
    <row r="65" spans="7:38" x14ac:dyDescent="0.2">
      <c r="G65" s="2" t="s">
        <v>35</v>
      </c>
    </row>
    <row r="67" spans="7:38" x14ac:dyDescent="0.2">
      <c r="J67" s="2" t="s">
        <v>35</v>
      </c>
      <c r="AL67" s="12" t="s">
        <v>35</v>
      </c>
    </row>
  </sheetData>
  <mergeCells count="35">
    <mergeCell ref="AF3:AF4"/>
    <mergeCell ref="K3:K4"/>
    <mergeCell ref="V3:V4"/>
    <mergeCell ref="L3:L4"/>
    <mergeCell ref="R3:R4"/>
    <mergeCell ref="I3:I4"/>
    <mergeCell ref="T3:T4"/>
    <mergeCell ref="U3:U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X3:X4"/>
    <mergeCell ref="S3:S4"/>
    <mergeCell ref="M3:M4"/>
    <mergeCell ref="W3:W4"/>
    <mergeCell ref="A52:G52"/>
    <mergeCell ref="A2:A4"/>
    <mergeCell ref="B3:B4"/>
    <mergeCell ref="J3:J4"/>
    <mergeCell ref="B2:AH2"/>
    <mergeCell ref="C3:C4"/>
    <mergeCell ref="D3:D4"/>
    <mergeCell ref="E3:E4"/>
    <mergeCell ref="F3:F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J35" sqref="J3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38" t="s">
        <v>204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6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[1]Março!$H$5</f>
        <v>6.84</v>
      </c>
      <c r="C5" s="110">
        <f>[1]Março!$H$6</f>
        <v>7.2</v>
      </c>
      <c r="D5" s="110">
        <f>[1]Março!$H$7</f>
        <v>11.520000000000001</v>
      </c>
      <c r="E5" s="110">
        <f>[1]Março!$H$8</f>
        <v>12.6</v>
      </c>
      <c r="F5" s="110">
        <f>[1]Março!$H$9</f>
        <v>13.68</v>
      </c>
      <c r="G5" s="110">
        <f>[1]Março!$H$10</f>
        <v>16.920000000000002</v>
      </c>
      <c r="H5" s="110">
        <f>[1]Março!$H$11</f>
        <v>19.079999999999998</v>
      </c>
      <c r="I5" s="110">
        <f>[1]Março!$H$12</f>
        <v>9</v>
      </c>
      <c r="J5" s="110">
        <f>[1]Março!$H$13</f>
        <v>13.32</v>
      </c>
      <c r="K5" s="110">
        <f>[1]Março!$H$14</f>
        <v>8.2799999999999994</v>
      </c>
      <c r="L5" s="110">
        <f>[1]Março!$H$15</f>
        <v>6.12</v>
      </c>
      <c r="M5" s="110">
        <f>[1]Março!$H$16</f>
        <v>7.5600000000000005</v>
      </c>
      <c r="N5" s="110">
        <f>[1]Março!$H$17</f>
        <v>7.9200000000000008</v>
      </c>
      <c r="O5" s="110">
        <f>[1]Março!$H$18</f>
        <v>5.7600000000000007</v>
      </c>
      <c r="P5" s="110">
        <f>[1]Março!$H$19</f>
        <v>8.2799999999999994</v>
      </c>
      <c r="Q5" s="110">
        <f>[1]Março!$H$20</f>
        <v>8.2799999999999994</v>
      </c>
      <c r="R5" s="110">
        <f>[1]Março!$H$21</f>
        <v>15.120000000000001</v>
      </c>
      <c r="S5" s="110">
        <f>[1]Março!$H$22</f>
        <v>6.12</v>
      </c>
      <c r="T5" s="110">
        <f>[1]Março!$H$23</f>
        <v>10.8</v>
      </c>
      <c r="U5" s="110">
        <f>[1]Março!$H$24</f>
        <v>13.32</v>
      </c>
      <c r="V5" s="110">
        <f>[1]Março!$H$25</f>
        <v>21.240000000000002</v>
      </c>
      <c r="W5" s="110">
        <f>[1]Março!$H$26</f>
        <v>12.24</v>
      </c>
      <c r="X5" s="110">
        <f>[1]Março!$H$27</f>
        <v>10.08</v>
      </c>
      <c r="Y5" s="110">
        <f>[1]Março!$H$28</f>
        <v>9</v>
      </c>
      <c r="Z5" s="110">
        <f>[1]Março!$H$29</f>
        <v>9.3600000000000012</v>
      </c>
      <c r="AA5" s="110">
        <f>[1]Março!$H$30</f>
        <v>10.8</v>
      </c>
      <c r="AB5" s="110">
        <f>[1]Março!$H$31</f>
        <v>11.879999999999999</v>
      </c>
      <c r="AC5" s="110">
        <f>[1]Março!$H$32</f>
        <v>7.5600000000000005</v>
      </c>
      <c r="AD5" s="110">
        <f>[1]Março!$H$33</f>
        <v>9</v>
      </c>
      <c r="AE5" s="110">
        <f>[1]Março!$H$34</f>
        <v>4.6800000000000006</v>
      </c>
      <c r="AF5" s="110">
        <f>[1]Março!$H$35</f>
        <v>7.9200000000000008</v>
      </c>
      <c r="AG5" s="117">
        <f t="shared" ref="AG5" si="1">MAX(B5:AF5)</f>
        <v>21.240000000000002</v>
      </c>
      <c r="AH5" s="116">
        <f t="shared" ref="AH5" si="2">AVERAGE(B5:AF5)</f>
        <v>10.370322580645164</v>
      </c>
    </row>
    <row r="6" spans="1:36" hidden="1" x14ac:dyDescent="0.2">
      <c r="A6" s="48" t="s">
        <v>0</v>
      </c>
      <c r="B6" s="112" t="str">
        <f>[2]Março!$H$5</f>
        <v>*</v>
      </c>
      <c r="C6" s="112" t="str">
        <f>[2]Março!$H$6</f>
        <v>*</v>
      </c>
      <c r="D6" s="112" t="str">
        <f>[2]Março!$H$7</f>
        <v>*</v>
      </c>
      <c r="E6" s="112" t="str">
        <f>[2]Março!$H$8</f>
        <v>*</v>
      </c>
      <c r="F6" s="112" t="str">
        <f>[2]Março!$H$9</f>
        <v>*</v>
      </c>
      <c r="G6" s="112" t="str">
        <f>[2]Março!$H$10</f>
        <v>*</v>
      </c>
      <c r="H6" s="112" t="str">
        <f>[2]Março!$H$11</f>
        <v>*</v>
      </c>
      <c r="I6" s="112" t="str">
        <f>[2]Março!$H$12</f>
        <v>*</v>
      </c>
      <c r="J6" s="112" t="str">
        <f>[2]Março!$H$13</f>
        <v>*</v>
      </c>
      <c r="K6" s="112" t="str">
        <f>[2]Março!$H$14</f>
        <v>*</v>
      </c>
      <c r="L6" s="112" t="str">
        <f>[2]Março!$H$15</f>
        <v>*</v>
      </c>
      <c r="M6" s="112" t="str">
        <f>[2]Março!$H$16</f>
        <v>*</v>
      </c>
      <c r="N6" s="112" t="str">
        <f>[2]Março!$H$17</f>
        <v>*</v>
      </c>
      <c r="O6" s="112" t="str">
        <f>[2]Março!$H$18</f>
        <v>*</v>
      </c>
      <c r="P6" s="112" t="str">
        <f>[2]Março!$H$19</f>
        <v>*</v>
      </c>
      <c r="Q6" s="112" t="str">
        <f>[2]Março!$H$20</f>
        <v>*</v>
      </c>
      <c r="R6" s="112" t="str">
        <f>[2]Março!$H$21</f>
        <v>*</v>
      </c>
      <c r="S6" s="112" t="str">
        <f>[2]Março!$H$22</f>
        <v>*</v>
      </c>
      <c r="T6" s="112" t="str">
        <f>[2]Março!$H$23</f>
        <v>*</v>
      </c>
      <c r="U6" s="112" t="str">
        <f>[2]Março!$H$24</f>
        <v>*</v>
      </c>
      <c r="V6" s="112" t="str">
        <f>[2]Março!$H$25</f>
        <v>*</v>
      </c>
      <c r="W6" s="112" t="str">
        <f>[2]Março!$H$26</f>
        <v>*</v>
      </c>
      <c r="X6" s="112" t="str">
        <f>[2]Março!$H$27</f>
        <v>*</v>
      </c>
      <c r="Y6" s="112" t="str">
        <f>[2]Março!$H$28</f>
        <v>*</v>
      </c>
      <c r="Z6" s="112" t="str">
        <f>[2]Março!$H$29</f>
        <v>*</v>
      </c>
      <c r="AA6" s="112" t="str">
        <f>[2]Março!$H$30</f>
        <v>*</v>
      </c>
      <c r="AB6" s="112" t="str">
        <f>[2]Março!$H$31</f>
        <v>*</v>
      </c>
      <c r="AC6" s="112" t="str">
        <f>[2]Março!$H$32</f>
        <v>*</v>
      </c>
      <c r="AD6" s="112" t="str">
        <f>[2]Março!$H$33</f>
        <v>*</v>
      </c>
      <c r="AE6" s="112" t="str">
        <f>[2]Março!$H$34</f>
        <v>*</v>
      </c>
      <c r="AF6" s="112" t="str">
        <f>[2]Março!$H$35</f>
        <v>*</v>
      </c>
      <c r="AG6" s="117" t="s">
        <v>197</v>
      </c>
      <c r="AH6" s="116" t="s">
        <v>197</v>
      </c>
    </row>
    <row r="7" spans="1:36" x14ac:dyDescent="0.2">
      <c r="A7" s="48" t="s">
        <v>85</v>
      </c>
      <c r="B7" s="112">
        <f>[3]Março!$H$5</f>
        <v>19.8</v>
      </c>
      <c r="C7" s="112">
        <f>[3]Março!$H$6</f>
        <v>12.6</v>
      </c>
      <c r="D7" s="112">
        <f>[3]Março!$H$7</f>
        <v>27</v>
      </c>
      <c r="E7" s="112">
        <f>[3]Março!$H$8</f>
        <v>21.96</v>
      </c>
      <c r="F7" s="112">
        <f>[3]Março!$H$9</f>
        <v>19.440000000000001</v>
      </c>
      <c r="G7" s="112">
        <f>[3]Março!$H$10</f>
        <v>18.720000000000002</v>
      </c>
      <c r="H7" s="112">
        <f>[3]Março!$H$11</f>
        <v>13.32</v>
      </c>
      <c r="I7" s="112">
        <f>[3]Março!$H$12</f>
        <v>14.04</v>
      </c>
      <c r="J7" s="112">
        <f>[3]Março!$H$13</f>
        <v>21.96</v>
      </c>
      <c r="K7" s="112">
        <f>[3]Março!$H$14</f>
        <v>12.24</v>
      </c>
      <c r="L7" s="112">
        <f>[3]Março!$H$15</f>
        <v>18.720000000000002</v>
      </c>
      <c r="M7" s="112">
        <f>[3]Março!$H$16</f>
        <v>19.8</v>
      </c>
      <c r="N7" s="112">
        <f>[3]Março!$H$17</f>
        <v>12.96</v>
      </c>
      <c r="O7" s="112">
        <f>[3]Março!$H$18</f>
        <v>14.04</v>
      </c>
      <c r="P7" s="112">
        <f>[3]Março!$H$19</f>
        <v>26.28</v>
      </c>
      <c r="Q7" s="112">
        <f>[3]Março!$H$20</f>
        <v>10.44</v>
      </c>
      <c r="R7" s="112">
        <f>[3]Março!$H$21</f>
        <v>15.840000000000002</v>
      </c>
      <c r="S7" s="112">
        <f>[3]Março!$H$22</f>
        <v>15.48</v>
      </c>
      <c r="T7" s="112">
        <f>[3]Março!$H$23</f>
        <v>14.4</v>
      </c>
      <c r="U7" s="112">
        <f>[3]Março!$H$24</f>
        <v>15.48</v>
      </c>
      <c r="V7" s="112">
        <f>[3]Março!$H$25</f>
        <v>25.92</v>
      </c>
      <c r="W7" s="112">
        <f>[3]Março!$H$26</f>
        <v>14.4</v>
      </c>
      <c r="X7" s="112">
        <f>[3]Março!$H$27</f>
        <v>27</v>
      </c>
      <c r="Y7" s="112">
        <f>[3]Março!$H$28</f>
        <v>16.920000000000002</v>
      </c>
      <c r="Z7" s="112">
        <f>[3]Março!$H$29</f>
        <v>12.6</v>
      </c>
      <c r="AA7" s="112">
        <f>[3]Março!$H$30</f>
        <v>21.240000000000002</v>
      </c>
      <c r="AB7" s="112">
        <f>[3]Março!$H$31</f>
        <v>15.48</v>
      </c>
      <c r="AC7" s="112">
        <f>[3]Março!$H$32</f>
        <v>13.32</v>
      </c>
      <c r="AD7" s="112">
        <f>[3]Março!$H$33</f>
        <v>15.840000000000002</v>
      </c>
      <c r="AE7" s="112">
        <f>[3]Março!$H$34</f>
        <v>12.24</v>
      </c>
      <c r="AF7" s="112">
        <f>[3]Março!$H$35</f>
        <v>19.079999999999998</v>
      </c>
      <c r="AG7" s="117">
        <f t="shared" ref="AG7:AG47" si="3">MAX(B7:AF7)</f>
        <v>27</v>
      </c>
      <c r="AH7" s="116">
        <f t="shared" ref="AH7:AH47" si="4">AVERAGE(B7:AF7)</f>
        <v>17.372903225806454</v>
      </c>
    </row>
    <row r="8" spans="1:36" x14ac:dyDescent="0.2">
      <c r="A8" s="48" t="s">
        <v>1</v>
      </c>
      <c r="B8" s="112">
        <f>[4]Março!$H$5</f>
        <v>3.6</v>
      </c>
      <c r="C8" s="112">
        <f>[4]Março!$H$6</f>
        <v>7.5600000000000005</v>
      </c>
      <c r="D8" s="112">
        <f>[4]Março!$H$7</f>
        <v>10.08</v>
      </c>
      <c r="E8" s="112">
        <f>[4]Março!$H$8</f>
        <v>10.8</v>
      </c>
      <c r="F8" s="112">
        <f>[4]Março!$H$9</f>
        <v>3.24</v>
      </c>
      <c r="G8" s="112">
        <f>[4]Março!$H$10</f>
        <v>23.040000000000003</v>
      </c>
      <c r="H8" s="112">
        <f>[4]Março!$H$11</f>
        <v>10.08</v>
      </c>
      <c r="I8" s="112">
        <f>[4]Março!$H$12</f>
        <v>15.48</v>
      </c>
      <c r="J8" s="112">
        <f>[4]Março!$H$13</f>
        <v>9</v>
      </c>
      <c r="K8" s="112">
        <f>[4]Março!$H$14</f>
        <v>7.2</v>
      </c>
      <c r="L8" s="112">
        <f>[4]Março!$H$15</f>
        <v>27</v>
      </c>
      <c r="M8" s="112">
        <f>[4]Março!$H$16</f>
        <v>7.5600000000000005</v>
      </c>
      <c r="N8" s="112">
        <f>[4]Março!$H$17</f>
        <v>6.12</v>
      </c>
      <c r="O8" s="112">
        <f>[4]Março!$H$18</f>
        <v>9.7200000000000006</v>
      </c>
      <c r="P8" s="112">
        <f>[4]Março!$H$19</f>
        <v>13.32</v>
      </c>
      <c r="Q8" s="112">
        <f>[4]Março!$H$20</f>
        <v>11.879999999999999</v>
      </c>
      <c r="R8" s="112">
        <f>[4]Março!$H$21</f>
        <v>16.559999999999999</v>
      </c>
      <c r="S8" s="112">
        <f>[4]Março!$H$22</f>
        <v>13.32</v>
      </c>
      <c r="T8" s="112">
        <f>[4]Março!$H$23</f>
        <v>11.879999999999999</v>
      </c>
      <c r="U8" s="112">
        <f>[4]Março!$H$24</f>
        <v>14.4</v>
      </c>
      <c r="V8" s="112">
        <f>[4]Março!$H$25</f>
        <v>21.240000000000002</v>
      </c>
      <c r="W8" s="112">
        <f>[4]Março!$H$26</f>
        <v>7.5600000000000005</v>
      </c>
      <c r="X8" s="112">
        <f>[4]Março!$H$27</f>
        <v>14.4</v>
      </c>
      <c r="Y8" s="112">
        <f>[4]Março!$H$28</f>
        <v>11.879999999999999</v>
      </c>
      <c r="Z8" s="112">
        <f>[4]Março!$H$29</f>
        <v>10.44</v>
      </c>
      <c r="AA8" s="112">
        <f>[4]Março!$H$30</f>
        <v>13.68</v>
      </c>
      <c r="AB8" s="112">
        <f>[4]Março!$H$31</f>
        <v>12.96</v>
      </c>
      <c r="AC8" s="112">
        <f>[4]Março!$H$32</f>
        <v>3.24</v>
      </c>
      <c r="AD8" s="112">
        <f>[4]Março!$H$33</f>
        <v>16.559999999999999</v>
      </c>
      <c r="AE8" s="112">
        <f>[4]Março!$H$34</f>
        <v>8.2799999999999994</v>
      </c>
      <c r="AF8" s="112">
        <f>[4]Março!$H$35</f>
        <v>11.16</v>
      </c>
      <c r="AG8" s="117">
        <f t="shared" si="3"/>
        <v>27</v>
      </c>
      <c r="AH8" s="116">
        <f t="shared" si="4"/>
        <v>11.717419354838707</v>
      </c>
    </row>
    <row r="9" spans="1:36" x14ac:dyDescent="0.2">
      <c r="A9" s="48" t="s">
        <v>146</v>
      </c>
      <c r="B9" s="112">
        <f>[5]Março!$H$5</f>
        <v>19.079999999999998</v>
      </c>
      <c r="C9" s="112">
        <f>[5]Março!$H$6</f>
        <v>11.16</v>
      </c>
      <c r="D9" s="112">
        <f>[5]Março!$H$7</f>
        <v>23.040000000000003</v>
      </c>
      <c r="E9" s="112">
        <f>[5]Março!$H$8</f>
        <v>16.559999999999999</v>
      </c>
      <c r="F9" s="112">
        <f>[5]Março!$H$9</f>
        <v>16.2</v>
      </c>
      <c r="G9" s="112">
        <f>[5]Março!$H$10</f>
        <v>11.879999999999999</v>
      </c>
      <c r="H9" s="112">
        <f>[5]Março!$H$11</f>
        <v>13.68</v>
      </c>
      <c r="I9" s="112">
        <f>[5]Março!$H$12</f>
        <v>15.120000000000001</v>
      </c>
      <c r="J9" s="112">
        <f>[5]Março!$H$13</f>
        <v>19.440000000000001</v>
      </c>
      <c r="K9" s="112">
        <f>[5]Março!$H$14</f>
        <v>13.68</v>
      </c>
      <c r="L9" s="112">
        <f>[5]Março!$H$15</f>
        <v>15.48</v>
      </c>
      <c r="M9" s="112">
        <f>[5]Março!$H$16</f>
        <v>18</v>
      </c>
      <c r="N9" s="112">
        <f>[5]Março!$H$17</f>
        <v>16.559999999999999</v>
      </c>
      <c r="O9" s="112">
        <f>[5]Março!$H$18</f>
        <v>14.76</v>
      </c>
      <c r="P9" s="112">
        <f>[5]Março!$H$19</f>
        <v>20.16</v>
      </c>
      <c r="Q9" s="112">
        <f>[5]Março!$H$20</f>
        <v>17.28</v>
      </c>
      <c r="R9" s="112">
        <f>[5]Março!$H$21</f>
        <v>20.16</v>
      </c>
      <c r="S9" s="112">
        <f>[5]Março!$H$22</f>
        <v>18</v>
      </c>
      <c r="T9" s="112">
        <f>[5]Março!$H$23</f>
        <v>14.04</v>
      </c>
      <c r="U9" s="112">
        <f>[5]Março!$H$24</f>
        <v>17.64</v>
      </c>
      <c r="V9" s="112">
        <f>[5]Março!$H$25</f>
        <v>39.24</v>
      </c>
      <c r="W9" s="112">
        <f>[5]Março!$H$26</f>
        <v>14.76</v>
      </c>
      <c r="X9" s="112">
        <f>[5]Março!$H$27</f>
        <v>31.319999999999997</v>
      </c>
      <c r="Y9" s="112">
        <f>[5]Março!$H$28</f>
        <v>27</v>
      </c>
      <c r="Z9" s="112">
        <f>[5]Março!$H$29</f>
        <v>16.2</v>
      </c>
      <c r="AA9" s="112">
        <f>[5]Março!$H$30</f>
        <v>16.559999999999999</v>
      </c>
      <c r="AB9" s="112">
        <f>[5]Março!$H$31</f>
        <v>16.559999999999999</v>
      </c>
      <c r="AC9" s="112">
        <f>[5]Março!$H$32</f>
        <v>22.32</v>
      </c>
      <c r="AD9" s="112">
        <f>[5]Março!$H$33</f>
        <v>21.6</v>
      </c>
      <c r="AE9" s="112">
        <f>[5]Março!$H$34</f>
        <v>12.6</v>
      </c>
      <c r="AF9" s="112">
        <f>[5]Março!$H$35</f>
        <v>18.36</v>
      </c>
      <c r="AG9" s="117">
        <f t="shared" si="3"/>
        <v>39.24</v>
      </c>
      <c r="AH9" s="116">
        <f t="shared" si="4"/>
        <v>18.33677419354839</v>
      </c>
    </row>
    <row r="10" spans="1:36" x14ac:dyDescent="0.2">
      <c r="A10" s="48" t="s">
        <v>91</v>
      </c>
      <c r="B10" s="112">
        <f>[6]Março!$H$5</f>
        <v>16.559999999999999</v>
      </c>
      <c r="C10" s="112">
        <f>[6]Março!$H$6</f>
        <v>13.68</v>
      </c>
      <c r="D10" s="112">
        <f>[6]Março!$H$7</f>
        <v>22.32</v>
      </c>
      <c r="E10" s="112">
        <f>[6]Março!$H$8</f>
        <v>13.68</v>
      </c>
      <c r="F10" s="112">
        <f>[6]Março!$H$9</f>
        <v>16.920000000000002</v>
      </c>
      <c r="G10" s="112">
        <f>[6]Março!$H$10</f>
        <v>16.559999999999999</v>
      </c>
      <c r="H10" s="112">
        <f>[6]Março!$H$11</f>
        <v>18.720000000000002</v>
      </c>
      <c r="I10" s="112">
        <f>[6]Março!$H$12</f>
        <v>15.48</v>
      </c>
      <c r="J10" s="112">
        <f>[6]Março!$H$13</f>
        <v>30.96</v>
      </c>
      <c r="K10" s="112">
        <f>[6]Março!$H$14</f>
        <v>12.6</v>
      </c>
      <c r="L10" s="112">
        <f>[6]Março!$H$15</f>
        <v>14.76</v>
      </c>
      <c r="M10" s="112">
        <f>[6]Março!$H$16</f>
        <v>21.6</v>
      </c>
      <c r="N10" s="112">
        <f>[6]Março!$H$17</f>
        <v>15.48</v>
      </c>
      <c r="O10" s="112">
        <f>[6]Março!$H$18</f>
        <v>18.720000000000002</v>
      </c>
      <c r="P10" s="112">
        <f>[6]Março!$H$19</f>
        <v>12.6</v>
      </c>
      <c r="Q10" s="112">
        <f>[6]Março!$H$20</f>
        <v>15.48</v>
      </c>
      <c r="R10" s="112">
        <f>[6]Março!$H$21</f>
        <v>19.079999999999998</v>
      </c>
      <c r="S10" s="112">
        <f>[6]Março!$H$22</f>
        <v>18</v>
      </c>
      <c r="T10" s="112">
        <f>[6]Março!$H$23</f>
        <v>21.6</v>
      </c>
      <c r="U10" s="112">
        <f>[6]Março!$H$24</f>
        <v>15.840000000000002</v>
      </c>
      <c r="V10" s="112">
        <f>[6]Março!$H$25</f>
        <v>37.440000000000005</v>
      </c>
      <c r="W10" s="112">
        <f>[6]Março!$H$26</f>
        <v>25.56</v>
      </c>
      <c r="X10" s="112">
        <f>[6]Março!$H$27</f>
        <v>31.680000000000003</v>
      </c>
      <c r="Y10" s="112">
        <f>[6]Março!$H$28</f>
        <v>25.92</v>
      </c>
      <c r="Z10" s="112">
        <f>[6]Março!$H$29</f>
        <v>22.68</v>
      </c>
      <c r="AA10" s="112">
        <f>[6]Março!$H$30</f>
        <v>21.96</v>
      </c>
      <c r="AB10" s="112">
        <f>[6]Março!$H$31</f>
        <v>19.8</v>
      </c>
      <c r="AC10" s="112">
        <f>[6]Março!$H$32</f>
        <v>23.759999999999998</v>
      </c>
      <c r="AD10" s="112">
        <f>[6]Março!$H$33</f>
        <v>14.04</v>
      </c>
      <c r="AE10" s="112">
        <f>[6]Março!$H$34</f>
        <v>13.68</v>
      </c>
      <c r="AF10" s="112">
        <f>[6]Março!$H$35</f>
        <v>19.440000000000001</v>
      </c>
      <c r="AG10" s="117">
        <f t="shared" si="3"/>
        <v>37.440000000000005</v>
      </c>
      <c r="AH10" s="116">
        <f t="shared" si="4"/>
        <v>19.56774193548387</v>
      </c>
    </row>
    <row r="11" spans="1:36" x14ac:dyDescent="0.2">
      <c r="A11" s="48" t="s">
        <v>49</v>
      </c>
      <c r="B11" s="112">
        <f>[7]Março!$H$5</f>
        <v>30.96</v>
      </c>
      <c r="C11" s="112">
        <f>[7]Março!$H$6</f>
        <v>16.559999999999999</v>
      </c>
      <c r="D11" s="112">
        <f>[7]Março!$H$7</f>
        <v>14.76</v>
      </c>
      <c r="E11" s="112">
        <f>[7]Março!$H$8</f>
        <v>14.76</v>
      </c>
      <c r="F11" s="112">
        <f>[7]Março!$H$9</f>
        <v>17.64</v>
      </c>
      <c r="G11" s="112">
        <f>[7]Março!$H$10</f>
        <v>18</v>
      </c>
      <c r="H11" s="112">
        <f>[7]Março!$H$11</f>
        <v>16.920000000000002</v>
      </c>
      <c r="I11" s="112">
        <f>[7]Março!$H$12</f>
        <v>21.240000000000002</v>
      </c>
      <c r="J11" s="112">
        <f>[7]Março!$H$13</f>
        <v>19.440000000000001</v>
      </c>
      <c r="K11" s="112">
        <f>[7]Março!$H$14</f>
        <v>12.96</v>
      </c>
      <c r="L11" s="112">
        <f>[7]Março!$H$15</f>
        <v>22.68</v>
      </c>
      <c r="M11" s="112">
        <f>[7]Março!$H$16</f>
        <v>19.079999999999998</v>
      </c>
      <c r="N11" s="112">
        <f>[7]Março!$H$17</f>
        <v>15.48</v>
      </c>
      <c r="O11" s="112">
        <f>[7]Março!$H$18</f>
        <v>11.879999999999999</v>
      </c>
      <c r="P11" s="112">
        <f>[7]Março!$H$19</f>
        <v>12.24</v>
      </c>
      <c r="Q11" s="112">
        <f>[7]Março!$H$20</f>
        <v>12.6</v>
      </c>
      <c r="R11" s="112">
        <f>[7]Março!$H$21</f>
        <v>27.36</v>
      </c>
      <c r="S11" s="112">
        <f>[7]Março!$H$22</f>
        <v>11.16</v>
      </c>
      <c r="T11" s="112">
        <f>[7]Março!$H$23</f>
        <v>10.08</v>
      </c>
      <c r="U11" s="112">
        <f>[7]Março!$H$24</f>
        <v>18</v>
      </c>
      <c r="V11" s="112">
        <f>[7]Março!$H$25</f>
        <v>18</v>
      </c>
      <c r="W11" s="112">
        <f>[7]Março!$H$26</f>
        <v>21.96</v>
      </c>
      <c r="X11" s="112">
        <f>[7]Março!$H$27</f>
        <v>24.48</v>
      </c>
      <c r="Y11" s="112">
        <f>[7]Março!$H$28</f>
        <v>23.400000000000002</v>
      </c>
      <c r="Z11" s="112">
        <f>[7]Março!$H$29</f>
        <v>14.04</v>
      </c>
      <c r="AA11" s="112">
        <f>[7]Março!$H$30</f>
        <v>10.8</v>
      </c>
      <c r="AB11" s="112">
        <f>[7]Março!$H$31</f>
        <v>16.920000000000002</v>
      </c>
      <c r="AC11" s="112">
        <f>[7]Março!$H$32</f>
        <v>14.04</v>
      </c>
      <c r="AD11" s="112">
        <f>[7]Março!$H$33</f>
        <v>11.879999999999999</v>
      </c>
      <c r="AE11" s="112">
        <f>[7]Março!$H$34</f>
        <v>10.8</v>
      </c>
      <c r="AF11" s="112">
        <f>[7]Março!$H$35</f>
        <v>14.04</v>
      </c>
      <c r="AG11" s="117">
        <f t="shared" si="3"/>
        <v>30.96</v>
      </c>
      <c r="AH11" s="116">
        <f t="shared" si="4"/>
        <v>16.908387096774195</v>
      </c>
    </row>
    <row r="12" spans="1:36" x14ac:dyDescent="0.2">
      <c r="A12" s="48" t="s">
        <v>94</v>
      </c>
      <c r="B12" s="112">
        <f>[8]Março!$H$5</f>
        <v>25.56</v>
      </c>
      <c r="C12" s="112">
        <f>[8]Março!$H$6</f>
        <v>13.32</v>
      </c>
      <c r="D12" s="112">
        <f>[8]Março!$H$7</f>
        <v>15.840000000000002</v>
      </c>
      <c r="E12" s="112">
        <f>[8]Março!$H$8</f>
        <v>18.720000000000002</v>
      </c>
      <c r="F12" s="112">
        <f>[8]Março!$H$9</f>
        <v>14.4</v>
      </c>
      <c r="G12" s="112">
        <f>[8]Março!$H$10</f>
        <v>12.96</v>
      </c>
      <c r="H12" s="112">
        <f>[8]Março!$H$11</f>
        <v>16.559999999999999</v>
      </c>
      <c r="I12" s="112">
        <f>[8]Março!$H$12</f>
        <v>19.8</v>
      </c>
      <c r="J12" s="112">
        <f>[8]Março!$H$13</f>
        <v>23.400000000000002</v>
      </c>
      <c r="K12" s="112">
        <f>[8]Março!$H$14</f>
        <v>29.16</v>
      </c>
      <c r="L12" s="112">
        <f>[8]Março!$H$15</f>
        <v>12.6</v>
      </c>
      <c r="M12" s="112">
        <f>[8]Março!$H$16</f>
        <v>16.2</v>
      </c>
      <c r="N12" s="112">
        <f>[8]Março!$H$17</f>
        <v>20.88</v>
      </c>
      <c r="O12" s="112">
        <f>[8]Março!$H$18</f>
        <v>18.720000000000002</v>
      </c>
      <c r="P12" s="112">
        <f>[8]Março!$H$19</f>
        <v>19.079999999999998</v>
      </c>
      <c r="Q12" s="112">
        <f>[8]Março!$H$20</f>
        <v>19.079999999999998</v>
      </c>
      <c r="R12" s="112">
        <f>[8]Março!$H$21</f>
        <v>33.119999999999997</v>
      </c>
      <c r="S12" s="112">
        <f>[8]Março!$H$22</f>
        <v>19.440000000000001</v>
      </c>
      <c r="T12" s="112">
        <f>[8]Março!$H$23</f>
        <v>19.079999999999998</v>
      </c>
      <c r="U12" s="112">
        <f>[8]Março!$H$24</f>
        <v>25.2</v>
      </c>
      <c r="V12" s="112">
        <f>[8]Março!$H$25</f>
        <v>58.680000000000007</v>
      </c>
      <c r="W12" s="112">
        <f>[8]Março!$H$26</f>
        <v>23.759999999999998</v>
      </c>
      <c r="X12" s="112">
        <f>[8]Março!$H$27</f>
        <v>21.6</v>
      </c>
      <c r="Y12" s="112">
        <f>[8]Março!$H$28</f>
        <v>18.720000000000002</v>
      </c>
      <c r="Z12" s="112">
        <f>[8]Março!$H$29</f>
        <v>19.079999999999998</v>
      </c>
      <c r="AA12" s="112">
        <f>[8]Março!$H$30</f>
        <v>15.840000000000002</v>
      </c>
      <c r="AB12" s="112">
        <f>[8]Março!$H$31</f>
        <v>13.32</v>
      </c>
      <c r="AC12" s="112">
        <f>[8]Março!$H$32</f>
        <v>16.920000000000002</v>
      </c>
      <c r="AD12" s="112">
        <f>[8]Março!$H$33</f>
        <v>12.96</v>
      </c>
      <c r="AE12" s="112">
        <f>[8]Março!$H$34</f>
        <v>14.76</v>
      </c>
      <c r="AF12" s="112">
        <f>[8]Março!$H$35</f>
        <v>22.68</v>
      </c>
      <c r="AG12" s="117">
        <f t="shared" si="3"/>
        <v>58.680000000000007</v>
      </c>
      <c r="AH12" s="116">
        <f t="shared" si="4"/>
        <v>20.369032258064518</v>
      </c>
    </row>
    <row r="13" spans="1:36" x14ac:dyDescent="0.2">
      <c r="A13" s="48" t="s">
        <v>101</v>
      </c>
      <c r="B13" s="112">
        <f>[9]Março!$H$5</f>
        <v>18.720000000000002</v>
      </c>
      <c r="C13" s="112">
        <f>[9]Março!$H$6</f>
        <v>12.24</v>
      </c>
      <c r="D13" s="112">
        <f>[9]Março!$H$7</f>
        <v>18.36</v>
      </c>
      <c r="E13" s="112">
        <f>[9]Março!$H$8</f>
        <v>29.16</v>
      </c>
      <c r="F13" s="112">
        <f>[9]Março!$H$9</f>
        <v>15.840000000000002</v>
      </c>
      <c r="G13" s="112">
        <f>[9]Março!$H$10</f>
        <v>9.7200000000000006</v>
      </c>
      <c r="H13" s="112">
        <f>[9]Março!$H$11</f>
        <v>17.28</v>
      </c>
      <c r="I13" s="112">
        <f>[9]Março!$H$12</f>
        <v>14.4</v>
      </c>
      <c r="J13" s="112">
        <f>[9]Março!$H$13</f>
        <v>11.879999999999999</v>
      </c>
      <c r="K13" s="112">
        <f>[9]Março!$H$14</f>
        <v>13.68</v>
      </c>
      <c r="L13" s="112">
        <f>[9]Março!$H$15</f>
        <v>18.36</v>
      </c>
      <c r="M13" s="112">
        <f>[9]Março!$H$16</f>
        <v>19.079999999999998</v>
      </c>
      <c r="N13" s="112">
        <f>[9]Março!$H$17</f>
        <v>13.68</v>
      </c>
      <c r="O13" s="112">
        <f>[9]Março!$H$18</f>
        <v>16.2</v>
      </c>
      <c r="P13" s="112">
        <f>[9]Março!$H$19</f>
        <v>13.68</v>
      </c>
      <c r="Q13" s="112">
        <f>[9]Março!$H$20</f>
        <v>14.04</v>
      </c>
      <c r="R13" s="112">
        <f>[9]Março!$H$21</f>
        <v>22.68</v>
      </c>
      <c r="S13" s="112">
        <f>[9]Março!$H$22</f>
        <v>15.840000000000002</v>
      </c>
      <c r="T13" s="112">
        <f>[9]Março!$H$23</f>
        <v>12.6</v>
      </c>
      <c r="U13" s="112">
        <f>[9]Março!$H$24</f>
        <v>14.4</v>
      </c>
      <c r="V13" s="112">
        <f>[9]Março!$H$25</f>
        <v>36.36</v>
      </c>
      <c r="W13" s="112">
        <f>[9]Março!$H$26</f>
        <v>15.120000000000001</v>
      </c>
      <c r="X13" s="112">
        <f>[9]Março!$H$27</f>
        <v>22.68</v>
      </c>
      <c r="Y13" s="112">
        <f>[9]Março!$H$28</f>
        <v>18.36</v>
      </c>
      <c r="Z13" s="112">
        <f>[9]Março!$H$29</f>
        <v>14.76</v>
      </c>
      <c r="AA13" s="112">
        <f>[9]Março!$H$30</f>
        <v>15.840000000000002</v>
      </c>
      <c r="AB13" s="112">
        <f>[9]Março!$H$31</f>
        <v>15.48</v>
      </c>
      <c r="AC13" s="112">
        <f>[9]Março!$H$32</f>
        <v>13.32</v>
      </c>
      <c r="AD13" s="112">
        <f>[9]Março!$H$33</f>
        <v>14.04</v>
      </c>
      <c r="AE13" s="112">
        <f>[9]Março!$H$34</f>
        <v>11.16</v>
      </c>
      <c r="AF13" s="112">
        <f>[9]Março!$H$35</f>
        <v>21.96</v>
      </c>
      <c r="AG13" s="117">
        <f t="shared" si="3"/>
        <v>36.36</v>
      </c>
      <c r="AH13" s="116">
        <f t="shared" si="4"/>
        <v>16.803870967741936</v>
      </c>
    </row>
    <row r="14" spans="1:36" x14ac:dyDescent="0.2">
      <c r="A14" s="48" t="s">
        <v>147</v>
      </c>
      <c r="B14" s="112">
        <f>[10]Março!$H$5</f>
        <v>16.920000000000002</v>
      </c>
      <c r="C14" s="112">
        <f>[10]Março!$H$6</f>
        <v>25.2</v>
      </c>
      <c r="D14" s="112">
        <f>[10]Março!$H$7</f>
        <v>19.079999999999998</v>
      </c>
      <c r="E14" s="112">
        <f>[10]Março!$H$8</f>
        <v>15.840000000000002</v>
      </c>
      <c r="F14" s="112">
        <f>[10]Março!$H$9</f>
        <v>15.120000000000001</v>
      </c>
      <c r="G14" s="112">
        <f>[10]Março!$H$10</f>
        <v>13.68</v>
      </c>
      <c r="H14" s="112">
        <f>[10]Março!$H$11</f>
        <v>15.120000000000001</v>
      </c>
      <c r="I14" s="112">
        <f>[10]Março!$H$12</f>
        <v>16.920000000000002</v>
      </c>
      <c r="J14" s="112">
        <f>[10]Março!$H$13</f>
        <v>16.920000000000002</v>
      </c>
      <c r="K14" s="112">
        <f>[10]Março!$H$14</f>
        <v>12.24</v>
      </c>
      <c r="L14" s="112">
        <f>[10]Março!$H$15</f>
        <v>16.2</v>
      </c>
      <c r="M14" s="112">
        <f>[10]Março!$H$16</f>
        <v>16.2</v>
      </c>
      <c r="N14" s="112">
        <f>[10]Março!$H$17</f>
        <v>14.04</v>
      </c>
      <c r="O14" s="112">
        <f>[10]Março!$H$18</f>
        <v>18</v>
      </c>
      <c r="P14" s="112">
        <f>[10]Março!$H$19</f>
        <v>20.16</v>
      </c>
      <c r="Q14" s="112" t="str">
        <f>[10]Março!$H$20</f>
        <v>*</v>
      </c>
      <c r="R14" s="112" t="str">
        <f>[10]Março!$H$21</f>
        <v>*</v>
      </c>
      <c r="S14" s="112" t="str">
        <f>[10]Março!$H$22</f>
        <v>*</v>
      </c>
      <c r="T14" s="112" t="str">
        <f>[10]Março!$H$23</f>
        <v>*</v>
      </c>
      <c r="U14" s="112" t="str">
        <f>[10]Março!$H$24</f>
        <v>*</v>
      </c>
      <c r="V14" s="112" t="str">
        <f>[10]Março!$H$25</f>
        <v>*</v>
      </c>
      <c r="W14" s="112" t="str">
        <f>[10]Março!$H$26</f>
        <v>*</v>
      </c>
      <c r="X14" s="112" t="str">
        <f>[10]Março!$H$27</f>
        <v>*</v>
      </c>
      <c r="Y14" s="112" t="str">
        <f>[10]Março!$H$28</f>
        <v>*</v>
      </c>
      <c r="Z14" s="112" t="str">
        <f>[10]Março!$H$29</f>
        <v>*</v>
      </c>
      <c r="AA14" s="112" t="str">
        <f>[10]Março!$H$30</f>
        <v>*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3"/>
        <v>25.2</v>
      </c>
      <c r="AH14" s="116">
        <f t="shared" si="4"/>
        <v>16.776</v>
      </c>
      <c r="AJ14" s="127"/>
    </row>
    <row r="15" spans="1:36" ht="12" customHeight="1" x14ac:dyDescent="0.2">
      <c r="A15" s="48" t="s">
        <v>2</v>
      </c>
      <c r="B15" s="112">
        <f>[11]Março!$H$5</f>
        <v>12.24</v>
      </c>
      <c r="C15" s="112">
        <f>[11]Março!$H$6</f>
        <v>12.6</v>
      </c>
      <c r="D15" s="112">
        <f>[11]Março!$H$7</f>
        <v>18.720000000000002</v>
      </c>
      <c r="E15" s="112">
        <f>[11]Março!$H$8</f>
        <v>12.24</v>
      </c>
      <c r="F15" s="112">
        <f>[11]Março!$H$9</f>
        <v>15.840000000000002</v>
      </c>
      <c r="G15" s="112">
        <f>[11]Março!$H$10</f>
        <v>28.8</v>
      </c>
      <c r="H15" s="112">
        <f>[11]Março!$H$11</f>
        <v>16.559999999999999</v>
      </c>
      <c r="I15" s="112">
        <f>[11]Março!$H$12</f>
        <v>16.2</v>
      </c>
      <c r="J15" s="112">
        <f>[11]Março!$H$13</f>
        <v>14.76</v>
      </c>
      <c r="K15" s="112">
        <f>[11]Março!$H$14</f>
        <v>13.32</v>
      </c>
      <c r="L15" s="112">
        <f>[11]Março!$H$15</f>
        <v>13.32</v>
      </c>
      <c r="M15" s="112">
        <f>[11]Março!$H$16</f>
        <v>19.440000000000001</v>
      </c>
      <c r="N15" s="112">
        <f>[11]Março!$H$17</f>
        <v>14.4</v>
      </c>
      <c r="O15" s="112">
        <f>[11]Março!$H$18</f>
        <v>12.6</v>
      </c>
      <c r="P15" s="112">
        <f>[11]Março!$H$19</f>
        <v>26.28</v>
      </c>
      <c r="Q15" s="112">
        <f>[11]Março!$H$20</f>
        <v>14.76</v>
      </c>
      <c r="R15" s="112">
        <f>[11]Março!$H$21</f>
        <v>16.920000000000002</v>
      </c>
      <c r="S15" s="112">
        <f>[11]Março!$H$22</f>
        <v>14.76</v>
      </c>
      <c r="T15" s="112">
        <f>[11]Março!$H$23</f>
        <v>14.04</v>
      </c>
      <c r="U15" s="112">
        <f>[11]Março!$H$24</f>
        <v>16.559999999999999</v>
      </c>
      <c r="V15" s="112">
        <f>[11]Março!$H$25</f>
        <v>26.64</v>
      </c>
      <c r="W15" s="112">
        <f>[11]Março!$H$26</f>
        <v>24.12</v>
      </c>
      <c r="X15" s="112">
        <f>[11]Março!$H$27</f>
        <v>26.64</v>
      </c>
      <c r="Y15" s="112">
        <f>[11]Março!$H$28</f>
        <v>22.68</v>
      </c>
      <c r="Z15" s="112">
        <f>[11]Março!$H$29</f>
        <v>18.720000000000002</v>
      </c>
      <c r="AA15" s="112">
        <f>[11]Março!$H$30</f>
        <v>29.16</v>
      </c>
      <c r="AB15" s="112">
        <f>[11]Março!$H$31</f>
        <v>18.36</v>
      </c>
      <c r="AC15" s="112">
        <f>[11]Março!$H$32</f>
        <v>21.6</v>
      </c>
      <c r="AD15" s="112">
        <f>[11]Março!$H$33</f>
        <v>15.120000000000001</v>
      </c>
      <c r="AE15" s="112">
        <f>[11]Março!$H$34</f>
        <v>14.4</v>
      </c>
      <c r="AF15" s="112">
        <f>[11]Março!$H$35</f>
        <v>13.68</v>
      </c>
      <c r="AG15" s="117">
        <f t="shared" si="3"/>
        <v>29.16</v>
      </c>
      <c r="AH15" s="116">
        <f t="shared" si="4"/>
        <v>17.918709677419354</v>
      </c>
      <c r="AJ15" s="12" t="s">
        <v>35</v>
      </c>
    </row>
    <row r="16" spans="1:36" ht="12" customHeight="1" x14ac:dyDescent="0.2">
      <c r="A16" s="48" t="s">
        <v>3</v>
      </c>
      <c r="B16" s="112">
        <f>[42]Março!$H$5</f>
        <v>10.8</v>
      </c>
      <c r="C16" s="112">
        <f>[42]Março!$H$6</f>
        <v>11.879999999999999</v>
      </c>
      <c r="D16" s="112">
        <f>[42]Março!$H$7</f>
        <v>10.8</v>
      </c>
      <c r="E16" s="112">
        <f>[42]Março!$H$8</f>
        <v>14.4</v>
      </c>
      <c r="F16" s="112">
        <f>[42]Março!$H$9</f>
        <v>14.76</v>
      </c>
      <c r="G16" s="112">
        <f>[42]Março!$H$10</f>
        <v>10.8</v>
      </c>
      <c r="H16" s="112">
        <f>[42]Março!$H$11</f>
        <v>14.76</v>
      </c>
      <c r="I16" s="112">
        <f>[42]Março!$H$12</f>
        <v>14.76</v>
      </c>
      <c r="J16" s="112">
        <f>[42]Março!$H$13</f>
        <v>11.520000000000001</v>
      </c>
      <c r="K16" s="112">
        <f>[42]Março!$H$14</f>
        <v>13.32</v>
      </c>
      <c r="L16" s="112">
        <f>[42]Março!$H$15</f>
        <v>8.2799999999999994</v>
      </c>
      <c r="M16" s="112">
        <f>[42]Março!$H$16</f>
        <v>15.840000000000002</v>
      </c>
      <c r="N16" s="112">
        <f>[42]Março!$H$17</f>
        <v>16.2</v>
      </c>
      <c r="O16" s="112">
        <f>[42]Março!$H$18</f>
        <v>15.840000000000002</v>
      </c>
      <c r="P16" s="112">
        <f>[42]Março!$H$19</f>
        <v>12.96</v>
      </c>
      <c r="Q16" s="112">
        <f>[42]Março!$H$20</f>
        <v>11.520000000000001</v>
      </c>
      <c r="R16" s="112">
        <f>[42]Março!$H$21</f>
        <v>12.6</v>
      </c>
      <c r="S16" s="112">
        <f>[42]Março!$H$22</f>
        <v>10.08</v>
      </c>
      <c r="T16" s="112">
        <f>[42]Março!$H$23</f>
        <v>12.96</v>
      </c>
      <c r="U16" s="112">
        <f>[42]Março!$H$24</f>
        <v>14.76</v>
      </c>
      <c r="V16" s="112">
        <f>[42]Março!$H$25</f>
        <v>25.2</v>
      </c>
      <c r="W16" s="112">
        <f>[42]Março!$H$26</f>
        <v>10.8</v>
      </c>
      <c r="X16" s="112">
        <f>[42]Março!$H$27</f>
        <v>17.28</v>
      </c>
      <c r="Y16" s="112">
        <f>[42]Março!$H$28</f>
        <v>13.32</v>
      </c>
      <c r="Z16" s="112">
        <f>[42]Março!$H$29</f>
        <v>12.6</v>
      </c>
      <c r="AA16" s="112">
        <f>[42]Março!$H$30</f>
        <v>12.96</v>
      </c>
      <c r="AB16" s="112">
        <f>[42]Março!$H$31</f>
        <v>14.4</v>
      </c>
      <c r="AC16" s="112">
        <f>[42]Março!$H$32</f>
        <v>9.7200000000000006</v>
      </c>
      <c r="AD16" s="112">
        <f>[42]Março!$H$33</f>
        <v>9</v>
      </c>
      <c r="AE16" s="112">
        <f>[42]Março!$H$34</f>
        <v>11.879999999999999</v>
      </c>
      <c r="AF16" s="112">
        <f>[42]Março!$H$35</f>
        <v>7.2</v>
      </c>
      <c r="AG16" s="117">
        <f>MAX(B16:AF16)</f>
        <v>25.2</v>
      </c>
      <c r="AH16" s="116">
        <f>AVERAGE(B16:AF16)</f>
        <v>13.006451612903225</v>
      </c>
      <c r="AJ16" s="12"/>
    </row>
    <row r="17" spans="1:38" x14ac:dyDescent="0.2">
      <c r="A17" s="48" t="s">
        <v>4</v>
      </c>
      <c r="B17" s="112">
        <f>[12]Março!$H$5</f>
        <v>16.920000000000002</v>
      </c>
      <c r="C17" s="112">
        <f>[12]Março!$H$6</f>
        <v>11.520000000000001</v>
      </c>
      <c r="D17" s="112">
        <f>[12]Março!$H$7</f>
        <v>10.08</v>
      </c>
      <c r="E17" s="112">
        <f>[12]Março!$H$8</f>
        <v>15.120000000000001</v>
      </c>
      <c r="F17" s="112">
        <f>[12]Março!$H$9</f>
        <v>12.24</v>
      </c>
      <c r="G17" s="112">
        <f>[12]Março!$H$10</f>
        <v>13.68</v>
      </c>
      <c r="H17" s="112">
        <f>[12]Março!$H$11</f>
        <v>11.520000000000001</v>
      </c>
      <c r="I17" s="112">
        <f>[12]Março!$H$12</f>
        <v>14.4</v>
      </c>
      <c r="J17" s="112">
        <f>[12]Março!$H$13</f>
        <v>12.24</v>
      </c>
      <c r="K17" s="112">
        <f>[12]Março!$H$14</f>
        <v>13.32</v>
      </c>
      <c r="L17" s="112">
        <f>[12]Março!$H$15</f>
        <v>9.7200000000000006</v>
      </c>
      <c r="M17" s="112">
        <f>[12]Março!$H$16</f>
        <v>11.879999999999999</v>
      </c>
      <c r="N17" s="112">
        <f>[12]Março!$H$17</f>
        <v>15.120000000000001</v>
      </c>
      <c r="O17" s="112">
        <f>[12]Março!$H$18</f>
        <v>9.3600000000000012</v>
      </c>
      <c r="P17" s="112">
        <f>[12]Março!$H$19</f>
        <v>14.76</v>
      </c>
      <c r="Q17" s="112">
        <f>[12]Março!$H$20</f>
        <v>12.96</v>
      </c>
      <c r="R17" s="112">
        <f>[12]Março!$H$21</f>
        <v>16.920000000000002</v>
      </c>
      <c r="S17" s="112">
        <f>[12]Março!$H$22</f>
        <v>16.2</v>
      </c>
      <c r="T17" s="112">
        <f>[12]Março!$H$23</f>
        <v>10.8</v>
      </c>
      <c r="U17" s="112">
        <f>[12]Março!$H$24</f>
        <v>13.68</v>
      </c>
      <c r="V17" s="112">
        <f>[12]Março!$H$25</f>
        <v>21.6</v>
      </c>
      <c r="W17" s="112">
        <f>[12]Março!$H$26</f>
        <v>13.68</v>
      </c>
      <c r="X17" s="112">
        <f>[12]Março!$H$27</f>
        <v>13.68</v>
      </c>
      <c r="Y17" s="112">
        <f>[12]Março!$H$28</f>
        <v>12.24</v>
      </c>
      <c r="Z17" s="112">
        <f>[12]Março!$H$29</f>
        <v>10.44</v>
      </c>
      <c r="AA17" s="112">
        <f>[12]Março!$H$30</f>
        <v>12.6</v>
      </c>
      <c r="AB17" s="112">
        <f>[12]Março!$H$31</f>
        <v>12.96</v>
      </c>
      <c r="AC17" s="112">
        <f>[12]Março!$H$32</f>
        <v>15.120000000000001</v>
      </c>
      <c r="AD17" s="112">
        <f>[12]Março!$H$33</f>
        <v>14.04</v>
      </c>
      <c r="AE17" s="112">
        <f>[12]Março!$H$34</f>
        <v>11.520000000000001</v>
      </c>
      <c r="AF17" s="112">
        <f>[12]Março!$H$35</f>
        <v>7.9200000000000008</v>
      </c>
      <c r="AG17" s="117">
        <f t="shared" si="3"/>
        <v>21.6</v>
      </c>
      <c r="AH17" s="116">
        <f t="shared" si="4"/>
        <v>13.169032258064519</v>
      </c>
      <c r="AJ17" t="s">
        <v>35</v>
      </c>
    </row>
    <row r="18" spans="1:38" x14ac:dyDescent="0.2">
      <c r="A18" s="48" t="s">
        <v>5</v>
      </c>
      <c r="B18" s="112">
        <f>[13]Março!$H$5</f>
        <v>3.9600000000000004</v>
      </c>
      <c r="C18" s="112">
        <f>[13]Março!$H$6</f>
        <v>10.08</v>
      </c>
      <c r="D18" s="112">
        <f>[13]Março!$H$7</f>
        <v>11.879999999999999</v>
      </c>
      <c r="E18" s="112">
        <f>[13]Março!$H$8</f>
        <v>7.2</v>
      </c>
      <c r="F18" s="112">
        <f>[13]Março!$H$9</f>
        <v>12.96</v>
      </c>
      <c r="G18" s="112">
        <f>[13]Março!$H$10</f>
        <v>16.559999999999999</v>
      </c>
      <c r="H18" s="112">
        <f>[13]Março!$H$11</f>
        <v>8.64</v>
      </c>
      <c r="I18" s="112">
        <f>[13]Março!$H$12</f>
        <v>11.16</v>
      </c>
      <c r="J18" s="112">
        <f>[13]Março!$H$13</f>
        <v>9.3600000000000012</v>
      </c>
      <c r="K18" s="112">
        <f>[13]Março!$H$14</f>
        <v>12.24</v>
      </c>
      <c r="L18" s="112">
        <f>[13]Março!$H$15</f>
        <v>9.3600000000000012</v>
      </c>
      <c r="M18" s="112">
        <f>[13]Março!$H$16</f>
        <v>14.76</v>
      </c>
      <c r="N18" s="112">
        <f>[13]Março!$H$17</f>
        <v>8.2799999999999994</v>
      </c>
      <c r="O18" s="112">
        <f>[13]Março!$H$18</f>
        <v>7.5600000000000005</v>
      </c>
      <c r="P18" s="112">
        <f>[13]Março!$H$19</f>
        <v>15.120000000000001</v>
      </c>
      <c r="Q18" s="112">
        <f>[13]Março!$H$20</f>
        <v>12.24</v>
      </c>
      <c r="R18" s="112">
        <f>[13]Março!$H$21</f>
        <v>11.879999999999999</v>
      </c>
      <c r="S18" s="112">
        <f>[13]Março!$H$22</f>
        <v>12.24</v>
      </c>
      <c r="T18" s="112">
        <f>[13]Março!$H$23</f>
        <v>10.08</v>
      </c>
      <c r="U18" s="112">
        <f>[13]Março!$H$24</f>
        <v>12.6</v>
      </c>
      <c r="V18" s="112">
        <f>[13]Março!$H$25</f>
        <v>18.720000000000002</v>
      </c>
      <c r="W18" s="112">
        <f>[13]Março!$H$26</f>
        <v>19.440000000000001</v>
      </c>
      <c r="X18" s="112">
        <f>[13]Março!$H$27</f>
        <v>12.24</v>
      </c>
      <c r="Y18" s="112">
        <f>[13]Março!$H$28</f>
        <v>17.64</v>
      </c>
      <c r="Z18" s="112" t="str">
        <f>[13]Março!$H$29</f>
        <v>*</v>
      </c>
      <c r="AA18" s="112" t="str">
        <f>[13]Março!$H$30</f>
        <v>*</v>
      </c>
      <c r="AB18" s="112" t="str">
        <f>[13]Março!$H$31</f>
        <v>*</v>
      </c>
      <c r="AC18" s="112" t="str">
        <f>[13]Março!$H$32</f>
        <v>*</v>
      </c>
      <c r="AD18" s="112" t="str">
        <f>[13]Março!$H$33</f>
        <v>*</v>
      </c>
      <c r="AE18" s="112" t="str">
        <f>[13]Março!$H$34</f>
        <v>*</v>
      </c>
      <c r="AF18" s="112">
        <f>[13]Março!$H$35</f>
        <v>8.2799999999999994</v>
      </c>
      <c r="AG18" s="117">
        <f t="shared" si="3"/>
        <v>19.440000000000001</v>
      </c>
      <c r="AH18" s="116">
        <f t="shared" si="4"/>
        <v>11.779200000000001</v>
      </c>
      <c r="AI18" s="12" t="s">
        <v>35</v>
      </c>
      <c r="AK18" t="s">
        <v>35</v>
      </c>
    </row>
    <row r="19" spans="1:38" x14ac:dyDescent="0.2">
      <c r="A19" s="48" t="s">
        <v>33</v>
      </c>
      <c r="B19" s="112">
        <f>[14]Março!$H$5</f>
        <v>21.6</v>
      </c>
      <c r="C19" s="112">
        <f>[14]Março!$H$6</f>
        <v>17.28</v>
      </c>
      <c r="D19" s="112">
        <f>[14]Março!$H$7</f>
        <v>31.319999999999997</v>
      </c>
      <c r="E19" s="112">
        <f>[14]Março!$H$8</f>
        <v>14.76</v>
      </c>
      <c r="F19" s="112">
        <f>[14]Março!$H$9</f>
        <v>15.840000000000002</v>
      </c>
      <c r="G19" s="112">
        <f>[14]Março!$H$10</f>
        <v>27.720000000000002</v>
      </c>
      <c r="H19" s="112">
        <f>[14]Março!$H$11</f>
        <v>12.6</v>
      </c>
      <c r="I19" s="112">
        <f>[14]Março!$H$12</f>
        <v>18</v>
      </c>
      <c r="J19" s="112">
        <f>[14]Março!$H$13</f>
        <v>17.28</v>
      </c>
      <c r="K19" s="112">
        <f>[14]Março!$H$14</f>
        <v>20.88</v>
      </c>
      <c r="L19" s="112">
        <f>[14]Março!$H$15</f>
        <v>17.28</v>
      </c>
      <c r="M19" s="112">
        <f>[14]Março!$H$16</f>
        <v>26.28</v>
      </c>
      <c r="N19" s="112">
        <f>[14]Março!$H$17</f>
        <v>25.2</v>
      </c>
      <c r="O19" s="112">
        <f>[14]Março!$H$18</f>
        <v>15.120000000000001</v>
      </c>
      <c r="P19" s="112">
        <f>[14]Março!$H$19</f>
        <v>20.16</v>
      </c>
      <c r="Q19" s="112">
        <f>[14]Março!$H$20</f>
        <v>16.559999999999999</v>
      </c>
      <c r="R19" s="112">
        <f>[14]Março!$H$21</f>
        <v>16.920000000000002</v>
      </c>
      <c r="S19" s="112">
        <f>[14]Março!$H$22</f>
        <v>15.120000000000001</v>
      </c>
      <c r="T19" s="112">
        <f>[14]Março!$H$23</f>
        <v>21.6</v>
      </c>
      <c r="U19" s="112">
        <f>[14]Março!$H$24</f>
        <v>14.4</v>
      </c>
      <c r="V19" s="112">
        <f>[14]Março!$H$25</f>
        <v>22.68</v>
      </c>
      <c r="W19" s="112">
        <f>[14]Março!$H$26</f>
        <v>16.2</v>
      </c>
      <c r="X19" s="112">
        <f>[14]Março!$H$27</f>
        <v>15.840000000000002</v>
      </c>
      <c r="Y19" s="112">
        <f>[14]Março!$H$28</f>
        <v>14.76</v>
      </c>
      <c r="Z19" s="112">
        <f>[14]Março!$H$29</f>
        <v>19.079999999999998</v>
      </c>
      <c r="AA19" s="112">
        <f>[14]Março!$H$30</f>
        <v>15.840000000000002</v>
      </c>
      <c r="AB19" s="112">
        <f>[14]Março!$H$31</f>
        <v>15.840000000000002</v>
      </c>
      <c r="AC19" s="112">
        <f>[14]Março!$H$32</f>
        <v>18.720000000000002</v>
      </c>
      <c r="AD19" s="112">
        <f>[14]Março!$H$33</f>
        <v>17.28</v>
      </c>
      <c r="AE19" s="112">
        <f>[14]Março!$H$34</f>
        <v>22.68</v>
      </c>
      <c r="AF19" s="112">
        <f>[14]Março!$H$35</f>
        <v>10.8</v>
      </c>
      <c r="AG19" s="117">
        <f t="shared" si="3"/>
        <v>31.319999999999997</v>
      </c>
      <c r="AH19" s="116">
        <f t="shared" si="4"/>
        <v>18.569032258064514</v>
      </c>
    </row>
    <row r="20" spans="1:38" x14ac:dyDescent="0.2">
      <c r="A20" s="48" t="s">
        <v>6</v>
      </c>
      <c r="B20" s="112">
        <f>[15]Março!$H$5</f>
        <v>8.64</v>
      </c>
      <c r="C20" s="112">
        <f>[15]Março!$H$6</f>
        <v>10.8</v>
      </c>
      <c r="D20" s="112">
        <f>[15]Março!$H$7</f>
        <v>11.879999999999999</v>
      </c>
      <c r="E20" s="112">
        <f>[15]Março!$H$8</f>
        <v>13.68</v>
      </c>
      <c r="F20" s="112">
        <f>[15]Março!$H$9</f>
        <v>8.64</v>
      </c>
      <c r="G20" s="112">
        <f>[15]Março!$H$10</f>
        <v>16.920000000000002</v>
      </c>
      <c r="H20" s="112">
        <f>[15]Março!$H$11</f>
        <v>11.520000000000001</v>
      </c>
      <c r="I20" s="112">
        <f>[15]Março!$H$12</f>
        <v>12.6</v>
      </c>
      <c r="J20" s="112">
        <f>[15]Março!$H$13</f>
        <v>9.3600000000000012</v>
      </c>
      <c r="K20" s="112">
        <f>[15]Março!$H$14</f>
        <v>8.2799999999999994</v>
      </c>
      <c r="L20" s="112">
        <f>[15]Março!$H$15</f>
        <v>6.12</v>
      </c>
      <c r="M20" s="112">
        <f>[15]Março!$H$16</f>
        <v>8.2799999999999994</v>
      </c>
      <c r="N20" s="112">
        <f>[15]Março!$H$17</f>
        <v>9.3600000000000012</v>
      </c>
      <c r="O20" s="112">
        <f>[15]Março!$H$18</f>
        <v>10.08</v>
      </c>
      <c r="P20" s="112">
        <f>[15]Março!$H$19</f>
        <v>9</v>
      </c>
      <c r="Q20" s="112">
        <f>[15]Março!$H$20</f>
        <v>17.64</v>
      </c>
      <c r="R20" s="112">
        <f>[15]Março!$H$21</f>
        <v>14.04</v>
      </c>
      <c r="S20" s="112">
        <f>[15]Março!$H$22</f>
        <v>12.6</v>
      </c>
      <c r="T20" s="112">
        <f>[15]Março!$H$23</f>
        <v>15.840000000000002</v>
      </c>
      <c r="U20" s="112">
        <f>[15]Março!$H$24</f>
        <v>10.08</v>
      </c>
      <c r="V20" s="112">
        <f>[15]Março!$H$25</f>
        <v>15.120000000000001</v>
      </c>
      <c r="W20" s="112">
        <f>[15]Março!$H$26</f>
        <v>14.76</v>
      </c>
      <c r="X20" s="112">
        <f>[15]Março!$H$27</f>
        <v>10.08</v>
      </c>
      <c r="Y20" s="112">
        <f>[15]Março!$H$28</f>
        <v>11.16</v>
      </c>
      <c r="Z20" s="112">
        <f>[15]Março!$H$29</f>
        <v>10.8</v>
      </c>
      <c r="AA20" s="112">
        <f>[15]Março!$H$30</f>
        <v>12.24</v>
      </c>
      <c r="AB20" s="112">
        <f>[15]Março!$H$31</f>
        <v>7.5600000000000005</v>
      </c>
      <c r="AC20" s="112">
        <f>[15]Março!$H$32</f>
        <v>7.9200000000000008</v>
      </c>
      <c r="AD20" s="112">
        <f>[15]Março!$H$33</f>
        <v>6.12</v>
      </c>
      <c r="AE20" s="112">
        <f>[15]Março!$H$34</f>
        <v>7.5600000000000005</v>
      </c>
      <c r="AF20" s="112">
        <f>[15]Março!$H$35</f>
        <v>12.24</v>
      </c>
      <c r="AG20" s="117">
        <f t="shared" si="3"/>
        <v>17.64</v>
      </c>
      <c r="AH20" s="116">
        <f t="shared" si="4"/>
        <v>10.997419354838712</v>
      </c>
    </row>
    <row r="21" spans="1:38" x14ac:dyDescent="0.2">
      <c r="A21" s="48" t="s">
        <v>7</v>
      </c>
      <c r="B21" s="112">
        <f>[16]Março!$H$5</f>
        <v>18.36</v>
      </c>
      <c r="C21" s="112">
        <f>[16]Março!$H$6</f>
        <v>9.7200000000000006</v>
      </c>
      <c r="D21" s="112">
        <f>[16]Março!$H$7</f>
        <v>23.040000000000003</v>
      </c>
      <c r="E21" s="112">
        <f>[16]Março!$H$8</f>
        <v>12.96</v>
      </c>
      <c r="F21" s="112">
        <f>[16]Março!$H$9</f>
        <v>17.28</v>
      </c>
      <c r="G21" s="112">
        <f>[16]Março!$H$10</f>
        <v>6.84</v>
      </c>
      <c r="H21" s="112">
        <f>[16]Março!$H$11</f>
        <v>11.16</v>
      </c>
      <c r="I21" s="112">
        <f>[16]Março!$H$12</f>
        <v>16.559999999999999</v>
      </c>
      <c r="J21" s="112">
        <f>[16]Março!$H$13</f>
        <v>15.120000000000001</v>
      </c>
      <c r="K21" s="112">
        <f>[16]Março!$H$14</f>
        <v>11.520000000000001</v>
      </c>
      <c r="L21" s="112">
        <f>[16]Março!$H$15</f>
        <v>12.24</v>
      </c>
      <c r="M21" s="112">
        <f>[16]Março!$H$16</f>
        <v>15.840000000000002</v>
      </c>
      <c r="N21" s="112">
        <f>[16]Março!$H$17</f>
        <v>14.04</v>
      </c>
      <c r="O21" s="112">
        <f>[16]Março!$H$18</f>
        <v>15.840000000000002</v>
      </c>
      <c r="P21" s="112">
        <f>[16]Março!$H$19</f>
        <v>12.96</v>
      </c>
      <c r="Q21" s="112">
        <f>[16]Março!$H$20</f>
        <v>16.2</v>
      </c>
      <c r="R21" s="112">
        <f>[16]Março!$H$21</f>
        <v>22.68</v>
      </c>
      <c r="S21" s="112">
        <f>[16]Março!$H$22</f>
        <v>19.079999999999998</v>
      </c>
      <c r="T21" s="112">
        <f>[16]Março!$H$23</f>
        <v>15.48</v>
      </c>
      <c r="U21" s="112">
        <f>[16]Março!$H$24</f>
        <v>16.2</v>
      </c>
      <c r="V21" s="112">
        <f>[16]Março!$H$25</f>
        <v>25.92</v>
      </c>
      <c r="W21" s="112">
        <f>[16]Março!$H$26</f>
        <v>12.6</v>
      </c>
      <c r="X21" s="112">
        <f>[16]Março!$H$27</f>
        <v>20.88</v>
      </c>
      <c r="Y21" s="112">
        <f>[16]Março!$H$28</f>
        <v>16.559999999999999</v>
      </c>
      <c r="Z21" s="112">
        <f>[16]Março!$H$29</f>
        <v>12.24</v>
      </c>
      <c r="AA21" s="112">
        <f>[16]Março!$H$30</f>
        <v>12.6</v>
      </c>
      <c r="AB21" s="112">
        <f>[16]Março!$H$31</f>
        <v>14.4</v>
      </c>
      <c r="AC21" s="112">
        <f>[16]Março!$H$32</f>
        <v>12.96</v>
      </c>
      <c r="AD21" s="112">
        <f>[16]Março!$H$33</f>
        <v>14.04</v>
      </c>
      <c r="AE21" s="112">
        <f>[16]Março!$H$34</f>
        <v>8.64</v>
      </c>
      <c r="AF21" s="112">
        <f>[16]Março!$H$35</f>
        <v>19.8</v>
      </c>
      <c r="AG21" s="117">
        <f t="shared" si="3"/>
        <v>25.92</v>
      </c>
      <c r="AH21" s="116">
        <f t="shared" si="4"/>
        <v>15.282580645161294</v>
      </c>
    </row>
    <row r="22" spans="1:38" x14ac:dyDescent="0.2">
      <c r="A22" s="48" t="s">
        <v>148</v>
      </c>
      <c r="B22" s="112">
        <f>[17]Março!$H$5</f>
        <v>16.920000000000002</v>
      </c>
      <c r="C22" s="112">
        <f>[17]Março!$H$6</f>
        <v>14.76</v>
      </c>
      <c r="D22" s="112">
        <f>[17]Março!$H$7</f>
        <v>24.48</v>
      </c>
      <c r="E22" s="112">
        <f>[17]Março!$H$8</f>
        <v>24.12</v>
      </c>
      <c r="F22" s="112">
        <f>[17]Março!$H$9</f>
        <v>18.720000000000002</v>
      </c>
      <c r="G22" s="112">
        <f>[17]Março!$H$10</f>
        <v>21.240000000000002</v>
      </c>
      <c r="H22" s="112">
        <f>[17]Março!$H$11</f>
        <v>33.840000000000003</v>
      </c>
      <c r="I22" s="112">
        <f>[17]Março!$H$12</f>
        <v>15.840000000000002</v>
      </c>
      <c r="J22" s="112">
        <f>[17]Março!$H$13</f>
        <v>26.64</v>
      </c>
      <c r="K22" s="112">
        <f>[17]Março!$H$14</f>
        <v>20.88</v>
      </c>
      <c r="L22" s="112">
        <f>[17]Março!$H$15</f>
        <v>25.92</v>
      </c>
      <c r="M22" s="112">
        <f>[17]Março!$H$16</f>
        <v>25.92</v>
      </c>
      <c r="N22" s="112">
        <f>[17]Março!$H$17</f>
        <v>20.52</v>
      </c>
      <c r="O22" s="112">
        <f>[17]Março!$H$18</f>
        <v>28.08</v>
      </c>
      <c r="P22" s="112">
        <f>[17]Março!$H$19</f>
        <v>25.2</v>
      </c>
      <c r="Q22" s="112">
        <f>[17]Março!$H$20</f>
        <v>20.88</v>
      </c>
      <c r="R22" s="112">
        <f>[17]Março!$H$21</f>
        <v>28.08</v>
      </c>
      <c r="S22" s="112">
        <f>[17]Março!$H$22</f>
        <v>17.64</v>
      </c>
      <c r="T22" s="112">
        <f>[17]Março!$H$23</f>
        <v>17.64</v>
      </c>
      <c r="U22" s="112">
        <f>[17]Março!$H$24</f>
        <v>26.64</v>
      </c>
      <c r="V22" s="112">
        <f>[17]Março!$H$25</f>
        <v>29.52</v>
      </c>
      <c r="W22" s="112">
        <f>[17]Março!$H$25</f>
        <v>29.52</v>
      </c>
      <c r="X22" s="112">
        <f>[17]Março!$H$27</f>
        <v>28.8</v>
      </c>
      <c r="Y22" s="112">
        <f>[17]Março!$H$28</f>
        <v>24.840000000000003</v>
      </c>
      <c r="Z22" s="112">
        <f>[17]Março!$H$29</f>
        <v>14.76</v>
      </c>
      <c r="AA22" s="112">
        <f>[17]Março!$H$30</f>
        <v>18.720000000000002</v>
      </c>
      <c r="AB22" s="112">
        <f>[17]Março!$H$31</f>
        <v>19.440000000000001</v>
      </c>
      <c r="AC22" s="112">
        <f>[17]Março!$H$32</f>
        <v>16.2</v>
      </c>
      <c r="AD22" s="112">
        <f>[17]Março!$H$33</f>
        <v>18.720000000000002</v>
      </c>
      <c r="AE22" s="112">
        <f>[17]Março!$H$34</f>
        <v>14.76</v>
      </c>
      <c r="AF22" s="112">
        <f>[17]Março!$H$35</f>
        <v>18.720000000000002</v>
      </c>
      <c r="AG22" s="117">
        <f t="shared" si="3"/>
        <v>33.840000000000003</v>
      </c>
      <c r="AH22" s="116">
        <f t="shared" si="4"/>
        <v>22.192258064516132</v>
      </c>
      <c r="AK22" t="s">
        <v>35</v>
      </c>
      <c r="AL22" t="s">
        <v>35</v>
      </c>
    </row>
    <row r="23" spans="1:38" x14ac:dyDescent="0.2">
      <c r="A23" s="48" t="s">
        <v>149</v>
      </c>
      <c r="B23" s="112" t="str">
        <f>[18]Março!$H$5</f>
        <v>*</v>
      </c>
      <c r="C23" s="112" t="str">
        <f>[18]Março!$H$6</f>
        <v>*</v>
      </c>
      <c r="D23" s="112" t="str">
        <f>[18]Março!$H$7</f>
        <v>*</v>
      </c>
      <c r="E23" s="112" t="str">
        <f>[18]Março!$H$8</f>
        <v>*</v>
      </c>
      <c r="F23" s="112" t="str">
        <f>[18]Março!$H$9</f>
        <v>*</v>
      </c>
      <c r="G23" s="112">
        <f>[18]Março!$H$10</f>
        <v>13.32</v>
      </c>
      <c r="H23" s="112">
        <f>[18]Março!$H$11</f>
        <v>23.040000000000003</v>
      </c>
      <c r="I23" s="112">
        <f>[18]Março!$H$12</f>
        <v>22.68</v>
      </c>
      <c r="J23" s="112">
        <f>[18]Março!$H$13</f>
        <v>17.28</v>
      </c>
      <c r="K23" s="112">
        <f>[18]Março!$H$14</f>
        <v>15.840000000000002</v>
      </c>
      <c r="L23" s="112">
        <f>[18]Março!$H$15</f>
        <v>33.119999999999997</v>
      </c>
      <c r="M23" s="112">
        <f>[18]Março!$H$16</f>
        <v>29.16</v>
      </c>
      <c r="N23" s="112">
        <f>[18]Março!$H$17</f>
        <v>19.8</v>
      </c>
      <c r="O23" s="112">
        <f>[18]Março!$H$18</f>
        <v>19.8</v>
      </c>
      <c r="P23" s="112">
        <f>[18]Março!$H$19</f>
        <v>22.32</v>
      </c>
      <c r="Q23" s="112">
        <f>[18]Março!$H$20</f>
        <v>17.28</v>
      </c>
      <c r="R23" s="112">
        <f>[18]Março!$H$21</f>
        <v>18.36</v>
      </c>
      <c r="S23" s="112">
        <f>[18]Março!$H$22</f>
        <v>14.4</v>
      </c>
      <c r="T23" s="112">
        <f>[18]Março!$H$23</f>
        <v>14.4</v>
      </c>
      <c r="U23" s="112">
        <f>[18]Março!$H$24</f>
        <v>20.88</v>
      </c>
      <c r="V23" s="112">
        <f>[18]Março!$H$25</f>
        <v>44.64</v>
      </c>
      <c r="W23" s="112">
        <f>[18]Março!$H$26</f>
        <v>17.28</v>
      </c>
      <c r="X23" s="112">
        <f>[18]Março!$H$27</f>
        <v>20.88</v>
      </c>
      <c r="Y23" s="112">
        <f>[18]Março!$H$28</f>
        <v>17.64</v>
      </c>
      <c r="Z23" s="112">
        <f>[18]Março!$H$29</f>
        <v>14.04</v>
      </c>
      <c r="AA23" s="112">
        <f>[18]Março!$H$30</f>
        <v>22.32</v>
      </c>
      <c r="AB23" s="112">
        <f>[18]Março!$H$31</f>
        <v>20.52</v>
      </c>
      <c r="AC23" s="112">
        <f>[18]Março!$H$32</f>
        <v>18.36</v>
      </c>
      <c r="AD23" s="112">
        <f>[18]Março!$H$33</f>
        <v>18.36</v>
      </c>
      <c r="AE23" s="112">
        <f>[18]Março!$H$34</f>
        <v>12.96</v>
      </c>
      <c r="AF23" s="112">
        <f>[18]Março!$H$35</f>
        <v>16.920000000000002</v>
      </c>
      <c r="AG23" s="117">
        <f t="shared" si="3"/>
        <v>44.64</v>
      </c>
      <c r="AH23" s="116">
        <f t="shared" si="4"/>
        <v>20.215384615384611</v>
      </c>
      <c r="AI23" s="12" t="s">
        <v>35</v>
      </c>
    </row>
    <row r="24" spans="1:38" x14ac:dyDescent="0.2">
      <c r="A24" s="48" t="s">
        <v>150</v>
      </c>
      <c r="B24" s="112">
        <f>[19]Março!$H$5</f>
        <v>20.16</v>
      </c>
      <c r="C24" s="112">
        <f>[19]Março!$H$6</f>
        <v>9.3600000000000012</v>
      </c>
      <c r="D24" s="112">
        <f>[19]Março!$H$7</f>
        <v>18.720000000000002</v>
      </c>
      <c r="E24" s="112">
        <f>[19]Março!$H$8</f>
        <v>16.559999999999999</v>
      </c>
      <c r="F24" s="112">
        <f>[19]Março!$H$9</f>
        <v>14.4</v>
      </c>
      <c r="G24" s="112">
        <f>[19]Março!$H$10</f>
        <v>11.520000000000001</v>
      </c>
      <c r="H24" s="112">
        <f>[19]Março!$H$11</f>
        <v>10.8</v>
      </c>
      <c r="I24" s="112">
        <f>[19]Março!$H$12</f>
        <v>11.16</v>
      </c>
      <c r="J24" s="112">
        <f>[19]Março!$H$13</f>
        <v>14.4</v>
      </c>
      <c r="K24" s="112">
        <f>[19]Março!$H$14</f>
        <v>19.079999999999998</v>
      </c>
      <c r="L24" s="112">
        <f>[19]Março!$H$15</f>
        <v>9.3600000000000012</v>
      </c>
      <c r="M24" s="112">
        <f>[19]Março!$H$16</f>
        <v>12.24</v>
      </c>
      <c r="N24" s="112">
        <f>[19]Março!$H$17</f>
        <v>10.08</v>
      </c>
      <c r="O24" s="112">
        <f>[19]Março!$H$18</f>
        <v>14.76</v>
      </c>
      <c r="P24" s="112">
        <f>[19]Março!$H$19</f>
        <v>18.720000000000002</v>
      </c>
      <c r="Q24" s="112">
        <f>[19]Março!$H$20</f>
        <v>15.48</v>
      </c>
      <c r="R24" s="112">
        <f>[19]Março!$H$21</f>
        <v>21.6</v>
      </c>
      <c r="S24" s="112">
        <f>[19]Março!$H$22</f>
        <v>15.840000000000002</v>
      </c>
      <c r="T24" s="112">
        <f>[19]Março!$H$23</f>
        <v>13.68</v>
      </c>
      <c r="U24" s="112">
        <f>[19]Março!$H$24</f>
        <v>22.68</v>
      </c>
      <c r="V24" s="112">
        <f>[19]Março!$H$25</f>
        <v>31.319999999999997</v>
      </c>
      <c r="W24" s="112">
        <f>[19]Março!$H$26</f>
        <v>14.04</v>
      </c>
      <c r="X24" s="112">
        <f>[19]Março!$H$27</f>
        <v>14.4</v>
      </c>
      <c r="Y24" s="112">
        <f>[19]Março!$H$28</f>
        <v>12.6</v>
      </c>
      <c r="Z24" s="112">
        <f>[19]Março!$H$29</f>
        <v>13.32</v>
      </c>
      <c r="AA24" s="112">
        <f>[19]Março!$H$30</f>
        <v>12.96</v>
      </c>
      <c r="AB24" s="112">
        <f>[19]Março!$H$31</f>
        <v>12.6</v>
      </c>
      <c r="AC24" s="112">
        <f>[19]Março!$H$32</f>
        <v>10.8</v>
      </c>
      <c r="AD24" s="112">
        <f>[19]Março!$H$33</f>
        <v>14.04</v>
      </c>
      <c r="AE24" s="112">
        <f>[19]Março!$H$34</f>
        <v>7.5600000000000005</v>
      </c>
      <c r="AF24" s="112">
        <f>[19]Março!$H$35</f>
        <v>7.9200000000000008</v>
      </c>
      <c r="AG24" s="117">
        <f t="shared" si="3"/>
        <v>31.319999999999997</v>
      </c>
      <c r="AH24" s="116">
        <f t="shared" si="4"/>
        <v>14.585806451612905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48" t="s">
        <v>8</v>
      </c>
      <c r="B25" s="112">
        <f>[20]Março!$H$5</f>
        <v>14.76</v>
      </c>
      <c r="C25" s="112">
        <f>[20]Março!$H$6</f>
        <v>10.8</v>
      </c>
      <c r="D25" s="112">
        <f>[20]Março!$H$7</f>
        <v>11.879999999999999</v>
      </c>
      <c r="E25" s="112">
        <f>[20]Março!$H$8</f>
        <v>19.440000000000001</v>
      </c>
      <c r="F25" s="112">
        <f>[20]Março!$H$9</f>
        <v>10.44</v>
      </c>
      <c r="G25" s="112">
        <f>[20]Março!$H$10</f>
        <v>14.04</v>
      </c>
      <c r="H25" s="112">
        <f>[20]Março!$H$11</f>
        <v>14.04</v>
      </c>
      <c r="I25" s="112">
        <f>[20]Março!$H$12</f>
        <v>11.879999999999999</v>
      </c>
      <c r="J25" s="112">
        <f>[20]Março!$H$13</f>
        <v>15.48</v>
      </c>
      <c r="K25" s="112">
        <f>[20]Março!$H$14</f>
        <v>14.4</v>
      </c>
      <c r="L25" s="112">
        <f>[20]Março!$H$15</f>
        <v>17.64</v>
      </c>
      <c r="M25" s="112">
        <f>[20]Março!$H$16</f>
        <v>17.64</v>
      </c>
      <c r="N25" s="112">
        <f>[20]Março!$H$17</f>
        <v>15.120000000000001</v>
      </c>
      <c r="O25" s="112">
        <f>[20]Março!$H$18</f>
        <v>10.08</v>
      </c>
      <c r="P25" s="112">
        <f>[20]Março!$H$19</f>
        <v>11.879999999999999</v>
      </c>
      <c r="Q25" s="112">
        <f>[20]Março!$H$20</f>
        <v>12.6</v>
      </c>
      <c r="R25" s="112">
        <f>[20]Março!$H$21</f>
        <v>23.759999999999998</v>
      </c>
      <c r="S25" s="112">
        <f>[20]Março!$H$22</f>
        <v>9.3600000000000012</v>
      </c>
      <c r="T25" s="112">
        <f>[20]Março!$H$23</f>
        <v>9.7200000000000006</v>
      </c>
      <c r="U25" s="112">
        <f>[20]Março!$H$24</f>
        <v>20.16</v>
      </c>
      <c r="V25" s="112">
        <f>[20]Março!$H$25</f>
        <v>26.64</v>
      </c>
      <c r="W25" s="112">
        <f>[20]Março!$H$26</f>
        <v>17.64</v>
      </c>
      <c r="X25" s="112">
        <f>[20]Março!$H$27</f>
        <v>20.88</v>
      </c>
      <c r="Y25" s="112">
        <f>[20]Março!$H$28</f>
        <v>15.120000000000001</v>
      </c>
      <c r="Z25" s="112">
        <f>[20]Março!$H$29</f>
        <v>10.44</v>
      </c>
      <c r="AA25" s="112">
        <f>[20]Março!$H$30</f>
        <v>14.04</v>
      </c>
      <c r="AB25" s="112">
        <f>[20]Março!$H$31</f>
        <v>16.2</v>
      </c>
      <c r="AC25" s="112">
        <f>[20]Março!$H$32</f>
        <v>12.6</v>
      </c>
      <c r="AD25" s="112">
        <f>[20]Março!$H$33</f>
        <v>12.24</v>
      </c>
      <c r="AE25" s="112">
        <f>[20]Março!$H$34</f>
        <v>9.7200000000000006</v>
      </c>
      <c r="AF25" s="112">
        <f>[20]Março!$H$35</f>
        <v>11.520000000000001</v>
      </c>
      <c r="AG25" s="117">
        <f t="shared" si="3"/>
        <v>26.64</v>
      </c>
      <c r="AH25" s="116">
        <f t="shared" si="4"/>
        <v>14.585806451612903</v>
      </c>
      <c r="AK25" t="s">
        <v>35</v>
      </c>
    </row>
    <row r="26" spans="1:38" x14ac:dyDescent="0.2">
      <c r="A26" s="48" t="s">
        <v>9</v>
      </c>
      <c r="B26" s="112">
        <f>[21]Março!$H$5</f>
        <v>29.880000000000003</v>
      </c>
      <c r="C26" s="112">
        <f>[21]Março!$H$6</f>
        <v>12.24</v>
      </c>
      <c r="D26" s="112">
        <f>[21]Março!$H$7</f>
        <v>18.36</v>
      </c>
      <c r="E26" s="112">
        <f>[21]Março!$H$8</f>
        <v>22.68</v>
      </c>
      <c r="F26" s="112">
        <f>[21]Março!$H$9</f>
        <v>14.04</v>
      </c>
      <c r="G26" s="112">
        <f>[21]Março!$H$10</f>
        <v>19.079999999999998</v>
      </c>
      <c r="H26" s="112">
        <f>[21]Março!$H$11</f>
        <v>15.120000000000001</v>
      </c>
      <c r="I26" s="112">
        <f>[21]Março!$H$12</f>
        <v>15.48</v>
      </c>
      <c r="J26" s="112">
        <f>[21]Março!$H$13</f>
        <v>22.68</v>
      </c>
      <c r="K26" s="112">
        <f>[21]Março!$H$14</f>
        <v>16.920000000000002</v>
      </c>
      <c r="L26" s="112">
        <f>[21]Março!$H$15</f>
        <v>15.120000000000001</v>
      </c>
      <c r="M26" s="112">
        <f>[21]Março!$H$16</f>
        <v>14.76</v>
      </c>
      <c r="N26" s="112">
        <f>[21]Março!$H$17</f>
        <v>11.520000000000001</v>
      </c>
      <c r="O26" s="112">
        <f>[21]Março!$H$18</f>
        <v>16.920000000000002</v>
      </c>
      <c r="P26" s="112">
        <f>[21]Março!$H$19</f>
        <v>21.240000000000002</v>
      </c>
      <c r="Q26" s="112">
        <f>[21]Março!$H$20</f>
        <v>14.04</v>
      </c>
      <c r="R26" s="112">
        <f>[21]Março!$H$21</f>
        <v>26.28</v>
      </c>
      <c r="S26" s="112">
        <f>[21]Março!$H$22</f>
        <v>16.2</v>
      </c>
      <c r="T26" s="112">
        <f>[21]Março!$H$23</f>
        <v>13.32</v>
      </c>
      <c r="U26" s="112">
        <f>[21]Março!$H$24</f>
        <v>25.56</v>
      </c>
      <c r="V26" s="112">
        <f>[21]Março!$H$25</f>
        <v>35.64</v>
      </c>
      <c r="W26" s="112">
        <f>[21]Março!$H$26</f>
        <v>15.48</v>
      </c>
      <c r="X26" s="112">
        <f>[21]Março!$H$27</f>
        <v>20.16</v>
      </c>
      <c r="Y26" s="112">
        <f>[21]Março!$H$28</f>
        <v>15.48</v>
      </c>
      <c r="Z26" s="112">
        <f>[21]Março!$H$29</f>
        <v>11.879999999999999</v>
      </c>
      <c r="AA26" s="112">
        <f>[21]Março!$H$30</f>
        <v>13.32</v>
      </c>
      <c r="AB26" s="112">
        <f>[21]Março!$H$31</f>
        <v>13.32</v>
      </c>
      <c r="AC26" s="112">
        <f>[21]Março!$H$32</f>
        <v>12.96</v>
      </c>
      <c r="AD26" s="112">
        <f>[21]Março!$H$33</f>
        <v>10.8</v>
      </c>
      <c r="AE26" s="112">
        <f>[21]Março!$H$34</f>
        <v>9</v>
      </c>
      <c r="AF26" s="112">
        <f>[21]Março!$H$35</f>
        <v>16.559999999999999</v>
      </c>
      <c r="AG26" s="117">
        <f t="shared" si="3"/>
        <v>35.64</v>
      </c>
      <c r="AH26" s="116">
        <f t="shared" si="4"/>
        <v>17.291612903225804</v>
      </c>
      <c r="AK26" t="s">
        <v>35</v>
      </c>
    </row>
    <row r="27" spans="1:38" x14ac:dyDescent="0.2">
      <c r="A27" s="48" t="s">
        <v>32</v>
      </c>
      <c r="B27" s="112">
        <f>[22]Março!$H$5</f>
        <v>9.7200000000000006</v>
      </c>
      <c r="C27" s="112">
        <f>[22]Março!$H$6</f>
        <v>8.2799999999999994</v>
      </c>
      <c r="D27" s="112">
        <f>[22]Março!$H$7</f>
        <v>11.520000000000001</v>
      </c>
      <c r="E27" s="112">
        <f>[22]Março!$H$8</f>
        <v>16.559999999999999</v>
      </c>
      <c r="F27" s="112">
        <f>[22]Março!$H$9</f>
        <v>11.879999999999999</v>
      </c>
      <c r="G27" s="112">
        <f>[22]Março!$H$10</f>
        <v>8.64</v>
      </c>
      <c r="H27" s="112">
        <f>[22]Março!$H$11</f>
        <v>11.520000000000001</v>
      </c>
      <c r="I27" s="112">
        <f>[22]Março!$H$12</f>
        <v>13.32</v>
      </c>
      <c r="J27" s="112">
        <f>[22]Março!$H$13</f>
        <v>13.68</v>
      </c>
      <c r="K27" s="112">
        <f>[22]Março!$H$14</f>
        <v>8.2799999999999994</v>
      </c>
      <c r="L27" s="112">
        <f>[22]Março!$H$15</f>
        <v>11.520000000000001</v>
      </c>
      <c r="M27" s="112">
        <f>[22]Março!$H$16</f>
        <v>13.68</v>
      </c>
      <c r="N27" s="112">
        <f>[22]Março!$H$17</f>
        <v>11.520000000000001</v>
      </c>
      <c r="O27" s="112">
        <f>[22]Março!$H$18</f>
        <v>13.32</v>
      </c>
      <c r="P27" s="112">
        <f>[22]Março!$H$19</f>
        <v>13.68</v>
      </c>
      <c r="Q27" s="112">
        <f>[22]Março!$H$20</f>
        <v>14.4</v>
      </c>
      <c r="R27" s="112">
        <f>[22]Março!$H$21</f>
        <v>15.840000000000002</v>
      </c>
      <c r="S27" s="112">
        <f>[22]Março!$H$22</f>
        <v>14.76</v>
      </c>
      <c r="T27" s="112">
        <f>[22]Março!$H$23</f>
        <v>11.879999999999999</v>
      </c>
      <c r="U27" s="112">
        <f>[22]Março!$H$24</f>
        <v>17.28</v>
      </c>
      <c r="V27" s="112">
        <f>[22]Março!$H$25</f>
        <v>17.28</v>
      </c>
      <c r="W27" s="112">
        <f>[22]Março!$H$26</f>
        <v>14.04</v>
      </c>
      <c r="X27" s="112">
        <f>[22]Março!$H$27</f>
        <v>13.68</v>
      </c>
      <c r="Y27" s="112">
        <f>[22]Março!$H$28</f>
        <v>10.8</v>
      </c>
      <c r="Z27" s="112">
        <f>[22]Março!$H$29</f>
        <v>9.7200000000000006</v>
      </c>
      <c r="AA27" s="112">
        <f>[22]Março!$H$30</f>
        <v>11.16</v>
      </c>
      <c r="AB27" s="112">
        <f>[22]Março!$H$31</f>
        <v>14.04</v>
      </c>
      <c r="AC27" s="112">
        <f>[22]Março!$H$32</f>
        <v>11.16</v>
      </c>
      <c r="AD27" s="112">
        <f>[22]Março!$H$33</f>
        <v>8.64</v>
      </c>
      <c r="AE27" s="112">
        <f>[22]Março!$H$34</f>
        <v>14.4</v>
      </c>
      <c r="AF27" s="112">
        <f>[22]Março!$H$35</f>
        <v>13.32</v>
      </c>
      <c r="AG27" s="117">
        <f t="shared" si="3"/>
        <v>17.28</v>
      </c>
      <c r="AH27" s="116">
        <f t="shared" si="4"/>
        <v>12.565161290322584</v>
      </c>
      <c r="AJ27" t="s">
        <v>35</v>
      </c>
    </row>
    <row r="28" spans="1:38" x14ac:dyDescent="0.2">
      <c r="A28" s="48" t="s">
        <v>10</v>
      </c>
      <c r="B28" s="112">
        <f>[23]Março!$H$5</f>
        <v>21.240000000000002</v>
      </c>
      <c r="C28" s="112">
        <f>[23]Março!$H$6</f>
        <v>8.2799999999999994</v>
      </c>
      <c r="D28" s="112">
        <f>[23]Março!$H$7</f>
        <v>15.120000000000001</v>
      </c>
      <c r="E28" s="112">
        <f>[23]Março!$H$8</f>
        <v>20.16</v>
      </c>
      <c r="F28" s="112">
        <f>[23]Março!$H$9</f>
        <v>9.7200000000000006</v>
      </c>
      <c r="G28" s="112">
        <f>[23]Março!$H$10</f>
        <v>11.520000000000001</v>
      </c>
      <c r="H28" s="112">
        <f>[23]Março!$H$11</f>
        <v>13.68</v>
      </c>
      <c r="I28" s="112">
        <f>[23]Março!$H$12</f>
        <v>12.6</v>
      </c>
      <c r="J28" s="112">
        <f>[23]Março!$H$13</f>
        <v>10.8</v>
      </c>
      <c r="K28" s="112">
        <f>[23]Março!$H$14</f>
        <v>9.7200000000000006</v>
      </c>
      <c r="L28" s="112">
        <f>[23]Março!$H$15</f>
        <v>17.64</v>
      </c>
      <c r="M28" s="112">
        <f>[23]Março!$H$16</f>
        <v>15.120000000000001</v>
      </c>
      <c r="N28" s="112">
        <f>[23]Março!$H$17</f>
        <v>11.879999999999999</v>
      </c>
      <c r="O28" s="112">
        <f>[23]Março!$H$18</f>
        <v>14.04</v>
      </c>
      <c r="P28" s="112">
        <f>[23]Março!$H$19</f>
        <v>10.8</v>
      </c>
      <c r="Q28" s="112">
        <f>[23]Março!$H$20</f>
        <v>10.44</v>
      </c>
      <c r="R28" s="112">
        <f>[23]Março!$H$21</f>
        <v>19.8</v>
      </c>
      <c r="S28" s="112">
        <f>[23]Março!$H$22</f>
        <v>12.24</v>
      </c>
      <c r="T28" s="112">
        <f>[23]Março!$H$23</f>
        <v>10.8</v>
      </c>
      <c r="U28" s="112">
        <f>[23]Março!$H$24</f>
        <v>12.24</v>
      </c>
      <c r="V28" s="112">
        <f>[23]Março!$H$25</f>
        <v>20.52</v>
      </c>
      <c r="W28" s="112">
        <f>[23]Março!$H$26</f>
        <v>13.32</v>
      </c>
      <c r="X28" s="112">
        <f>[23]Março!$H$27</f>
        <v>17.28</v>
      </c>
      <c r="Y28" s="112">
        <f>[23]Março!$H$28</f>
        <v>15.840000000000002</v>
      </c>
      <c r="Z28" s="112">
        <f>[23]Março!$H$29</f>
        <v>10.08</v>
      </c>
      <c r="AA28" s="112">
        <f>[23]Março!$H$30</f>
        <v>12.24</v>
      </c>
      <c r="AB28" s="112">
        <f>[23]Março!$H$31</f>
        <v>11.879999999999999</v>
      </c>
      <c r="AC28" s="112">
        <f>[23]Março!$H$32</f>
        <v>11.879999999999999</v>
      </c>
      <c r="AD28" s="112">
        <f>[23]Março!$H$33</f>
        <v>12.96</v>
      </c>
      <c r="AE28" s="112">
        <f>[23]Março!$H$34</f>
        <v>10.08</v>
      </c>
      <c r="AF28" s="112">
        <f>[23]Março!$H$35</f>
        <v>9</v>
      </c>
      <c r="AG28" s="117">
        <f t="shared" si="3"/>
        <v>21.240000000000002</v>
      </c>
      <c r="AH28" s="116">
        <f t="shared" si="4"/>
        <v>13.319999999999999</v>
      </c>
      <c r="AL28" t="s">
        <v>35</v>
      </c>
    </row>
    <row r="29" spans="1:38" x14ac:dyDescent="0.2">
      <c r="A29" s="48" t="s">
        <v>151</v>
      </c>
      <c r="B29" s="112">
        <f>[24]Março!$H$5</f>
        <v>23.759999999999998</v>
      </c>
      <c r="C29" s="112">
        <f>[24]Março!$H$6</f>
        <v>15.48</v>
      </c>
      <c r="D29" s="112">
        <f>[24]Março!$H$7</f>
        <v>26.28</v>
      </c>
      <c r="E29" s="112">
        <f>[24]Março!$H$8</f>
        <v>22.32</v>
      </c>
      <c r="F29" s="112">
        <f>[24]Março!$H$9</f>
        <v>19.440000000000001</v>
      </c>
      <c r="G29" s="112">
        <f>[24]Março!$H$10</f>
        <v>14.4</v>
      </c>
      <c r="H29" s="112">
        <f>[24]Março!$H$11</f>
        <v>23.040000000000003</v>
      </c>
      <c r="I29" s="112">
        <f>[24]Março!$H$12</f>
        <v>20.16</v>
      </c>
      <c r="J29" s="112">
        <f>[24]Março!$H$13</f>
        <v>24.12</v>
      </c>
      <c r="K29" s="112">
        <f>[24]Março!$H$14</f>
        <v>22.32</v>
      </c>
      <c r="L29" s="112">
        <f>[24]Março!$H$15</f>
        <v>17.28</v>
      </c>
      <c r="M29" s="112">
        <f>[24]Março!$H$16</f>
        <v>25.56</v>
      </c>
      <c r="N29" s="112">
        <f>[24]Março!$H$17</f>
        <v>21.6</v>
      </c>
      <c r="O29" s="112">
        <f>[24]Março!$H$18</f>
        <v>20.52</v>
      </c>
      <c r="P29" s="112">
        <f>[24]Março!$H$19</f>
        <v>27.720000000000002</v>
      </c>
      <c r="Q29" s="112">
        <f>[24]Março!$H$20</f>
        <v>20.52</v>
      </c>
      <c r="R29" s="112">
        <f>[24]Março!$H$21</f>
        <v>36.72</v>
      </c>
      <c r="S29" s="112">
        <f>[24]Março!$H$22</f>
        <v>36.36</v>
      </c>
      <c r="T29" s="112">
        <f>[24]Março!$H$23</f>
        <v>15.120000000000001</v>
      </c>
      <c r="U29" s="112">
        <f>[24]Março!$H$24</f>
        <v>25.92</v>
      </c>
      <c r="V29" s="112">
        <f>[24]Março!$H$25</f>
        <v>50.04</v>
      </c>
      <c r="W29" s="112">
        <f>[24]Março!$H$26</f>
        <v>20.52</v>
      </c>
      <c r="X29" s="112">
        <f>[24]Março!$H$27</f>
        <v>23.400000000000002</v>
      </c>
      <c r="Y29" s="112">
        <f>[24]Março!$H$28</f>
        <v>19.8</v>
      </c>
      <c r="Z29" s="112">
        <f>[24]Março!$H$29</f>
        <v>15.120000000000001</v>
      </c>
      <c r="AA29" s="112">
        <f>[24]Março!$H$30</f>
        <v>16.559999999999999</v>
      </c>
      <c r="AB29" s="112">
        <f>[24]Março!$H$31</f>
        <v>20.16</v>
      </c>
      <c r="AC29" s="112">
        <f>[24]Março!$H$32</f>
        <v>17.28</v>
      </c>
      <c r="AD29" s="112">
        <f>[24]Março!$H$33</f>
        <v>17.28</v>
      </c>
      <c r="AE29" s="112">
        <f>[24]Março!$H$34</f>
        <v>11.16</v>
      </c>
      <c r="AF29" s="112">
        <f>[24]Março!$H$35</f>
        <v>23.040000000000003</v>
      </c>
      <c r="AG29" s="117">
        <f t="shared" si="3"/>
        <v>50.04</v>
      </c>
      <c r="AH29" s="116">
        <f t="shared" si="4"/>
        <v>22.354838709677413</v>
      </c>
      <c r="AI29" s="12" t="s">
        <v>35</v>
      </c>
      <c r="AK29" t="s">
        <v>35</v>
      </c>
    </row>
    <row r="30" spans="1:38" hidden="1" x14ac:dyDescent="0.2">
      <c r="A30" s="48" t="s">
        <v>11</v>
      </c>
      <c r="B30" s="112" t="str">
        <f>[25]Março!$H$5</f>
        <v>*</v>
      </c>
      <c r="C30" s="112" t="str">
        <f>[25]Março!$H$6</f>
        <v>*</v>
      </c>
      <c r="D30" s="112" t="str">
        <f>[25]Março!$H$7</f>
        <v>*</v>
      </c>
      <c r="E30" s="112" t="str">
        <f>[25]Março!$H$8</f>
        <v>*</v>
      </c>
      <c r="F30" s="112" t="str">
        <f>[25]Março!$H$9</f>
        <v>*</v>
      </c>
      <c r="G30" s="112" t="str">
        <f>[25]Março!$H$10</f>
        <v>*</v>
      </c>
      <c r="H30" s="112" t="str">
        <f>[25]Março!$H$11</f>
        <v>*</v>
      </c>
      <c r="I30" s="112" t="str">
        <f>[25]Março!$H$12</f>
        <v>*</v>
      </c>
      <c r="J30" s="112" t="str">
        <f>[25]Março!$H$13</f>
        <v>*</v>
      </c>
      <c r="K30" s="112" t="str">
        <f>[25]Março!$H$14</f>
        <v>*</v>
      </c>
      <c r="L30" s="112" t="str">
        <f>[25]Março!$H$15</f>
        <v>*</v>
      </c>
      <c r="M30" s="112" t="str">
        <f>[25]Março!$H$16</f>
        <v>*</v>
      </c>
      <c r="N30" s="112" t="str">
        <f>[25]Março!$H$17</f>
        <v>*</v>
      </c>
      <c r="O30" s="112" t="str">
        <f>[25]Março!$H$18</f>
        <v>*</v>
      </c>
      <c r="P30" s="112" t="str">
        <f>[25]Março!$H$19</f>
        <v>*</v>
      </c>
      <c r="Q30" s="112" t="str">
        <f>[25]Março!$H$20</f>
        <v>*</v>
      </c>
      <c r="R30" s="112" t="str">
        <f>[25]Março!$H$21</f>
        <v>*</v>
      </c>
      <c r="S30" s="112" t="str">
        <f>[25]Março!$H$22</f>
        <v>*</v>
      </c>
      <c r="T30" s="112" t="str">
        <f>[25]Março!$H$23</f>
        <v>*</v>
      </c>
      <c r="U30" s="112" t="str">
        <f>[25]Março!$H$24</f>
        <v>*</v>
      </c>
      <c r="V30" s="112" t="str">
        <f>[25]Março!$H$25</f>
        <v>*</v>
      </c>
      <c r="W30" s="112" t="str">
        <f>[25]Março!$H$26</f>
        <v>*</v>
      </c>
      <c r="X30" s="112" t="str">
        <f>[25]Março!$H$27</f>
        <v>*</v>
      </c>
      <c r="Y30" s="112" t="str">
        <f>[25]Março!$H$28</f>
        <v>*</v>
      </c>
      <c r="Z30" s="112" t="str">
        <f>[25]Março!$H$29</f>
        <v>*</v>
      </c>
      <c r="AA30" s="112" t="str">
        <f>[25]Março!$H$30</f>
        <v>*</v>
      </c>
      <c r="AB30" s="112" t="str">
        <f>[25]Março!$H$31</f>
        <v>*</v>
      </c>
      <c r="AC30" s="112" t="str">
        <f>[25]Março!$H$32</f>
        <v>*</v>
      </c>
      <c r="AD30" s="112" t="str">
        <f>[25]Março!$H$33</f>
        <v>*</v>
      </c>
      <c r="AE30" s="112" t="str">
        <f>[25]Março!$H$34</f>
        <v>*</v>
      </c>
      <c r="AF30" s="112" t="str">
        <f>[25]Março!$H$35</f>
        <v>*</v>
      </c>
      <c r="AG30" s="117" t="s">
        <v>197</v>
      </c>
      <c r="AH30" s="116" t="s">
        <v>197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[26]Março!$H$5</f>
        <v>6.48</v>
      </c>
      <c r="C31" s="112">
        <f>[26]Março!$H$6</f>
        <v>10.44</v>
      </c>
      <c r="D31" s="112">
        <f>[26]Março!$H$7</f>
        <v>9</v>
      </c>
      <c r="E31" s="112">
        <f>[26]Março!$H$8</f>
        <v>12.24</v>
      </c>
      <c r="F31" s="112">
        <f>[26]Março!$H$9</f>
        <v>7.9200000000000008</v>
      </c>
      <c r="G31" s="112">
        <f>[26]Março!$H$10</f>
        <v>8.64</v>
      </c>
      <c r="H31" s="112">
        <f>[26]Março!$H$11</f>
        <v>7.5600000000000005</v>
      </c>
      <c r="I31" s="112">
        <f>[26]Março!$H$12</f>
        <v>11.520000000000001</v>
      </c>
      <c r="J31" s="112">
        <f>[26]Março!$H$13</f>
        <v>12.96</v>
      </c>
      <c r="K31" s="112">
        <f>[26]Março!$H$14</f>
        <v>9.7200000000000006</v>
      </c>
      <c r="L31" s="112">
        <f>[26]Março!$H$15</f>
        <v>9.7200000000000006</v>
      </c>
      <c r="M31" s="112">
        <f>[26]Março!$H$16</f>
        <v>9.7200000000000006</v>
      </c>
      <c r="N31" s="112">
        <f>[26]Março!$H$17</f>
        <v>14.4</v>
      </c>
      <c r="O31" s="112">
        <f>[26]Março!$H$18</f>
        <v>14.4</v>
      </c>
      <c r="P31" s="112">
        <f>[26]Março!$H$19</f>
        <v>12.96</v>
      </c>
      <c r="Q31" s="112">
        <f>[26]Março!$H$20</f>
        <v>14.4</v>
      </c>
      <c r="R31" s="112">
        <f>[26]Março!$H$21</f>
        <v>11.16</v>
      </c>
      <c r="S31" s="112">
        <f>[26]Março!$H$22</f>
        <v>16.2</v>
      </c>
      <c r="T31" s="112">
        <f>[26]Março!$H$23</f>
        <v>13.32</v>
      </c>
      <c r="U31" s="112">
        <f>[26]Março!$H$24</f>
        <v>14.04</v>
      </c>
      <c r="V31" s="112">
        <f>[26]Março!$H$25</f>
        <v>19.8</v>
      </c>
      <c r="W31" s="112">
        <f>[26]Março!$H$26</f>
        <v>9</v>
      </c>
      <c r="X31" s="112">
        <f>[26]Março!$H$27</f>
        <v>9.7200000000000006</v>
      </c>
      <c r="Y31" s="112">
        <f>[26]Março!$H$28</f>
        <v>6.84</v>
      </c>
      <c r="Z31" s="112">
        <f>[26]Março!$H$29</f>
        <v>11.879999999999999</v>
      </c>
      <c r="AA31" s="112">
        <f>[26]Março!$H$30</f>
        <v>15.120000000000001</v>
      </c>
      <c r="AB31" s="112">
        <f>[26]Março!$H$31</f>
        <v>7.9200000000000008</v>
      </c>
      <c r="AC31" s="112">
        <f>[26]Março!$H$32</f>
        <v>8.64</v>
      </c>
      <c r="AD31" s="112">
        <f>[26]Março!$H$33</f>
        <v>16.2</v>
      </c>
      <c r="AE31" s="112">
        <f>[26]Março!$H$34</f>
        <v>8.2799999999999994</v>
      </c>
      <c r="AF31" s="112">
        <f>[26]Março!$H$35</f>
        <v>2.8800000000000003</v>
      </c>
      <c r="AG31" s="117">
        <f t="shared" si="3"/>
        <v>19.8</v>
      </c>
      <c r="AH31" s="116">
        <f t="shared" si="4"/>
        <v>11.067096774193548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2">
        <f>[27]Março!$H$5</f>
        <v>15.48</v>
      </c>
      <c r="C32" s="112">
        <f>[27]Março!$H$6</f>
        <v>12.6</v>
      </c>
      <c r="D32" s="112">
        <f>[27]Março!$H$7</f>
        <v>16.2</v>
      </c>
      <c r="E32" s="112">
        <f>[27]Março!$H$8</f>
        <v>16.559999999999999</v>
      </c>
      <c r="F32" s="112">
        <f>[27]Março!$H$9</f>
        <v>6.84</v>
      </c>
      <c r="G32" s="112">
        <f>[27]Março!$H$10</f>
        <v>8.2799999999999994</v>
      </c>
      <c r="H32" s="112">
        <f>[27]Março!$H$11</f>
        <v>19.440000000000001</v>
      </c>
      <c r="I32" s="112">
        <f>[27]Março!$H$12</f>
        <v>17.64</v>
      </c>
      <c r="J32" s="112">
        <f>[27]Março!$H$13</f>
        <v>18</v>
      </c>
      <c r="K32" s="112">
        <f>[27]Março!$H$14</f>
        <v>14.04</v>
      </c>
      <c r="L32" s="112">
        <f>[27]Março!$H$15</f>
        <v>14.04</v>
      </c>
      <c r="M32" s="112">
        <f>[27]Março!$H$16</f>
        <v>28.08</v>
      </c>
      <c r="N32" s="112">
        <f>[27]Março!$H$17</f>
        <v>14.04</v>
      </c>
      <c r="O32" s="112">
        <f>[27]Março!$H$18</f>
        <v>12.6</v>
      </c>
      <c r="P32" s="112">
        <f>[27]Março!$H$19</f>
        <v>16.559999999999999</v>
      </c>
      <c r="Q32" s="112">
        <f>[27]Março!$H$20</f>
        <v>15.120000000000001</v>
      </c>
      <c r="R32" s="112">
        <f>[27]Março!$H$21</f>
        <v>18</v>
      </c>
      <c r="S32" s="112">
        <f>[27]Março!$H$22</f>
        <v>17.64</v>
      </c>
      <c r="T32" s="112">
        <f>[27]Março!$H$23</f>
        <v>16.920000000000002</v>
      </c>
      <c r="U32" s="112">
        <f>[27]Março!$H$24</f>
        <v>19.440000000000001</v>
      </c>
      <c r="V32" s="112">
        <f>[27]Março!$H$25</f>
        <v>23.400000000000002</v>
      </c>
      <c r="W32" s="112">
        <f>[27]Março!$H$26</f>
        <v>33.840000000000003</v>
      </c>
      <c r="X32" s="112">
        <f>[27]Março!$H$27</f>
        <v>11.879999999999999</v>
      </c>
      <c r="Y32" s="112">
        <f>[27]Março!$H$28</f>
        <v>11.520000000000001</v>
      </c>
      <c r="Z32" s="112">
        <f>[27]Março!$H$29</f>
        <v>12.6</v>
      </c>
      <c r="AA32" s="112">
        <f>[27]Março!$H$30</f>
        <v>17.28</v>
      </c>
      <c r="AB32" s="112">
        <f>[27]Março!$H$31</f>
        <v>16.2</v>
      </c>
      <c r="AC32" s="112">
        <f>[27]Março!$H$32</f>
        <v>11.520000000000001</v>
      </c>
      <c r="AD32" s="112">
        <f>[27]Março!$H$33</f>
        <v>16.920000000000002</v>
      </c>
      <c r="AE32" s="112">
        <f>[27]Março!$H$34</f>
        <v>9</v>
      </c>
      <c r="AF32" s="112">
        <f>[27]Março!$H$35</f>
        <v>13.32</v>
      </c>
      <c r="AG32" s="117">
        <f t="shared" si="3"/>
        <v>33.840000000000003</v>
      </c>
      <c r="AH32" s="116">
        <f t="shared" si="4"/>
        <v>15.967741935483868</v>
      </c>
      <c r="AK32" t="s">
        <v>35</v>
      </c>
    </row>
    <row r="33" spans="1:38" x14ac:dyDescent="0.2">
      <c r="A33" s="48" t="s">
        <v>152</v>
      </c>
      <c r="B33" s="112">
        <f>[28]Março!$H$5</f>
        <v>9</v>
      </c>
      <c r="C33" s="112">
        <f>[28]Março!$H$6</f>
        <v>8.2799999999999994</v>
      </c>
      <c r="D33" s="112">
        <f>[28]Março!$H$7</f>
        <v>13.32</v>
      </c>
      <c r="E33" s="112">
        <f>[28]Março!$H$8</f>
        <v>14.4</v>
      </c>
      <c r="F33" s="112">
        <f>[28]Março!$H$9</f>
        <v>13.68</v>
      </c>
      <c r="G33" s="112">
        <f>[28]Março!$H$10</f>
        <v>14.04</v>
      </c>
      <c r="H33" s="112">
        <f>[28]Março!$H$11</f>
        <v>12.96</v>
      </c>
      <c r="I33" s="112">
        <f>[28]Março!$H$12</f>
        <v>18.36</v>
      </c>
      <c r="J33" s="112">
        <f>[28]Março!$H$13</f>
        <v>15.840000000000002</v>
      </c>
      <c r="K33" s="112">
        <f>[28]Março!$H$14</f>
        <v>10.08</v>
      </c>
      <c r="L33" s="112">
        <f>[28]Março!$H$15</f>
        <v>9.7200000000000006</v>
      </c>
      <c r="M33" s="112">
        <f>[28]Março!$H$16</f>
        <v>15.120000000000001</v>
      </c>
      <c r="N33" s="112">
        <f>[28]Março!$H$17</f>
        <v>16.2</v>
      </c>
      <c r="O33" s="112">
        <f>[28]Março!$H$18</f>
        <v>10.08</v>
      </c>
      <c r="P33" s="112">
        <f>[28]Março!$H$19</f>
        <v>11.520000000000001</v>
      </c>
      <c r="Q33" s="112">
        <f>[28]Março!$H$20</f>
        <v>9.7200000000000006</v>
      </c>
      <c r="R33" s="112">
        <f>[28]Março!$H$21</f>
        <v>15.840000000000002</v>
      </c>
      <c r="S33" s="112">
        <f>[28]Março!$H$22</f>
        <v>10.8</v>
      </c>
      <c r="T33" s="112">
        <f>[28]Março!$H$23</f>
        <v>9</v>
      </c>
      <c r="U33" s="112">
        <f>[28]Março!$H$24</f>
        <v>14.04</v>
      </c>
      <c r="V33" s="112">
        <f>[28]Março!$H$25</f>
        <v>23.040000000000003</v>
      </c>
      <c r="W33" s="112">
        <f>[28]Março!$H$26</f>
        <v>11.879999999999999</v>
      </c>
      <c r="X33" s="112">
        <f>[28]Março!$H$27</f>
        <v>18</v>
      </c>
      <c r="Y33" s="112">
        <f>[28]Março!$H$28</f>
        <v>12.6</v>
      </c>
      <c r="Z33" s="112">
        <f>[28]Março!$H$29</f>
        <v>11.16</v>
      </c>
      <c r="AA33" s="112">
        <f>[28]Março!$H$30</f>
        <v>12.6</v>
      </c>
      <c r="AB33" s="112">
        <f>[28]Março!$H$31</f>
        <v>12.96</v>
      </c>
      <c r="AC33" s="112">
        <f>[28]Março!$H$32</f>
        <v>11.520000000000001</v>
      </c>
      <c r="AD33" s="112">
        <f>[28]Março!$H$33</f>
        <v>10.44</v>
      </c>
      <c r="AE33" s="112">
        <f>[28]Março!$H$34</f>
        <v>10.44</v>
      </c>
      <c r="AF33" s="112">
        <f>[28]Março!$H$35</f>
        <v>12.96</v>
      </c>
      <c r="AG33" s="117">
        <f t="shared" si="3"/>
        <v>23.040000000000003</v>
      </c>
      <c r="AH33" s="116">
        <f t="shared" si="4"/>
        <v>12.890322580645162</v>
      </c>
      <c r="AK33" t="s">
        <v>35</v>
      </c>
    </row>
    <row r="34" spans="1:38" x14ac:dyDescent="0.2">
      <c r="A34" s="48" t="s">
        <v>123</v>
      </c>
      <c r="B34" s="112">
        <f>[29]Março!$H$5</f>
        <v>17.28</v>
      </c>
      <c r="C34" s="112">
        <f>[29]Março!$H$6</f>
        <v>14.4</v>
      </c>
      <c r="D34" s="112">
        <f>[29]Março!$H$7</f>
        <v>13.68</v>
      </c>
      <c r="E34" s="112">
        <f>[29]Março!$H$8</f>
        <v>23.040000000000003</v>
      </c>
      <c r="F34" s="112">
        <f>[29]Março!$H$9</f>
        <v>18</v>
      </c>
      <c r="G34" s="112">
        <f>[29]Março!$H$10</f>
        <v>13.32</v>
      </c>
      <c r="H34" s="112">
        <f>[29]Março!$H$11</f>
        <v>16.2</v>
      </c>
      <c r="I34" s="112">
        <f>[29]Março!$H$12</f>
        <v>16.920000000000002</v>
      </c>
      <c r="J34" s="112">
        <f>[29]Março!$H$13</f>
        <v>28.44</v>
      </c>
      <c r="K34" s="112">
        <f>[29]Março!$H$14</f>
        <v>11.520000000000001</v>
      </c>
      <c r="L34" s="112">
        <f>[29]Março!$H$15</f>
        <v>16.920000000000002</v>
      </c>
      <c r="M34" s="112">
        <f>[29]Março!$H$16</f>
        <v>16.920000000000002</v>
      </c>
      <c r="N34" s="112">
        <f>[29]Março!$H$17</f>
        <v>13.68</v>
      </c>
      <c r="O34" s="112">
        <f>[29]Março!$H$18</f>
        <v>14.04</v>
      </c>
      <c r="P34" s="112">
        <f>[29]Março!$H$19</f>
        <v>11.520000000000001</v>
      </c>
      <c r="Q34" s="112">
        <f>[29]Março!$H$20</f>
        <v>11.16</v>
      </c>
      <c r="R34" s="112">
        <f>[29]Março!$H$21</f>
        <v>22.32</v>
      </c>
      <c r="S34" s="112">
        <f>[29]Março!$H$22</f>
        <v>15.840000000000002</v>
      </c>
      <c r="T34" s="112">
        <f>[29]Março!$H$23</f>
        <v>12.96</v>
      </c>
      <c r="U34" s="112">
        <f>[29]Março!$H$24</f>
        <v>22.32</v>
      </c>
      <c r="V34" s="112">
        <f>[29]Março!$H$25</f>
        <v>28.44</v>
      </c>
      <c r="W34" s="112">
        <f>[29]Março!$H$26</f>
        <v>10.8</v>
      </c>
      <c r="X34" s="112">
        <f>[29]Março!$H$27</f>
        <v>19.079999999999998</v>
      </c>
      <c r="Y34" s="112">
        <f>[29]Março!$H$28</f>
        <v>12.96</v>
      </c>
      <c r="Z34" s="112">
        <f>[29]Março!$H$29</f>
        <v>10.44</v>
      </c>
      <c r="AA34" s="112">
        <f>[29]Março!$H$30</f>
        <v>14.04</v>
      </c>
      <c r="AB34" s="112">
        <f>[29]Março!$H$31</f>
        <v>12.24</v>
      </c>
      <c r="AC34" s="112">
        <f>[29]Março!$H$32</f>
        <v>12.24</v>
      </c>
      <c r="AD34" s="112">
        <f>[29]Março!$H$33</f>
        <v>12.6</v>
      </c>
      <c r="AE34" s="112">
        <f>[29]Março!$H$34</f>
        <v>10.44</v>
      </c>
      <c r="AF34" s="112">
        <f>[29]Março!$H$35</f>
        <v>16.559999999999999</v>
      </c>
      <c r="AG34" s="117">
        <f t="shared" si="3"/>
        <v>28.44</v>
      </c>
      <c r="AH34" s="116">
        <f t="shared" si="4"/>
        <v>15.816774193548389</v>
      </c>
      <c r="AK34" t="s">
        <v>35</v>
      </c>
    </row>
    <row r="35" spans="1:38" x14ac:dyDescent="0.2">
      <c r="A35" s="48" t="s">
        <v>14</v>
      </c>
      <c r="B35" s="112">
        <f>[30]Março!$H$5</f>
        <v>11.879999999999999</v>
      </c>
      <c r="C35" s="112">
        <f>[30]Março!$H$6</f>
        <v>11.879999999999999</v>
      </c>
      <c r="D35" s="112">
        <f>[30]Março!$H$7</f>
        <v>16.920000000000002</v>
      </c>
      <c r="E35" s="112">
        <f>[30]Março!$H$8</f>
        <v>9.3600000000000012</v>
      </c>
      <c r="F35" s="112">
        <f>[30]Março!$H$9</f>
        <v>33.119999999999997</v>
      </c>
      <c r="G35" s="112">
        <f>[30]Março!$H$10</f>
        <v>10.8</v>
      </c>
      <c r="H35" s="112">
        <f>[30]Março!$H$11</f>
        <v>16.2</v>
      </c>
      <c r="I35" s="112">
        <f>[30]Março!$H$12</f>
        <v>19.079999999999998</v>
      </c>
      <c r="J35" s="112">
        <f>[30]Março!$H$13</f>
        <v>17.28</v>
      </c>
      <c r="K35" s="112">
        <f>[30]Março!$H$14</f>
        <v>15.840000000000002</v>
      </c>
      <c r="L35" s="112">
        <f>[30]Março!$H$15</f>
        <v>16.559999999999999</v>
      </c>
      <c r="M35" s="112">
        <f>[30]Março!$H$16</f>
        <v>13.68</v>
      </c>
      <c r="N35" s="112">
        <f>[30]Março!$H$17</f>
        <v>18.720000000000002</v>
      </c>
      <c r="O35" s="112">
        <f>[30]Março!$H$18</f>
        <v>7.9200000000000008</v>
      </c>
      <c r="P35" s="112">
        <f>[30]Março!$H$19</f>
        <v>12.6</v>
      </c>
      <c r="Q35" s="112">
        <f>[30]Março!$H$20</f>
        <v>22.32</v>
      </c>
      <c r="R35" s="112">
        <f>[30]Março!$H$21</f>
        <v>14.04</v>
      </c>
      <c r="S35" s="112">
        <f>[30]Março!$H$22</f>
        <v>15.48</v>
      </c>
      <c r="T35" s="112">
        <f>[30]Março!$H$23</f>
        <v>17.64</v>
      </c>
      <c r="U35" s="112">
        <f>[30]Março!$H$24</f>
        <v>17.64</v>
      </c>
      <c r="V35" s="112">
        <f>[30]Março!$H$25</f>
        <v>21.96</v>
      </c>
      <c r="W35" s="112">
        <f>[30]Março!$H$26</f>
        <v>16.920000000000002</v>
      </c>
      <c r="X35" s="112">
        <f>[30]Março!$H$27</f>
        <v>19.440000000000001</v>
      </c>
      <c r="Y35" s="112">
        <f>[30]Março!$H$28</f>
        <v>18.36</v>
      </c>
      <c r="Z35" s="112">
        <f>[30]Março!$H$29</f>
        <v>10.8</v>
      </c>
      <c r="AA35" s="112">
        <f>[30]Março!$H$30</f>
        <v>15.840000000000002</v>
      </c>
      <c r="AB35" s="112">
        <f>[30]Março!$H$31</f>
        <v>14.4</v>
      </c>
      <c r="AC35" s="112">
        <f>[30]Março!$H$32</f>
        <v>17.28</v>
      </c>
      <c r="AD35" s="112">
        <f>[30]Março!$H$33</f>
        <v>13.68</v>
      </c>
      <c r="AE35" s="112">
        <f>[30]Março!$H$34</f>
        <v>14.4</v>
      </c>
      <c r="AF35" s="112">
        <f>[30]Março!$H$35</f>
        <v>12.24</v>
      </c>
      <c r="AG35" s="117">
        <f t="shared" si="3"/>
        <v>33.119999999999997</v>
      </c>
      <c r="AH35" s="116">
        <f t="shared" si="4"/>
        <v>15.944516129032255</v>
      </c>
      <c r="AK35" t="s">
        <v>35</v>
      </c>
    </row>
    <row r="36" spans="1:38" x14ac:dyDescent="0.2">
      <c r="A36" s="48" t="s">
        <v>153</v>
      </c>
      <c r="B36" s="112">
        <f>[31]Março!$H$5</f>
        <v>7.5600000000000005</v>
      </c>
      <c r="C36" s="112">
        <f>[31]Março!$H$6</f>
        <v>16.2</v>
      </c>
      <c r="D36" s="112">
        <f>[31]Março!$H$7</f>
        <v>17.64</v>
      </c>
      <c r="E36" s="112">
        <f>[31]Março!$H$8</f>
        <v>11.520000000000001</v>
      </c>
      <c r="F36" s="112">
        <f>[31]Março!$H$9</f>
        <v>14.76</v>
      </c>
      <c r="G36" s="112">
        <f>[31]Março!$H$10</f>
        <v>15.120000000000001</v>
      </c>
      <c r="H36" s="112">
        <f>[31]Março!$H$11</f>
        <v>13.68</v>
      </c>
      <c r="I36" s="112">
        <f>[31]Março!$H$12</f>
        <v>10.44</v>
      </c>
      <c r="J36" s="112">
        <f>[31]Março!$H$13</f>
        <v>31.319999999999997</v>
      </c>
      <c r="K36" s="112">
        <f>[31]Março!$H$14</f>
        <v>13.68</v>
      </c>
      <c r="L36" s="112">
        <f>[31]Março!$H$15</f>
        <v>7.2</v>
      </c>
      <c r="M36" s="112">
        <f>[31]Março!$H$16</f>
        <v>11.520000000000001</v>
      </c>
      <c r="N36" s="112">
        <f>[31]Março!$H$17</f>
        <v>14.76</v>
      </c>
      <c r="O36" s="112">
        <f>[31]Março!$H$18</f>
        <v>12.96</v>
      </c>
      <c r="P36" s="112">
        <f>[31]Março!$H$19</f>
        <v>20.52</v>
      </c>
      <c r="Q36" s="112">
        <f>[31]Março!$H$20</f>
        <v>21.96</v>
      </c>
      <c r="R36" s="112">
        <f>[31]Março!$H$21</f>
        <v>14.4</v>
      </c>
      <c r="S36" s="112">
        <f>[31]Março!$H$22</f>
        <v>14.4</v>
      </c>
      <c r="T36" s="112">
        <f>[31]Março!$H$23</f>
        <v>14.76</v>
      </c>
      <c r="U36" s="112">
        <f>[31]Março!$H$24</f>
        <v>23.040000000000003</v>
      </c>
      <c r="V36" s="112">
        <f>[31]Março!$H$25</f>
        <v>10.8</v>
      </c>
      <c r="W36" s="112">
        <f>[31]Março!$H$26</f>
        <v>14.4</v>
      </c>
      <c r="X36" s="112">
        <f>[31]Março!$H$27</f>
        <v>15.120000000000001</v>
      </c>
      <c r="Y36" s="112">
        <f>[31]Março!$H$28</f>
        <v>11.16</v>
      </c>
      <c r="Z36" s="112">
        <f>[31]Março!$H$29</f>
        <v>10.8</v>
      </c>
      <c r="AA36" s="112">
        <f>[31]Março!$H$30</f>
        <v>11.520000000000001</v>
      </c>
      <c r="AB36" s="112">
        <f>[31]Março!$H$31</f>
        <v>11.16</v>
      </c>
      <c r="AC36" s="112">
        <f>[31]Março!$H$32</f>
        <v>10.8</v>
      </c>
      <c r="AD36" s="112">
        <f>[31]Março!$H$33</f>
        <v>9.7200000000000006</v>
      </c>
      <c r="AE36" s="112">
        <f>[31]Março!$H$34</f>
        <v>10.8</v>
      </c>
      <c r="AF36" s="112">
        <f>[31]Março!$H$35</f>
        <v>12.6</v>
      </c>
      <c r="AG36" s="117">
        <f t="shared" si="3"/>
        <v>31.319999999999997</v>
      </c>
      <c r="AH36" s="116">
        <f t="shared" si="4"/>
        <v>14.074838709677424</v>
      </c>
    </row>
    <row r="37" spans="1:38" x14ac:dyDescent="0.2">
      <c r="A37" s="48" t="s">
        <v>15</v>
      </c>
      <c r="B37" s="112">
        <f>[32]Março!$H$5</f>
        <v>15.840000000000002</v>
      </c>
      <c r="C37" s="112">
        <f>[32]Março!$H$6</f>
        <v>12.6</v>
      </c>
      <c r="D37" s="112">
        <f>[32]Março!$H$7</f>
        <v>15.120000000000001</v>
      </c>
      <c r="E37" s="112">
        <f>[32]Março!$H$8</f>
        <v>15.840000000000002</v>
      </c>
      <c r="F37" s="112">
        <f>[32]Março!$H$9</f>
        <v>12.96</v>
      </c>
      <c r="G37" s="112">
        <f>[32]Março!$H$10</f>
        <v>11.879999999999999</v>
      </c>
      <c r="H37" s="112">
        <f>[32]Março!$H$11</f>
        <v>11.879999999999999</v>
      </c>
      <c r="I37" s="112">
        <f>[32]Março!$H$12</f>
        <v>14.76</v>
      </c>
      <c r="J37" s="112">
        <f>[32]Março!$H$13</f>
        <v>16.2</v>
      </c>
      <c r="K37" s="112">
        <f>[32]Março!$H$14</f>
        <v>14.4</v>
      </c>
      <c r="L37" s="112">
        <f>[32]Março!$H$15</f>
        <v>15.120000000000001</v>
      </c>
      <c r="M37" s="112">
        <f>[32]Março!$H$16</f>
        <v>18.720000000000002</v>
      </c>
      <c r="N37" s="112">
        <f>[32]Março!$H$17</f>
        <v>20.16</v>
      </c>
      <c r="O37" s="112">
        <f>[32]Março!$H$18</f>
        <v>11.16</v>
      </c>
      <c r="P37" s="112">
        <f>[32]Março!$H$19</f>
        <v>11.16</v>
      </c>
      <c r="Q37" s="112">
        <f>[32]Março!$H$20</f>
        <v>13.68</v>
      </c>
      <c r="R37" s="112">
        <f>[32]Março!$H$21</f>
        <v>17.64</v>
      </c>
      <c r="S37" s="112">
        <f>[32]Março!$H$22</f>
        <v>18</v>
      </c>
      <c r="T37" s="112">
        <f>[32]Março!$H$23</f>
        <v>14.04</v>
      </c>
      <c r="U37" s="112">
        <f>[32]Março!$H$24</f>
        <v>16.2</v>
      </c>
      <c r="V37" s="112">
        <f>[32]Março!$H$25</f>
        <v>25.56</v>
      </c>
      <c r="W37" s="112">
        <f>[32]Março!$H$26</f>
        <v>14.76</v>
      </c>
      <c r="X37" s="112">
        <f>[32]Março!$H$27</f>
        <v>21.6</v>
      </c>
      <c r="Y37" s="112">
        <f>[32]Março!$H$28</f>
        <v>20.16</v>
      </c>
      <c r="Z37" s="112">
        <f>[32]Março!$H$29</f>
        <v>12.96</v>
      </c>
      <c r="AA37" s="112">
        <f>[32]Março!$H$30</f>
        <v>18.720000000000002</v>
      </c>
      <c r="AB37" s="112">
        <f>[32]Março!$H$31</f>
        <v>17.28</v>
      </c>
      <c r="AC37" s="112">
        <f>[32]Março!$H$32</f>
        <v>21.240000000000002</v>
      </c>
      <c r="AD37" s="112">
        <f>[32]Março!$H$33</f>
        <v>21.96</v>
      </c>
      <c r="AE37" s="112">
        <f>[32]Março!$H$34</f>
        <v>11.879999999999999</v>
      </c>
      <c r="AF37" s="112">
        <f>[32]Março!$H$35</f>
        <v>8.64</v>
      </c>
      <c r="AG37" s="117">
        <f t="shared" si="3"/>
        <v>25.56</v>
      </c>
      <c r="AH37" s="116">
        <f t="shared" si="4"/>
        <v>15.874838709677421</v>
      </c>
      <c r="AI37" s="12" t="s">
        <v>35</v>
      </c>
      <c r="AK37" t="s">
        <v>35</v>
      </c>
    </row>
    <row r="38" spans="1:38" hidden="1" x14ac:dyDescent="0.2">
      <c r="A38" s="48" t="s">
        <v>16</v>
      </c>
      <c r="B38" s="112">
        <f>[33]Março!$H$5</f>
        <v>25.2</v>
      </c>
      <c r="C38" s="112">
        <f>[33]Março!$H$6</f>
        <v>10.44</v>
      </c>
      <c r="D38" s="112">
        <f>[33]Março!$H$7</f>
        <v>12.6</v>
      </c>
      <c r="E38" s="112">
        <f>[33]Março!$H$8</f>
        <v>8.2799999999999994</v>
      </c>
      <c r="F38" s="112">
        <f>[33]Março!$H$9</f>
        <v>4.6800000000000006</v>
      </c>
      <c r="G38" s="112">
        <f>[33]Março!$H$10</f>
        <v>6.48</v>
      </c>
      <c r="H38" s="112">
        <f>[33]Março!$H$11</f>
        <v>21.96</v>
      </c>
      <c r="I38" s="112">
        <f>[33]Março!$H$12</f>
        <v>8.2799999999999994</v>
      </c>
      <c r="J38" s="112">
        <f>[33]Março!$H$13</f>
        <v>25.2</v>
      </c>
      <c r="K38" s="112">
        <f>[33]Março!$H$14</f>
        <v>13.68</v>
      </c>
      <c r="L38" s="112">
        <f>[33]Março!$H$15</f>
        <v>13.32</v>
      </c>
      <c r="M38" s="112">
        <f>[33]Março!$H$16</f>
        <v>6.12</v>
      </c>
      <c r="N38" s="112">
        <f>[33]Março!$H$17</f>
        <v>6.84</v>
      </c>
      <c r="O38" s="112">
        <f>[33]Março!$H$18</f>
        <v>7.2</v>
      </c>
      <c r="P38" s="112">
        <f>[33]Março!$H$19</f>
        <v>22.32</v>
      </c>
      <c r="Q38" s="112">
        <f>[33]Março!$H$20</f>
        <v>5.4</v>
      </c>
      <c r="R38" s="112">
        <f>[33]Março!$H$21</f>
        <v>17.28</v>
      </c>
      <c r="S38" s="112">
        <f>[33]Março!$H$22</f>
        <v>7.9200000000000008</v>
      </c>
      <c r="T38" s="112">
        <f>[33]Março!$H$23</f>
        <v>8.64</v>
      </c>
      <c r="U38" s="112">
        <f>[33]Março!$H$24</f>
        <v>12.6</v>
      </c>
      <c r="V38" s="112">
        <f>[33]Março!$H$25</f>
        <v>7.5600000000000005</v>
      </c>
      <c r="W38" s="112">
        <f>[33]Março!$H$26</f>
        <v>11.879999999999999</v>
      </c>
      <c r="X38" s="112">
        <f>[33]Março!$H$27</f>
        <v>6.48</v>
      </c>
      <c r="Y38" s="112">
        <f>[33]Março!$H$28</f>
        <v>20.52</v>
      </c>
      <c r="Z38" s="112">
        <f>[33]Março!$H$29</f>
        <v>6.48</v>
      </c>
      <c r="AA38" s="112">
        <f>[33]Março!$H$30</f>
        <v>12.24</v>
      </c>
      <c r="AB38" s="112">
        <f>[33]Março!$H$31</f>
        <v>6.84</v>
      </c>
      <c r="AC38" s="112">
        <f>[33]Março!$H$32</f>
        <v>9.3600000000000012</v>
      </c>
      <c r="AD38" s="112">
        <f>[33]Março!$H$33</f>
        <v>12.24</v>
      </c>
      <c r="AE38" s="112">
        <f>[33]Março!$H$34</f>
        <v>23.040000000000003</v>
      </c>
      <c r="AF38" s="112">
        <f>[33]Março!$H$35</f>
        <v>10.08</v>
      </c>
      <c r="AG38" s="117" t="s">
        <v>197</v>
      </c>
      <c r="AH38" s="116" t="s">
        <v>197</v>
      </c>
      <c r="AK38" t="s">
        <v>35</v>
      </c>
    </row>
    <row r="39" spans="1:38" x14ac:dyDescent="0.2">
      <c r="A39" s="48" t="s">
        <v>154</v>
      </c>
      <c r="B39" s="112">
        <f>[34]Março!$H$5</f>
        <v>10.8</v>
      </c>
      <c r="C39" s="112">
        <f>[34]Março!$H$6</f>
        <v>12.96</v>
      </c>
      <c r="D39" s="112">
        <f>[34]Março!$H$7</f>
        <v>20.16</v>
      </c>
      <c r="E39" s="112">
        <f>[34]Março!$H$8</f>
        <v>12.24</v>
      </c>
      <c r="F39" s="112">
        <f>[34]Março!$H$9</f>
        <v>20.16</v>
      </c>
      <c r="G39" s="112">
        <f>[34]Março!$H$10</f>
        <v>13.68</v>
      </c>
      <c r="H39" s="112">
        <f>[34]Março!$H$11</f>
        <v>11.520000000000001</v>
      </c>
      <c r="I39" s="112">
        <f>[34]Março!$H$12</f>
        <v>17.64</v>
      </c>
      <c r="J39" s="112">
        <f>[34]Março!$H$13</f>
        <v>12.96</v>
      </c>
      <c r="K39" s="112">
        <f>[34]Março!$H$14</f>
        <v>10.08</v>
      </c>
      <c r="L39" s="112">
        <f>[34]Março!$H$15</f>
        <v>10.44</v>
      </c>
      <c r="M39" s="112">
        <f>[34]Março!$H$16</f>
        <v>12.6</v>
      </c>
      <c r="N39" s="112">
        <f>[34]Março!$H$17</f>
        <v>21.6</v>
      </c>
      <c r="O39" s="112">
        <f>[34]Março!$H$18</f>
        <v>29.52</v>
      </c>
      <c r="P39" s="112">
        <f>[34]Março!$H$19</f>
        <v>12.24</v>
      </c>
      <c r="Q39" s="112">
        <f>[34]Março!$H$20</f>
        <v>14.4</v>
      </c>
      <c r="R39" s="112">
        <f>[34]Março!$H$21</f>
        <v>30.96</v>
      </c>
      <c r="S39" s="112">
        <f>[34]Março!$H$22</f>
        <v>12.6</v>
      </c>
      <c r="T39" s="112">
        <f>[34]Março!$H$23</f>
        <v>10.44</v>
      </c>
      <c r="U39" s="112">
        <f>[34]Março!$H$24</f>
        <v>15.48</v>
      </c>
      <c r="V39" s="112">
        <f>[34]Março!$H$25</f>
        <v>23.400000000000002</v>
      </c>
      <c r="W39" s="112">
        <f>[34]Março!$H$26</f>
        <v>17.28</v>
      </c>
      <c r="X39" s="112">
        <f>[34]Março!$H$27</f>
        <v>20.52</v>
      </c>
      <c r="Y39" s="112">
        <f>[34]Março!$H$28</f>
        <v>15.48</v>
      </c>
      <c r="Z39" s="112">
        <f>[34]Março!$H$29</f>
        <v>14.4</v>
      </c>
      <c r="AA39" s="112">
        <f>[34]Março!$H$30</f>
        <v>11.520000000000001</v>
      </c>
      <c r="AB39" s="112">
        <f>[34]Março!$H$31</f>
        <v>15.120000000000001</v>
      </c>
      <c r="AC39" s="112">
        <f>[34]Março!$H$32</f>
        <v>11.879999999999999</v>
      </c>
      <c r="AD39" s="112">
        <f>[34]Março!$H$33</f>
        <v>16.559999999999999</v>
      </c>
      <c r="AE39" s="112">
        <f>[34]Março!$H$34</f>
        <v>15.120000000000001</v>
      </c>
      <c r="AF39" s="112">
        <f>[34]Março!$H$35</f>
        <v>15.840000000000002</v>
      </c>
      <c r="AG39" s="117">
        <f t="shared" si="3"/>
        <v>30.96</v>
      </c>
      <c r="AH39" s="116">
        <f t="shared" si="4"/>
        <v>15.793548387096775</v>
      </c>
      <c r="AK39" t="s">
        <v>35</v>
      </c>
    </row>
    <row r="40" spans="1:38" x14ac:dyDescent="0.2">
      <c r="A40" s="48" t="s">
        <v>17</v>
      </c>
      <c r="B40" s="112">
        <f>[35]Março!$H$5</f>
        <v>14.4</v>
      </c>
      <c r="C40" s="112">
        <f>[35]Março!$H$6</f>
        <v>9</v>
      </c>
      <c r="D40" s="112">
        <f>[35]Março!$H$7</f>
        <v>17.28</v>
      </c>
      <c r="E40" s="112">
        <f>[35]Março!$H$8</f>
        <v>19.440000000000001</v>
      </c>
      <c r="F40" s="112">
        <f>[35]Março!$H$9</f>
        <v>20.52</v>
      </c>
      <c r="G40" s="112">
        <f>[35]Março!$H$10</f>
        <v>8.64</v>
      </c>
      <c r="H40" s="112">
        <f>[35]Março!$H$11</f>
        <v>11.879999999999999</v>
      </c>
      <c r="I40" s="112">
        <f>[35]Março!$H$12</f>
        <v>18.720000000000002</v>
      </c>
      <c r="J40" s="112">
        <f>[35]Março!$H$13</f>
        <v>18</v>
      </c>
      <c r="K40" s="112">
        <f>[35]Março!$H$14</f>
        <v>10.44</v>
      </c>
      <c r="L40" s="112">
        <f>[35]Março!$H$15</f>
        <v>7.9200000000000008</v>
      </c>
      <c r="M40" s="112">
        <f>[35]Março!$H$16</f>
        <v>14.4</v>
      </c>
      <c r="N40" s="112">
        <f>[35]Março!$H$17</f>
        <v>13.32</v>
      </c>
      <c r="O40" s="112">
        <f>[35]Março!$H$18</f>
        <v>12.24</v>
      </c>
      <c r="P40" s="112">
        <f>[35]Março!$H$19</f>
        <v>16.559999999999999</v>
      </c>
      <c r="Q40" s="112">
        <f>[35]Março!$H$20</f>
        <v>19.079999999999998</v>
      </c>
      <c r="R40" s="112">
        <f>[35]Março!$H$21</f>
        <v>21.6</v>
      </c>
      <c r="S40" s="112">
        <f>[35]Março!$H$22</f>
        <v>10.8</v>
      </c>
      <c r="T40" s="112">
        <f>[35]Março!$H$23</f>
        <v>13.32</v>
      </c>
      <c r="U40" s="112">
        <f>[35]Março!$H$24</f>
        <v>17.64</v>
      </c>
      <c r="V40" s="112">
        <f>[35]Março!$H$25</f>
        <v>24.840000000000003</v>
      </c>
      <c r="W40" s="112">
        <f>[35]Março!$H$26</f>
        <v>8.2799999999999994</v>
      </c>
      <c r="X40" s="112">
        <f>[35]Março!$H$27</f>
        <v>14.04</v>
      </c>
      <c r="Y40" s="112">
        <f>[35]Março!$H$28</f>
        <v>9.3600000000000012</v>
      </c>
      <c r="Z40" s="112">
        <f>[35]Março!$H$29</f>
        <v>9.7200000000000006</v>
      </c>
      <c r="AA40" s="112">
        <f>[35]Março!$H$30</f>
        <v>12.24</v>
      </c>
      <c r="AB40" s="112">
        <f>[35]Março!$H$31</f>
        <v>11.16</v>
      </c>
      <c r="AC40" s="112">
        <f>[35]Março!$H$32</f>
        <v>8.2799999999999994</v>
      </c>
      <c r="AD40" s="112">
        <f>[35]Março!$H$33</f>
        <v>10.44</v>
      </c>
      <c r="AE40" s="112">
        <f>[35]Março!$H$34</f>
        <v>7.5600000000000005</v>
      </c>
      <c r="AF40" s="112">
        <f>[35]Março!$H$35</f>
        <v>23.759999999999998</v>
      </c>
      <c r="AG40" s="117">
        <f t="shared" si="3"/>
        <v>24.840000000000003</v>
      </c>
      <c r="AH40" s="116">
        <f t="shared" si="4"/>
        <v>14.028387096774193</v>
      </c>
      <c r="AK40" t="s">
        <v>35</v>
      </c>
      <c r="AL40" t="s">
        <v>35</v>
      </c>
    </row>
    <row r="41" spans="1:38" x14ac:dyDescent="0.2">
      <c r="A41" s="48" t="s">
        <v>136</v>
      </c>
      <c r="B41" s="112" t="str">
        <f>[36]Março!$H$5</f>
        <v>*</v>
      </c>
      <c r="C41" s="112" t="str">
        <f>[36]Março!$H$6</f>
        <v>*</v>
      </c>
      <c r="D41" s="112" t="str">
        <f>[36]Março!$H$7</f>
        <v>*</v>
      </c>
      <c r="E41" s="112" t="str">
        <f>[36]Março!$H$8</f>
        <v>*</v>
      </c>
      <c r="F41" s="112">
        <f>[36]Março!$H$9</f>
        <v>17.28</v>
      </c>
      <c r="G41" s="112">
        <f>[36]Março!$H$10</f>
        <v>20.16</v>
      </c>
      <c r="H41" s="112">
        <f>[36]Março!$H$11</f>
        <v>18</v>
      </c>
      <c r="I41" s="112">
        <f>[36]Março!$H$12</f>
        <v>16.920000000000002</v>
      </c>
      <c r="J41" s="112">
        <f>[36]Março!$H$13</f>
        <v>19.079999999999998</v>
      </c>
      <c r="K41" s="112">
        <f>[36]Março!$H$14</f>
        <v>14.76</v>
      </c>
      <c r="L41" s="112">
        <f>[36]Março!$H$15</f>
        <v>23.400000000000002</v>
      </c>
      <c r="M41" s="112">
        <f>[36]Março!$H$16</f>
        <v>24.840000000000003</v>
      </c>
      <c r="N41" s="112">
        <f>[36]Março!$H$17</f>
        <v>17.64</v>
      </c>
      <c r="O41" s="112">
        <f>[36]Março!$H$18</f>
        <v>14.76</v>
      </c>
      <c r="P41" s="112">
        <f>[36]Março!$H$19</f>
        <v>16.2</v>
      </c>
      <c r="Q41" s="112">
        <f>[36]Março!$H$20</f>
        <v>13.68</v>
      </c>
      <c r="R41" s="112">
        <f>[36]Março!$H$21</f>
        <v>18</v>
      </c>
      <c r="S41" s="112">
        <f>[36]Março!$H$22</f>
        <v>23.400000000000002</v>
      </c>
      <c r="T41" s="112">
        <f>[36]Março!$H$23</f>
        <v>10.08</v>
      </c>
      <c r="U41" s="112">
        <f>[36]Março!$H$24</f>
        <v>15.48</v>
      </c>
      <c r="V41" s="112">
        <f>[36]Março!$H$25</f>
        <v>25.2</v>
      </c>
      <c r="W41" s="112">
        <f>[36]Março!$H$26</f>
        <v>27</v>
      </c>
      <c r="X41" s="112">
        <f>[36]Março!$H$27</f>
        <v>24.840000000000003</v>
      </c>
      <c r="Y41" s="112">
        <f>[36]Março!$H$28</f>
        <v>24.12</v>
      </c>
      <c r="Z41" s="112">
        <f>[36]Março!$H$29</f>
        <v>15.120000000000001</v>
      </c>
      <c r="AA41" s="112">
        <f>[36]Março!$H$30</f>
        <v>13.68</v>
      </c>
      <c r="AB41" s="112">
        <f>[36]Março!$H$31</f>
        <v>17.28</v>
      </c>
      <c r="AC41" s="112">
        <f>[36]Março!$H$32</f>
        <v>14.4</v>
      </c>
      <c r="AD41" s="112">
        <f>[36]Março!$H$33</f>
        <v>13.32</v>
      </c>
      <c r="AE41" s="112">
        <f>[36]Março!$H$34</f>
        <v>11.16</v>
      </c>
      <c r="AF41" s="112">
        <f>[36]Março!$H$35</f>
        <v>13.32</v>
      </c>
      <c r="AG41" s="117">
        <f t="shared" si="3"/>
        <v>27</v>
      </c>
      <c r="AH41" s="116">
        <f t="shared" si="4"/>
        <v>17.893333333333331</v>
      </c>
      <c r="AL41" t="s">
        <v>35</v>
      </c>
    </row>
    <row r="42" spans="1:38" x14ac:dyDescent="0.2">
      <c r="A42" s="48" t="s">
        <v>18</v>
      </c>
      <c r="B42" s="112">
        <f>[37]Março!$H$5</f>
        <v>14.76</v>
      </c>
      <c r="C42" s="112">
        <f>[37]Março!$H$6</f>
        <v>12.6</v>
      </c>
      <c r="D42" s="112">
        <f>[37]Março!$H$7</f>
        <v>26.64</v>
      </c>
      <c r="E42" s="112">
        <f>[37]Março!$H$8</f>
        <v>17.64</v>
      </c>
      <c r="F42" s="112">
        <f>[37]Março!$H$9</f>
        <v>23.400000000000002</v>
      </c>
      <c r="G42" s="112">
        <f>[37]Março!$H$10</f>
        <v>19.8</v>
      </c>
      <c r="H42" s="112">
        <f>[37]Março!$H$11</f>
        <v>14.76</v>
      </c>
      <c r="I42" s="112">
        <f>[37]Março!$H$12</f>
        <v>25.92</v>
      </c>
      <c r="J42" s="112">
        <f>[37]Março!$H$13</f>
        <v>23.040000000000003</v>
      </c>
      <c r="K42" s="112">
        <f>[37]Março!$H$14</f>
        <v>11.16</v>
      </c>
      <c r="L42" s="112">
        <f>[37]Março!$H$15</f>
        <v>14.04</v>
      </c>
      <c r="M42" s="112">
        <f>[37]Março!$H$16</f>
        <v>11.879999999999999</v>
      </c>
      <c r="N42" s="112">
        <f>[37]Março!$H$17</f>
        <v>12.96</v>
      </c>
      <c r="O42" s="112">
        <f>[37]Março!$H$18</f>
        <v>14.4</v>
      </c>
      <c r="P42" s="112">
        <f>[37]Março!$H$19</f>
        <v>15.840000000000002</v>
      </c>
      <c r="Q42" s="112">
        <f>[37]Março!$H$20</f>
        <v>11.879999999999999</v>
      </c>
      <c r="R42" s="112">
        <f>[37]Março!$H$21</f>
        <v>19.8</v>
      </c>
      <c r="S42" s="112">
        <f>[37]Março!$H$22</f>
        <v>18.36</v>
      </c>
      <c r="T42" s="112">
        <f>[37]Março!$H$23</f>
        <v>23.759999999999998</v>
      </c>
      <c r="U42" s="112">
        <f>[37]Março!$H$24</f>
        <v>16.2</v>
      </c>
      <c r="V42" s="112">
        <f>[37]Março!$H$25</f>
        <v>26.64</v>
      </c>
      <c r="W42" s="112">
        <f>[37]Março!$H$26</f>
        <v>17.28</v>
      </c>
      <c r="X42" s="112">
        <f>[37]Março!$H$27</f>
        <v>12.24</v>
      </c>
      <c r="Y42" s="112">
        <f>[37]Março!$H$28</f>
        <v>12.24</v>
      </c>
      <c r="Z42" s="112">
        <f>[37]Março!$H$29</f>
        <v>17.64</v>
      </c>
      <c r="AA42" s="112">
        <f>[37]Março!$H$30</f>
        <v>13.32</v>
      </c>
      <c r="AB42" s="112">
        <f>[37]Março!$H$31</f>
        <v>11.520000000000001</v>
      </c>
      <c r="AC42" s="112">
        <f>[37]Março!$H$32</f>
        <v>11.520000000000001</v>
      </c>
      <c r="AD42" s="112">
        <f>[37]Março!$H$33</f>
        <v>13.32</v>
      </c>
      <c r="AE42" s="112">
        <f>[37]Março!$H$34</f>
        <v>17.64</v>
      </c>
      <c r="AF42" s="112">
        <f>[37]Março!$H$35</f>
        <v>7.9200000000000008</v>
      </c>
      <c r="AG42" s="117">
        <f t="shared" ref="AG42" si="5">MAX(B42:AF42)</f>
        <v>26.64</v>
      </c>
      <c r="AH42" s="116">
        <f t="shared" ref="AH42" si="6">AVERAGE(B42:AF42)</f>
        <v>16.45548387096774</v>
      </c>
      <c r="AJ42" t="s">
        <v>35</v>
      </c>
      <c r="AK42" t="s">
        <v>35</v>
      </c>
      <c r="AL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</row>
    <row r="44" spans="1:38" hidden="1" x14ac:dyDescent="0.2">
      <c r="A44" s="48" t="s">
        <v>19</v>
      </c>
      <c r="B44" s="112" t="str">
        <f>[25]Março!$H$5</f>
        <v>*</v>
      </c>
      <c r="C44" s="112" t="str">
        <f>[25]Março!$H$6</f>
        <v>*</v>
      </c>
      <c r="D44" s="112" t="str">
        <f>[25]Março!$H$7</f>
        <v>*</v>
      </c>
      <c r="E44" s="112" t="str">
        <f>[25]Março!$H$8</f>
        <v>*</v>
      </c>
      <c r="F44" s="112" t="str">
        <f>[25]Março!$H$9</f>
        <v>*</v>
      </c>
      <c r="G44" s="112" t="str">
        <f>[25]Março!$H$10</f>
        <v>*</v>
      </c>
      <c r="H44" s="112" t="str">
        <f>[25]Março!$H$11</f>
        <v>*</v>
      </c>
      <c r="I44" s="112" t="str">
        <f>[25]Março!$H$12</f>
        <v>*</v>
      </c>
      <c r="J44" s="112" t="str">
        <f>[25]Março!$H$13</f>
        <v>*</v>
      </c>
      <c r="K44" s="112" t="str">
        <f>[25]Março!$H$14</f>
        <v>*</v>
      </c>
      <c r="L44" s="112" t="str">
        <f>[25]Março!$H$15</f>
        <v>*</v>
      </c>
      <c r="M44" s="112" t="str">
        <f>[25]Março!$H$16</f>
        <v>*</v>
      </c>
      <c r="N44" s="112" t="s">
        <v>197</v>
      </c>
      <c r="O44" s="112" t="s">
        <v>197</v>
      </c>
      <c r="P44" s="112" t="s">
        <v>197</v>
      </c>
      <c r="Q44" s="112" t="s">
        <v>197</v>
      </c>
      <c r="R44" s="112" t="s">
        <v>197</v>
      </c>
      <c r="S44" s="112" t="s">
        <v>197</v>
      </c>
      <c r="T44" s="112" t="s">
        <v>197</v>
      </c>
      <c r="U44" s="112" t="s">
        <v>197</v>
      </c>
      <c r="V44" s="112" t="s">
        <v>197</v>
      </c>
      <c r="W44" s="112" t="s">
        <v>197</v>
      </c>
      <c r="X44" s="112" t="s">
        <v>197</v>
      </c>
      <c r="Y44" s="112" t="s">
        <v>197</v>
      </c>
      <c r="Z44" s="112" t="s">
        <v>197</v>
      </c>
      <c r="AA44" s="112" t="s">
        <v>197</v>
      </c>
      <c r="AB44" s="112" t="s">
        <v>197</v>
      </c>
      <c r="AC44" s="112" t="s">
        <v>197</v>
      </c>
      <c r="AD44" s="112" t="s">
        <v>197</v>
      </c>
      <c r="AE44" s="112" t="s">
        <v>197</v>
      </c>
      <c r="AF44" s="112" t="s">
        <v>197</v>
      </c>
      <c r="AG44" s="117" t="s">
        <v>197</v>
      </c>
      <c r="AH44" s="116" t="s">
        <v>197</v>
      </c>
      <c r="AI44" s="12" t="s">
        <v>35</v>
      </c>
      <c r="AL44" t="s">
        <v>35</v>
      </c>
    </row>
    <row r="45" spans="1:38" x14ac:dyDescent="0.2">
      <c r="A45" s="48" t="s">
        <v>23</v>
      </c>
      <c r="B45" s="112">
        <f>[39]Março!$H$5</f>
        <v>12.24</v>
      </c>
      <c r="C45" s="112">
        <f>[39]Março!$H$6</f>
        <v>12.96</v>
      </c>
      <c r="D45" s="112">
        <f>[39]Março!$H$7</f>
        <v>18.720000000000002</v>
      </c>
      <c r="E45" s="112">
        <f>[39]Março!$H$8</f>
        <v>13.32</v>
      </c>
      <c r="F45" s="112">
        <f>[39]Março!$H$9</f>
        <v>15.840000000000002</v>
      </c>
      <c r="G45" s="112">
        <f>[39]Março!$H$10</f>
        <v>10.44</v>
      </c>
      <c r="H45" s="112">
        <f>[39]Março!$H$11</f>
        <v>10.8</v>
      </c>
      <c r="I45" s="112">
        <f>[39]Março!$H$12</f>
        <v>11.520000000000001</v>
      </c>
      <c r="J45" s="112">
        <f>[39]Março!$H$13</f>
        <v>10.08</v>
      </c>
      <c r="K45" s="112">
        <f>[39]Março!$H$14</f>
        <v>9.7200000000000006</v>
      </c>
      <c r="L45" s="112">
        <f>[39]Março!$H$15</f>
        <v>9</v>
      </c>
      <c r="M45" s="112">
        <f>[39]Março!$H$16</f>
        <v>17.64</v>
      </c>
      <c r="N45" s="112">
        <f>[39]Março!$H$17</f>
        <v>10.8</v>
      </c>
      <c r="O45" s="112">
        <f>[39]Março!$H$18</f>
        <v>9.7200000000000006</v>
      </c>
      <c r="P45" s="112">
        <f>[39]Março!$H$19</f>
        <v>13.32</v>
      </c>
      <c r="Q45" s="112">
        <f>[39]Março!$H$20</f>
        <v>11.879999999999999</v>
      </c>
      <c r="R45" s="112">
        <f>[39]Março!$H$21</f>
        <v>11.520000000000001</v>
      </c>
      <c r="S45" s="112">
        <f>[39]Março!$H$22</f>
        <v>20.52</v>
      </c>
      <c r="T45" s="112">
        <f>[39]Março!$H$23</f>
        <v>8.2799999999999994</v>
      </c>
      <c r="U45" s="112">
        <f>[39]Março!$H$24</f>
        <v>12.96</v>
      </c>
      <c r="V45" s="112">
        <f>[39]Março!$H$25</f>
        <v>28.44</v>
      </c>
      <c r="W45" s="112">
        <f>[39]Março!$H$26</f>
        <v>16.920000000000002</v>
      </c>
      <c r="X45" s="112">
        <f>[39]Março!$H$27</f>
        <v>16.559999999999999</v>
      </c>
      <c r="Y45" s="112">
        <f>[39]Março!$H$28</f>
        <v>14.04</v>
      </c>
      <c r="Z45" s="112">
        <f>[39]Março!$H$29</f>
        <v>15.120000000000001</v>
      </c>
      <c r="AA45" s="112">
        <f>[39]Março!$H$30</f>
        <v>15.840000000000002</v>
      </c>
      <c r="AB45" s="112">
        <f>[39]Março!$H$31</f>
        <v>17.28</v>
      </c>
      <c r="AC45" s="112">
        <f>[39]Março!$H$32</f>
        <v>12.6</v>
      </c>
      <c r="AD45" s="112">
        <f>[39]Março!$H$33</f>
        <v>11.520000000000001</v>
      </c>
      <c r="AE45" s="112">
        <f>[39]Março!$H$34</f>
        <v>6.84</v>
      </c>
      <c r="AF45" s="112">
        <f>[39]Março!$H$35</f>
        <v>11.16</v>
      </c>
      <c r="AG45" s="117">
        <f t="shared" si="3"/>
        <v>28.44</v>
      </c>
      <c r="AH45" s="116">
        <f t="shared" si="4"/>
        <v>13.470967741935485</v>
      </c>
    </row>
    <row r="46" spans="1:38" x14ac:dyDescent="0.2">
      <c r="A46" s="48" t="s">
        <v>34</v>
      </c>
      <c r="B46" s="112">
        <f>[40]Março!$H$5</f>
        <v>15.120000000000001</v>
      </c>
      <c r="C46" s="112">
        <f>[40]Março!$H$6</f>
        <v>16.559999999999999</v>
      </c>
      <c r="D46" s="112">
        <f>[40]Março!$H$7</f>
        <v>18</v>
      </c>
      <c r="E46" s="112">
        <f>[40]Março!$H$8</f>
        <v>20.16</v>
      </c>
      <c r="F46" s="112">
        <f>[40]Março!$H$9</f>
        <v>20.16</v>
      </c>
      <c r="G46" s="112">
        <f>[40]Março!$H$10</f>
        <v>20.16</v>
      </c>
      <c r="H46" s="112">
        <f>[40]Março!$H$11</f>
        <v>28.44</v>
      </c>
      <c r="I46" s="112">
        <f>[40]Março!$H$12</f>
        <v>16.2</v>
      </c>
      <c r="J46" s="112">
        <f>[40]Março!$H$13</f>
        <v>18.720000000000002</v>
      </c>
      <c r="K46" s="112">
        <f>[40]Março!$H$14</f>
        <v>16.920000000000002</v>
      </c>
      <c r="L46" s="112">
        <f>[40]Março!$H$15</f>
        <v>17.64</v>
      </c>
      <c r="M46" s="112">
        <f>[40]Março!$H$16</f>
        <v>17.64</v>
      </c>
      <c r="N46" s="112">
        <f>[40]Março!$H$17</f>
        <v>45.72</v>
      </c>
      <c r="O46" s="112">
        <f>[40]Março!$H$18</f>
        <v>19.079999999999998</v>
      </c>
      <c r="P46" s="112">
        <f>[40]Março!$H$19</f>
        <v>15.48</v>
      </c>
      <c r="Q46" s="112">
        <f>[40]Março!$H$20</f>
        <v>18</v>
      </c>
      <c r="R46" s="112">
        <f>[40]Março!$H$21</f>
        <v>40.680000000000007</v>
      </c>
      <c r="S46" s="112">
        <f>[40]Março!$H$22</f>
        <v>18.36</v>
      </c>
      <c r="T46" s="112">
        <f>[40]Março!$H$23</f>
        <v>16.559999999999999</v>
      </c>
      <c r="U46" s="112">
        <f>[40]Março!$H$24</f>
        <v>19.440000000000001</v>
      </c>
      <c r="V46" s="112">
        <f>[40]Março!$H$25</f>
        <v>27.36</v>
      </c>
      <c r="W46" s="112">
        <f>[40]Março!$H$26</f>
        <v>23.040000000000003</v>
      </c>
      <c r="X46" s="112">
        <f>[40]Março!$H$27</f>
        <v>16.2</v>
      </c>
      <c r="Y46" s="112">
        <f>[40]Março!$H$28</f>
        <v>17.28</v>
      </c>
      <c r="Z46" s="112">
        <f>[40]Março!$H$29</f>
        <v>18</v>
      </c>
      <c r="AA46" s="112">
        <f>[40]Março!$H$30</f>
        <v>19.440000000000001</v>
      </c>
      <c r="AB46" s="112">
        <f>[40]Março!$H$31</f>
        <v>32.4</v>
      </c>
      <c r="AC46" s="112">
        <f>[40]Março!$H$32</f>
        <v>21.6</v>
      </c>
      <c r="AD46" s="112">
        <f>[40]Março!$H$33</f>
        <v>15.120000000000001</v>
      </c>
      <c r="AE46" s="112">
        <f>[40]Março!$H$34</f>
        <v>13.68</v>
      </c>
      <c r="AF46" s="112">
        <f>[40]Março!$H$35</f>
        <v>15.840000000000002</v>
      </c>
      <c r="AG46" s="117">
        <f t="shared" si="3"/>
        <v>45.72</v>
      </c>
      <c r="AH46" s="116">
        <f t="shared" si="4"/>
        <v>20.612903225806452</v>
      </c>
      <c r="AI46" s="12" t="s">
        <v>35</v>
      </c>
    </row>
    <row r="47" spans="1:38" x14ac:dyDescent="0.2">
      <c r="A47" s="48" t="s">
        <v>20</v>
      </c>
      <c r="B47" s="112">
        <f>[41]Março!$H$5</f>
        <v>9.3600000000000012</v>
      </c>
      <c r="C47" s="112">
        <f>[41]Março!$H$6</f>
        <v>6.84</v>
      </c>
      <c r="D47" s="112">
        <f>[41]Março!$H$7</f>
        <v>6.12</v>
      </c>
      <c r="E47" s="112">
        <f>[41]Março!$H$8</f>
        <v>6.48</v>
      </c>
      <c r="F47" s="112">
        <f>[41]Março!$H$9</f>
        <v>18.720000000000002</v>
      </c>
      <c r="G47" s="112">
        <f>[41]Março!$H$10</f>
        <v>9.3600000000000012</v>
      </c>
      <c r="H47" s="112">
        <f>[41]Março!$H$11</f>
        <v>7.2</v>
      </c>
      <c r="I47" s="112">
        <f>[41]Março!$H$12</f>
        <v>13.68</v>
      </c>
      <c r="J47" s="112">
        <f>[41]Março!$H$13</f>
        <v>9.7200000000000006</v>
      </c>
      <c r="K47" s="112">
        <f>[41]Março!$H$14</f>
        <v>12.24</v>
      </c>
      <c r="L47" s="112">
        <f>[41]Março!$H$15</f>
        <v>6.12</v>
      </c>
      <c r="M47" s="112">
        <f>[41]Março!$H$16</f>
        <v>5.7600000000000007</v>
      </c>
      <c r="N47" s="112">
        <f>[41]Março!$H$17</f>
        <v>7.9200000000000008</v>
      </c>
      <c r="O47" s="112">
        <f>[41]Março!$H$18</f>
        <v>8.64</v>
      </c>
      <c r="P47" s="112">
        <f>[41]Março!$H$19</f>
        <v>10.08</v>
      </c>
      <c r="Q47" s="112">
        <f>[41]Março!$H$20</f>
        <v>13.68</v>
      </c>
      <c r="R47" s="112">
        <f>[41]Março!$H$21</f>
        <v>9.7200000000000006</v>
      </c>
      <c r="S47" s="112">
        <f>[41]Março!$H$22</f>
        <v>15.48</v>
      </c>
      <c r="T47" s="112">
        <f>[41]Março!$H$23</f>
        <v>8.2799999999999994</v>
      </c>
      <c r="U47" s="112">
        <f>[41]Março!$H$24</f>
        <v>11.16</v>
      </c>
      <c r="V47" s="112">
        <f>[41]Março!$H$25</f>
        <v>14.4</v>
      </c>
      <c r="W47" s="112">
        <f>[41]Março!$H$26</f>
        <v>8.2799999999999994</v>
      </c>
      <c r="X47" s="112">
        <f>[41]Março!$H$27</f>
        <v>9.7200000000000006</v>
      </c>
      <c r="Y47" s="112">
        <f>[41]Março!$H$28</f>
        <v>6.84</v>
      </c>
      <c r="Z47" s="112">
        <f>[41]Março!$H$29</f>
        <v>5.7600000000000007</v>
      </c>
      <c r="AA47" s="112">
        <f>[41]Março!$H$30</f>
        <v>14.76</v>
      </c>
      <c r="AB47" s="112">
        <f>[41]Março!$H$31</f>
        <v>8.2799999999999994</v>
      </c>
      <c r="AC47" s="112">
        <f>[41]Março!$H$32</f>
        <v>5.4</v>
      </c>
      <c r="AD47" s="112">
        <f>[41]Março!$H$33</f>
        <v>5.04</v>
      </c>
      <c r="AE47" s="112">
        <f>[41]Março!$H$34</f>
        <v>10.08</v>
      </c>
      <c r="AF47" s="112">
        <f>[41]Março!$H$35</f>
        <v>12.24</v>
      </c>
      <c r="AG47" s="117">
        <f t="shared" si="3"/>
        <v>18.720000000000002</v>
      </c>
      <c r="AH47" s="116">
        <f t="shared" si="4"/>
        <v>9.5922580645161286</v>
      </c>
    </row>
    <row r="48" spans="1:38" s="5" customFormat="1" ht="17.100000000000001" customHeight="1" x14ac:dyDescent="0.2">
      <c r="A48" s="49" t="s">
        <v>24</v>
      </c>
      <c r="B48" s="113">
        <f t="shared" ref="B48:AE48" si="7">MAX(B5:B47)</f>
        <v>30.96</v>
      </c>
      <c r="C48" s="113">
        <f t="shared" si="7"/>
        <v>25.2</v>
      </c>
      <c r="D48" s="113">
        <f t="shared" si="7"/>
        <v>31.319999999999997</v>
      </c>
      <c r="E48" s="113">
        <f t="shared" si="7"/>
        <v>29.16</v>
      </c>
      <c r="F48" s="113">
        <f t="shared" si="7"/>
        <v>33.119999999999997</v>
      </c>
      <c r="G48" s="113">
        <f t="shared" si="7"/>
        <v>28.8</v>
      </c>
      <c r="H48" s="113">
        <f t="shared" si="7"/>
        <v>33.840000000000003</v>
      </c>
      <c r="I48" s="113">
        <f t="shared" si="7"/>
        <v>25.92</v>
      </c>
      <c r="J48" s="113">
        <f t="shared" si="7"/>
        <v>31.319999999999997</v>
      </c>
      <c r="K48" s="113">
        <f t="shared" si="7"/>
        <v>29.16</v>
      </c>
      <c r="L48" s="113">
        <f t="shared" si="7"/>
        <v>33.119999999999997</v>
      </c>
      <c r="M48" s="113">
        <f t="shared" si="7"/>
        <v>29.16</v>
      </c>
      <c r="N48" s="113">
        <f t="shared" si="7"/>
        <v>45.72</v>
      </c>
      <c r="O48" s="113">
        <f t="shared" si="7"/>
        <v>29.52</v>
      </c>
      <c r="P48" s="113">
        <f t="shared" si="7"/>
        <v>27.720000000000002</v>
      </c>
      <c r="Q48" s="113">
        <f t="shared" si="7"/>
        <v>22.32</v>
      </c>
      <c r="R48" s="113">
        <f t="shared" si="7"/>
        <v>40.680000000000007</v>
      </c>
      <c r="S48" s="113">
        <f t="shared" si="7"/>
        <v>36.36</v>
      </c>
      <c r="T48" s="113">
        <f t="shared" si="7"/>
        <v>23.759999999999998</v>
      </c>
      <c r="U48" s="113">
        <f t="shared" si="7"/>
        <v>26.64</v>
      </c>
      <c r="V48" s="113">
        <f t="shared" si="7"/>
        <v>58.680000000000007</v>
      </c>
      <c r="W48" s="113">
        <f t="shared" si="7"/>
        <v>33.840000000000003</v>
      </c>
      <c r="X48" s="113">
        <f t="shared" si="7"/>
        <v>31.680000000000003</v>
      </c>
      <c r="Y48" s="113">
        <f t="shared" si="7"/>
        <v>27</v>
      </c>
      <c r="Z48" s="113">
        <f t="shared" si="7"/>
        <v>22.68</v>
      </c>
      <c r="AA48" s="113">
        <f t="shared" si="7"/>
        <v>29.16</v>
      </c>
      <c r="AB48" s="113">
        <f t="shared" si="7"/>
        <v>32.4</v>
      </c>
      <c r="AC48" s="113">
        <f t="shared" si="7"/>
        <v>23.759999999999998</v>
      </c>
      <c r="AD48" s="113">
        <f t="shared" si="7"/>
        <v>21.96</v>
      </c>
      <c r="AE48" s="113">
        <f t="shared" si="7"/>
        <v>23.040000000000003</v>
      </c>
      <c r="AF48" s="113">
        <f t="shared" ref="AF48" si="8">MAX(AF5:AF47)</f>
        <v>23.759999999999998</v>
      </c>
      <c r="AG48" s="117">
        <f>MAX(AG5:AG47)</f>
        <v>58.680000000000007</v>
      </c>
      <c r="AH48" s="116">
        <f>AVERAGE(AH5:AH47)</f>
        <v>15.672072543641985</v>
      </c>
      <c r="AK48" s="5" t="s">
        <v>35</v>
      </c>
      <c r="AL48" s="5" t="s">
        <v>35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249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t="s">
        <v>35</v>
      </c>
      <c r="AK50" t="s">
        <v>35</v>
      </c>
      <c r="AL50" t="s">
        <v>35</v>
      </c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  <c r="AL52" t="s">
        <v>35</v>
      </c>
    </row>
    <row r="53" spans="1:38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  <c r="AK54" t="s">
        <v>35</v>
      </c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1"/>
      <c r="AK56" t="s">
        <v>35</v>
      </c>
      <c r="AL56" s="12" t="s">
        <v>35</v>
      </c>
    </row>
    <row r="57" spans="1:38" x14ac:dyDescent="0.2">
      <c r="AL57" s="12" t="s">
        <v>35</v>
      </c>
    </row>
    <row r="58" spans="1:38" x14ac:dyDescent="0.2">
      <c r="AA58" s="3" t="s">
        <v>35</v>
      </c>
      <c r="AH58" t="s">
        <v>35</v>
      </c>
      <c r="AK58" t="s">
        <v>35</v>
      </c>
    </row>
    <row r="59" spans="1:38" x14ac:dyDescent="0.2">
      <c r="U59" s="3" t="s">
        <v>35</v>
      </c>
    </row>
    <row r="60" spans="1:38" x14ac:dyDescent="0.2">
      <c r="J60" s="3" t="s">
        <v>35</v>
      </c>
      <c r="N60" s="3" t="s">
        <v>35</v>
      </c>
      <c r="S60" s="3" t="s">
        <v>35</v>
      </c>
      <c r="V60" s="3" t="s">
        <v>35</v>
      </c>
    </row>
    <row r="61" spans="1:38" x14ac:dyDescent="0.2">
      <c r="G61" s="3" t="s">
        <v>35</v>
      </c>
      <c r="H61" s="3" t="s">
        <v>200</v>
      </c>
      <c r="P61" s="3" t="s">
        <v>35</v>
      </c>
      <c r="S61" s="3" t="s">
        <v>35</v>
      </c>
      <c r="U61" s="3" t="s">
        <v>35</v>
      </c>
      <c r="V61" s="3" t="s">
        <v>35</v>
      </c>
      <c r="AC61" s="3" t="s">
        <v>35</v>
      </c>
    </row>
    <row r="62" spans="1:38" x14ac:dyDescent="0.2">
      <c r="T62" s="3" t="s">
        <v>35</v>
      </c>
      <c r="W62" s="3" t="s">
        <v>35</v>
      </c>
      <c r="AA62" s="3" t="s">
        <v>35</v>
      </c>
      <c r="AE62" s="3" t="s">
        <v>35</v>
      </c>
    </row>
    <row r="63" spans="1:38" x14ac:dyDescent="0.2">
      <c r="W63" s="3" t="s">
        <v>35</v>
      </c>
      <c r="Z63" s="3" t="s">
        <v>35</v>
      </c>
    </row>
    <row r="64" spans="1:38" x14ac:dyDescent="0.2">
      <c r="P64" s="3" t="s">
        <v>35</v>
      </c>
      <c r="Q64" s="3" t="s">
        <v>35</v>
      </c>
      <c r="AA64" s="3" t="s">
        <v>35</v>
      </c>
      <c r="AE64" s="3" t="s">
        <v>35</v>
      </c>
    </row>
    <row r="66" spans="7:18" x14ac:dyDescent="0.2">
      <c r="K66" s="3" t="s">
        <v>35</v>
      </c>
      <c r="M66" s="3" t="s">
        <v>35</v>
      </c>
    </row>
    <row r="67" spans="7:18" x14ac:dyDescent="0.2">
      <c r="G67" s="3" t="s">
        <v>35</v>
      </c>
    </row>
    <row r="68" spans="7:18" x14ac:dyDescent="0.2">
      <c r="M68" s="3" t="s">
        <v>35</v>
      </c>
    </row>
    <row r="70" spans="7:18" x14ac:dyDescent="0.2">
      <c r="R70" s="3" t="s">
        <v>35</v>
      </c>
    </row>
  </sheetData>
  <mergeCells count="35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  <mergeCell ref="A52:G52"/>
    <mergeCell ref="S3:S4"/>
    <mergeCell ref="P3:P4"/>
    <mergeCell ref="M3:M4"/>
    <mergeCell ref="N3:N4"/>
    <mergeCell ref="R3:R4"/>
    <mergeCell ref="AC3:AC4"/>
    <mergeCell ref="AD3:AD4"/>
    <mergeCell ref="Y3:Y4"/>
    <mergeCell ref="Z3:Z4"/>
    <mergeCell ref="AA3:AA4"/>
    <mergeCell ref="V3:V4"/>
    <mergeCell ref="U3:U4"/>
    <mergeCell ref="Q3:Q4"/>
    <mergeCell ref="K3:K4"/>
    <mergeCell ref="W3:W4"/>
    <mergeCell ref="L3:L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9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8" s="4" customFormat="1" ht="16.5" customHeight="1" x14ac:dyDescent="0.2">
      <c r="A2" s="152" t="s">
        <v>21</v>
      </c>
      <c r="B2" s="158" t="s">
        <v>202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0"/>
    </row>
    <row r="3" spans="1:38" s="5" customFormat="1" ht="12" customHeight="1" x14ac:dyDescent="0.2">
      <c r="A3" s="153"/>
      <c r="B3" s="154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63">
        <v>30</v>
      </c>
      <c r="AF3" s="161">
        <v>31</v>
      </c>
      <c r="AG3" s="84" t="s">
        <v>193</v>
      </c>
    </row>
    <row r="4" spans="1:38" s="5" customFormat="1" ht="13.5" customHeight="1" x14ac:dyDescent="0.2">
      <c r="A4" s="153"/>
      <c r="B4" s="155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64"/>
      <c r="AF4" s="162"/>
      <c r="AG4" s="85" t="s">
        <v>25</v>
      </c>
    </row>
    <row r="5" spans="1:38" s="5" customFormat="1" x14ac:dyDescent="0.2">
      <c r="A5" s="77" t="s">
        <v>30</v>
      </c>
      <c r="B5" s="91" t="str">
        <f>[1]Outubro!$I$5</f>
        <v>*</v>
      </c>
      <c r="C5" s="91" t="str">
        <f>[1]Outubro!$I$6</f>
        <v>*</v>
      </c>
      <c r="D5" s="91" t="str">
        <f>[1]Outubro!$I$7</f>
        <v>*</v>
      </c>
      <c r="E5" s="91" t="str">
        <f>[1]Outubro!$I$8</f>
        <v>*</v>
      </c>
      <c r="F5" s="91" t="str">
        <f>[1]Outubro!$I$9</f>
        <v>*</v>
      </c>
      <c r="G5" s="91" t="str">
        <f>[1]Outubro!$I$10</f>
        <v>*</v>
      </c>
      <c r="H5" s="91" t="str">
        <f>[1]Outubro!$I$11</f>
        <v>*</v>
      </c>
      <c r="I5" s="91" t="str">
        <f>[1]Outubro!$I$12</f>
        <v>*</v>
      </c>
      <c r="J5" s="91" t="str">
        <f>[1]Outubro!$I$13</f>
        <v>*</v>
      </c>
      <c r="K5" s="91" t="str">
        <f>[1]Outubro!$I$14</f>
        <v>*</v>
      </c>
      <c r="L5" s="91" t="str">
        <f>[1]Outubro!$I$15</f>
        <v>*</v>
      </c>
      <c r="M5" s="91" t="str">
        <f>[1]Outubro!$I$16</f>
        <v>*</v>
      </c>
      <c r="N5" s="91" t="str">
        <f>[1]Outubro!$I$17</f>
        <v>*</v>
      </c>
      <c r="O5" s="91" t="str">
        <f>[1]Outubro!$I$18</f>
        <v>*</v>
      </c>
      <c r="P5" s="91" t="str">
        <f>[1]Outubro!$I$19</f>
        <v>*</v>
      </c>
      <c r="Q5" s="91" t="str">
        <f>[1]Outubro!$I$20</f>
        <v>*</v>
      </c>
      <c r="R5" s="91" t="str">
        <f>[1]Outubro!$I$21</f>
        <v>*</v>
      </c>
      <c r="S5" s="91" t="str">
        <f>[1]Outubro!$I$22</f>
        <v>*</v>
      </c>
      <c r="T5" s="91" t="str">
        <f>[1]Outubro!$I$23</f>
        <v>*</v>
      </c>
      <c r="U5" s="91" t="str">
        <f>[1]Outubro!$I$24</f>
        <v>*</v>
      </c>
      <c r="V5" s="91" t="str">
        <f>[1]Outubro!$I$25</f>
        <v>*</v>
      </c>
      <c r="W5" s="91" t="str">
        <f>[1]Outubro!$I$26</f>
        <v>*</v>
      </c>
      <c r="X5" s="91" t="str">
        <f>[1]Outubro!$I$27</f>
        <v>*</v>
      </c>
      <c r="Y5" s="91" t="str">
        <f>[1]Outubro!$I$28</f>
        <v>*</v>
      </c>
      <c r="Z5" s="91" t="str">
        <f>[1]Outubro!$I$29</f>
        <v>*</v>
      </c>
      <c r="AA5" s="91" t="str">
        <f>[1]Outubro!$I$30</f>
        <v>*</v>
      </c>
      <c r="AB5" s="91" t="str">
        <f>[1]Outubro!$I$31</f>
        <v>*</v>
      </c>
      <c r="AC5" s="91" t="str">
        <f>[1]Outubro!$I$32</f>
        <v>*</v>
      </c>
      <c r="AD5" s="91" t="str">
        <f>[1]Outubro!$I$33</f>
        <v>*</v>
      </c>
      <c r="AE5" s="91" t="str">
        <f>[1]Outubro!$I$34</f>
        <v>*</v>
      </c>
      <c r="AF5" s="91" t="str">
        <f>[1]Outubro!$I$35</f>
        <v>*</v>
      </c>
      <c r="AG5" s="92" t="str">
        <f>[1]Outubro!$I$36</f>
        <v>*</v>
      </c>
    </row>
    <row r="6" spans="1:38" x14ac:dyDescent="0.2">
      <c r="A6" s="77" t="s">
        <v>0</v>
      </c>
      <c r="B6" s="11">
        <f>[2]Outubro!$I$5</f>
        <v>0</v>
      </c>
      <c r="C6" s="11">
        <f>[2]Outubro!$I$6</f>
        <v>0</v>
      </c>
      <c r="D6" s="11">
        <f>[2]Outubro!$I$7</f>
        <v>0</v>
      </c>
      <c r="E6" s="11">
        <f>[2]Outubro!$I$8</f>
        <v>0</v>
      </c>
      <c r="F6" s="11">
        <f>[2]Outubro!$I$9</f>
        <v>0</v>
      </c>
      <c r="G6" s="11">
        <f>[2]Outubro!$I$10</f>
        <v>0</v>
      </c>
      <c r="H6" s="11">
        <f>[2]Outubro!$I$11</f>
        <v>0</v>
      </c>
      <c r="I6" s="11">
        <f>[2]Outubro!$I$12</f>
        <v>0</v>
      </c>
      <c r="J6" s="11">
        <f>[2]Outubro!$I$13</f>
        <v>0</v>
      </c>
      <c r="K6" s="11">
        <f>[2]Outubro!$I$14</f>
        <v>0</v>
      </c>
      <c r="L6" s="11">
        <f>[2]Outubro!$I$15</f>
        <v>0</v>
      </c>
      <c r="M6" s="11">
        <f>[2]Outubro!$I$16</f>
        <v>0</v>
      </c>
      <c r="N6" s="11">
        <f>[2]Outubro!$I$17</f>
        <v>0</v>
      </c>
      <c r="O6" s="11">
        <f>[2]Outubro!$I$18</f>
        <v>0</v>
      </c>
      <c r="P6" s="11">
        <f>[2]Outubro!$I$19</f>
        <v>0</v>
      </c>
      <c r="Q6" s="11">
        <f>[2]Outubro!$I$20</f>
        <v>0</v>
      </c>
      <c r="R6" s="11">
        <f>[2]Outubro!$I$21</f>
        <v>0</v>
      </c>
      <c r="S6" s="11">
        <f>[2]Outubro!$I$22</f>
        <v>0</v>
      </c>
      <c r="T6" s="90">
        <f>[2]Outubro!$I$23</f>
        <v>0</v>
      </c>
      <c r="U6" s="90">
        <f>[2]Outubro!$I$24</f>
        <v>0</v>
      </c>
      <c r="V6" s="90">
        <f>[2]Outubro!$I$25</f>
        <v>0</v>
      </c>
      <c r="W6" s="90">
        <f>[2]Outubro!$I$26</f>
        <v>0</v>
      </c>
      <c r="X6" s="90">
        <f>[2]Outubro!$I$27</f>
        <v>0</v>
      </c>
      <c r="Y6" s="90">
        <f>[2]Outubro!$I$28</f>
        <v>0</v>
      </c>
      <c r="Z6" s="90">
        <f>[2]Outubro!$I$29</f>
        <v>0</v>
      </c>
      <c r="AA6" s="90">
        <f>[2]Outubro!$I$30</f>
        <v>0</v>
      </c>
      <c r="AB6" s="90">
        <f>[2]Outubro!$I$31</f>
        <v>0</v>
      </c>
      <c r="AC6" s="90">
        <f>[2]Outubro!$I$32</f>
        <v>0</v>
      </c>
      <c r="AD6" s="90">
        <f>[2]Outubro!$I$33</f>
        <v>0</v>
      </c>
      <c r="AE6" s="90">
        <f>[2]Outubro!$I$34</f>
        <v>0</v>
      </c>
      <c r="AF6" s="90">
        <f>[2]Outubro!$I$35</f>
        <v>0</v>
      </c>
      <c r="AG6" s="87" t="str">
        <f>[2]Outubro!$I$36</f>
        <v>*</v>
      </c>
    </row>
    <row r="7" spans="1:38" x14ac:dyDescent="0.2">
      <c r="A7" s="77" t="s">
        <v>85</v>
      </c>
      <c r="B7" s="90">
        <f>[3]Outubro!$I$5</f>
        <v>0</v>
      </c>
      <c r="C7" s="90">
        <f>[3]Outubro!$I$6</f>
        <v>0</v>
      </c>
      <c r="D7" s="90">
        <f>[3]Outubro!$I$7</f>
        <v>0</v>
      </c>
      <c r="E7" s="90">
        <f>[3]Outubro!$I$8</f>
        <v>0</v>
      </c>
      <c r="F7" s="90">
        <f>[3]Outubro!$I$9</f>
        <v>0</v>
      </c>
      <c r="G7" s="90">
        <f>[3]Outubro!$I$10</f>
        <v>0</v>
      </c>
      <c r="H7" s="90">
        <f>[3]Outubro!$I$11</f>
        <v>0</v>
      </c>
      <c r="I7" s="90">
        <f>[3]Outubro!$I$12</f>
        <v>0</v>
      </c>
      <c r="J7" s="90">
        <f>[3]Outubro!$I$13</f>
        <v>0</v>
      </c>
      <c r="K7" s="90">
        <f>[3]Outubro!$I$14</f>
        <v>0</v>
      </c>
      <c r="L7" s="90">
        <f>[3]Outubro!$I$15</f>
        <v>0</v>
      </c>
      <c r="M7" s="90">
        <f>[3]Outubro!$I$16</f>
        <v>0</v>
      </c>
      <c r="N7" s="90">
        <f>[3]Outubro!$I$17</f>
        <v>0</v>
      </c>
      <c r="O7" s="90">
        <f>[3]Outubro!$I$18</f>
        <v>0</v>
      </c>
      <c r="P7" s="90">
        <f>[3]Outubro!$I$19</f>
        <v>0</v>
      </c>
      <c r="Q7" s="90">
        <f>[3]Outubro!$I$20</f>
        <v>0</v>
      </c>
      <c r="R7" s="90">
        <f>[3]Outubro!$I$21</f>
        <v>0</v>
      </c>
      <c r="S7" s="90">
        <f>[3]Outubro!$I$22</f>
        <v>0</v>
      </c>
      <c r="T7" s="90">
        <f>[3]Outubro!$I$23</f>
        <v>0</v>
      </c>
      <c r="U7" s="90">
        <f>[3]Outubro!$I$24</f>
        <v>0</v>
      </c>
      <c r="V7" s="90">
        <f>[3]Outubro!$I$25</f>
        <v>0</v>
      </c>
      <c r="W7" s="90">
        <f>[3]Outubro!$I$26</f>
        <v>0</v>
      </c>
      <c r="X7" s="90">
        <f>[3]Outubro!$I$27</f>
        <v>0</v>
      </c>
      <c r="Y7" s="90">
        <f>[3]Outubro!$I$28</f>
        <v>0</v>
      </c>
      <c r="Z7" s="90">
        <f>[3]Outubro!$I$29</f>
        <v>0</v>
      </c>
      <c r="AA7" s="90">
        <f>[3]Outubro!$I$30</f>
        <v>0</v>
      </c>
      <c r="AB7" s="90">
        <f>[3]Outubro!$I$31</f>
        <v>0</v>
      </c>
      <c r="AC7" s="90">
        <f>[3]Outubro!$I$32</f>
        <v>0</v>
      </c>
      <c r="AD7" s="90">
        <f>[3]Outubro!$I$33</f>
        <v>0</v>
      </c>
      <c r="AE7" s="90">
        <f>[3]Outubro!$I$34</f>
        <v>0</v>
      </c>
      <c r="AF7" s="90">
        <f>[3]Outubro!$I$35</f>
        <v>0</v>
      </c>
      <c r="AG7" s="87" t="str">
        <f>[3]Outubro!$I$36</f>
        <v>*</v>
      </c>
    </row>
    <row r="8" spans="1:38" x14ac:dyDescent="0.2">
      <c r="A8" s="77" t="s">
        <v>1</v>
      </c>
      <c r="B8" s="11">
        <f>[4]Outubro!$I$5</f>
        <v>0</v>
      </c>
      <c r="C8" s="11">
        <f>[4]Outubro!$I$6</f>
        <v>0</v>
      </c>
      <c r="D8" s="11">
        <f>[4]Outubro!$I$7</f>
        <v>0</v>
      </c>
      <c r="E8" s="11">
        <f>[4]Outubro!$I$8</f>
        <v>0</v>
      </c>
      <c r="F8" s="11">
        <f>[4]Outubro!$I$9</f>
        <v>0</v>
      </c>
      <c r="G8" s="11">
        <f>[4]Outubro!$I$10</f>
        <v>0</v>
      </c>
      <c r="H8" s="11">
        <f>[4]Outubro!$I$11</f>
        <v>0</v>
      </c>
      <c r="I8" s="11">
        <f>[4]Outubro!$I$12</f>
        <v>0</v>
      </c>
      <c r="J8" s="11">
        <f>[4]Outubro!$I$13</f>
        <v>0</v>
      </c>
      <c r="K8" s="11">
        <f>[4]Outubro!$I$14</f>
        <v>0</v>
      </c>
      <c r="L8" s="11">
        <f>[4]Outubro!$I$15</f>
        <v>0</v>
      </c>
      <c r="M8" s="11">
        <f>[4]Outubro!$I$16</f>
        <v>0</v>
      </c>
      <c r="N8" s="11">
        <f>[4]Outubro!$I$17</f>
        <v>0</v>
      </c>
      <c r="O8" s="11">
        <f>[4]Outubro!$I$18</f>
        <v>0</v>
      </c>
      <c r="P8" s="11">
        <f>[4]Outubro!$I$19</f>
        <v>0</v>
      </c>
      <c r="Q8" s="11">
        <f>[4]Outubro!$I$20</f>
        <v>0</v>
      </c>
      <c r="R8" s="11">
        <f>[4]Outubro!$I$21</f>
        <v>0</v>
      </c>
      <c r="S8" s="11">
        <f>[4]Outubro!$I$22</f>
        <v>0</v>
      </c>
      <c r="T8" s="90">
        <f>[4]Outubro!$I$23</f>
        <v>0</v>
      </c>
      <c r="U8" s="90">
        <f>[4]Outubro!$I$24</f>
        <v>0</v>
      </c>
      <c r="V8" s="90">
        <f>[4]Outubro!$I$25</f>
        <v>0</v>
      </c>
      <c r="W8" s="90">
        <f>[4]Outubro!$I$26</f>
        <v>0</v>
      </c>
      <c r="X8" s="90">
        <f>[4]Outubro!$I$27</f>
        <v>0</v>
      </c>
      <c r="Y8" s="90">
        <f>[4]Outubro!$I$28</f>
        <v>0</v>
      </c>
      <c r="Z8" s="90">
        <f>[4]Outubro!$I$29</f>
        <v>0</v>
      </c>
      <c r="AA8" s="90">
        <f>[4]Outubro!$I$30</f>
        <v>0</v>
      </c>
      <c r="AB8" s="90">
        <f>[4]Outubro!$I$31</f>
        <v>0</v>
      </c>
      <c r="AC8" s="90">
        <f>[4]Outubro!$I$32</f>
        <v>0</v>
      </c>
      <c r="AD8" s="90">
        <f>[4]Outubro!$I$33</f>
        <v>0</v>
      </c>
      <c r="AE8" s="90">
        <f>[4]Outubro!$I$34</f>
        <v>0</v>
      </c>
      <c r="AF8" s="90">
        <f>[4]Outubro!$I$35</f>
        <v>0</v>
      </c>
      <c r="AG8" s="87" t="str">
        <f>[4]Outubro!$I$36</f>
        <v>*</v>
      </c>
    </row>
    <row r="9" spans="1:38" x14ac:dyDescent="0.2">
      <c r="A9" s="77" t="s">
        <v>146</v>
      </c>
      <c r="B9" s="11">
        <f>[5]Outubro!$I$5</f>
        <v>0</v>
      </c>
      <c r="C9" s="11">
        <f>[5]Outubro!$I$6</f>
        <v>0</v>
      </c>
      <c r="D9" s="11">
        <f>[5]Outubro!$I$7</f>
        <v>0</v>
      </c>
      <c r="E9" s="11">
        <f>[5]Outubro!$I$8</f>
        <v>0</v>
      </c>
      <c r="F9" s="11">
        <f>[5]Outubro!$I$9</f>
        <v>0</v>
      </c>
      <c r="G9" s="11">
        <f>[5]Outubro!$I$10</f>
        <v>0</v>
      </c>
      <c r="H9" s="11">
        <f>[5]Outubro!$I$11</f>
        <v>0</v>
      </c>
      <c r="I9" s="11">
        <f>[5]Outubro!$I$12</f>
        <v>0</v>
      </c>
      <c r="J9" s="11">
        <f>[5]Outubro!$I$13</f>
        <v>0</v>
      </c>
      <c r="K9" s="11">
        <f>[5]Outubro!$I$14</f>
        <v>0</v>
      </c>
      <c r="L9" s="11">
        <f>[5]Outubro!$I$15</f>
        <v>0</v>
      </c>
      <c r="M9" s="11">
        <f>[5]Outubro!$I$16</f>
        <v>0</v>
      </c>
      <c r="N9" s="11">
        <f>[5]Outubro!$I$17</f>
        <v>0</v>
      </c>
      <c r="O9" s="11">
        <f>[5]Outubro!$I$18</f>
        <v>0</v>
      </c>
      <c r="P9" s="11">
        <f>[5]Outubro!$I$19</f>
        <v>0</v>
      </c>
      <c r="Q9" s="11">
        <f>[5]Outubro!$I$20</f>
        <v>0</v>
      </c>
      <c r="R9" s="11">
        <f>[5]Outubro!$I$21</f>
        <v>0</v>
      </c>
      <c r="S9" s="11">
        <f>[5]Outubro!$I$22</f>
        <v>0</v>
      </c>
      <c r="T9" s="90">
        <f>[5]Outubro!$I$23</f>
        <v>0</v>
      </c>
      <c r="U9" s="90">
        <f>[5]Outubro!$I$24</f>
        <v>0</v>
      </c>
      <c r="V9" s="90">
        <f>[5]Outubro!$I$25</f>
        <v>0</v>
      </c>
      <c r="W9" s="90">
        <f>[5]Outubro!$I$26</f>
        <v>0</v>
      </c>
      <c r="X9" s="90">
        <f>[5]Outubro!$I$27</f>
        <v>0</v>
      </c>
      <c r="Y9" s="90">
        <f>[5]Outubro!$I$28</f>
        <v>0</v>
      </c>
      <c r="Z9" s="90">
        <f>[5]Outubro!$I$29</f>
        <v>0</v>
      </c>
      <c r="AA9" s="90">
        <f>[5]Outubro!$I$30</f>
        <v>0</v>
      </c>
      <c r="AB9" s="90">
        <f>[5]Outubro!$I$31</f>
        <v>0</v>
      </c>
      <c r="AC9" s="90">
        <f>[5]Outubro!$I$32</f>
        <v>0</v>
      </c>
      <c r="AD9" s="90">
        <f>[5]Outubro!$I$33</f>
        <v>0</v>
      </c>
      <c r="AE9" s="90">
        <f>[5]Outubro!$I$34</f>
        <v>0</v>
      </c>
      <c r="AF9" s="90">
        <f>[5]Outubro!$I$35</f>
        <v>0</v>
      </c>
      <c r="AG9" s="95" t="str">
        <f>[5]Outubro!$I$36</f>
        <v>*</v>
      </c>
    </row>
    <row r="10" spans="1:38" x14ac:dyDescent="0.2">
      <c r="A10" s="77" t="s">
        <v>91</v>
      </c>
      <c r="B10" s="11">
        <f>[6]Outubro!$I$5</f>
        <v>0</v>
      </c>
      <c r="C10" s="11">
        <f>[6]Outubro!$I$6</f>
        <v>0</v>
      </c>
      <c r="D10" s="11">
        <f>[6]Outubro!$I$7</f>
        <v>0</v>
      </c>
      <c r="E10" s="11">
        <f>[6]Outubro!$I$8</f>
        <v>0</v>
      </c>
      <c r="F10" s="11">
        <f>[6]Outubro!$I$9</f>
        <v>0</v>
      </c>
      <c r="G10" s="11">
        <f>[6]Outubro!$I$10</f>
        <v>0</v>
      </c>
      <c r="H10" s="11">
        <f>[6]Outubro!$I$11</f>
        <v>0</v>
      </c>
      <c r="I10" s="11">
        <f>[6]Outubro!$I$12</f>
        <v>0</v>
      </c>
      <c r="J10" s="11">
        <f>[6]Outubro!$I$13</f>
        <v>0</v>
      </c>
      <c r="K10" s="11">
        <f>[6]Outubro!$I$14</f>
        <v>0</v>
      </c>
      <c r="L10" s="11">
        <f>[6]Outubro!$I$15</f>
        <v>0</v>
      </c>
      <c r="M10" s="11">
        <f>[6]Outubro!$I$16</f>
        <v>0</v>
      </c>
      <c r="N10" s="11">
        <f>[6]Outubro!$I$17</f>
        <v>0</v>
      </c>
      <c r="O10" s="11">
        <f>[6]Outubro!$I$18</f>
        <v>0</v>
      </c>
      <c r="P10" s="11">
        <f>[6]Outubro!$I$19</f>
        <v>0</v>
      </c>
      <c r="Q10" s="11">
        <f>[6]Outubro!$I$20</f>
        <v>0</v>
      </c>
      <c r="R10" s="11">
        <f>[6]Outubro!$I$21</f>
        <v>0</v>
      </c>
      <c r="S10" s="11">
        <f>[6]Outubro!$I$22</f>
        <v>0</v>
      </c>
      <c r="T10" s="90">
        <f>[6]Outubro!$I$23</f>
        <v>0</v>
      </c>
      <c r="U10" s="90">
        <f>[6]Outubro!$I$24</f>
        <v>0</v>
      </c>
      <c r="V10" s="90">
        <f>[6]Outubro!$I$25</f>
        <v>0</v>
      </c>
      <c r="W10" s="90">
        <f>[6]Outubro!$I$26</f>
        <v>0</v>
      </c>
      <c r="X10" s="90">
        <f>[6]Outubro!$I$27</f>
        <v>0</v>
      </c>
      <c r="Y10" s="90">
        <f>[6]Outubro!$I$28</f>
        <v>0</v>
      </c>
      <c r="Z10" s="90">
        <f>[6]Outubro!$I$29</f>
        <v>0</v>
      </c>
      <c r="AA10" s="90">
        <f>[6]Outubro!$I$30</f>
        <v>0</v>
      </c>
      <c r="AB10" s="90">
        <f>[6]Outubro!$I$31</f>
        <v>0</v>
      </c>
      <c r="AC10" s="90">
        <f>[6]Outubro!$I$32</f>
        <v>0</v>
      </c>
      <c r="AD10" s="90">
        <f>[6]Outubro!$I$33</f>
        <v>0</v>
      </c>
      <c r="AE10" s="90">
        <f>[6]Outubro!$I$34</f>
        <v>0</v>
      </c>
      <c r="AF10" s="90">
        <f>[6]Outubro!$I$35</f>
        <v>0</v>
      </c>
      <c r="AG10" s="95" t="str">
        <f>[6]Outubro!$I$36</f>
        <v>*</v>
      </c>
    </row>
    <row r="11" spans="1:38" x14ac:dyDescent="0.2">
      <c r="A11" s="77" t="s">
        <v>49</v>
      </c>
      <c r="B11" s="11">
        <f>[7]Outubro!$I$5</f>
        <v>0</v>
      </c>
      <c r="C11" s="11">
        <f>[7]Outubro!$I$6</f>
        <v>0</v>
      </c>
      <c r="D11" s="11">
        <f>[7]Outubro!$I$7</f>
        <v>0</v>
      </c>
      <c r="E11" s="11">
        <f>[7]Outubro!$I$8</f>
        <v>0</v>
      </c>
      <c r="F11" s="11">
        <f>[7]Outubro!$I$9</f>
        <v>0</v>
      </c>
      <c r="G11" s="11">
        <f>[7]Outubro!$I$10</f>
        <v>0</v>
      </c>
      <c r="H11" s="11">
        <f>[7]Outubro!$I$11</f>
        <v>0</v>
      </c>
      <c r="I11" s="11">
        <f>[7]Outubro!$I$12</f>
        <v>0</v>
      </c>
      <c r="J11" s="11">
        <f>[7]Outubro!$I$13</f>
        <v>0</v>
      </c>
      <c r="K11" s="11">
        <f>[7]Outubro!$I$14</f>
        <v>0</v>
      </c>
      <c r="L11" s="11">
        <f>[7]Outubro!$I$15</f>
        <v>0</v>
      </c>
      <c r="M11" s="11">
        <f>[7]Outubro!$I$16</f>
        <v>0</v>
      </c>
      <c r="N11" s="11">
        <f>[7]Outubro!$I$17</f>
        <v>0</v>
      </c>
      <c r="O11" s="11">
        <f>[7]Outubro!$I$18</f>
        <v>0</v>
      </c>
      <c r="P11" s="11">
        <f>[7]Outubro!$I$19</f>
        <v>0</v>
      </c>
      <c r="Q11" s="11">
        <f>[7]Outubro!$I$20</f>
        <v>0</v>
      </c>
      <c r="R11" s="11">
        <f>[7]Outubro!$I$21</f>
        <v>0</v>
      </c>
      <c r="S11" s="11">
        <f>[7]Outubro!$I$22</f>
        <v>0</v>
      </c>
      <c r="T11" s="90">
        <f>[7]Outubro!$I$23</f>
        <v>0</v>
      </c>
      <c r="U11" s="90">
        <f>[7]Outubro!$I$24</f>
        <v>0</v>
      </c>
      <c r="V11" s="90">
        <f>[7]Outubro!$I$25</f>
        <v>0</v>
      </c>
      <c r="W11" s="90">
        <f>[7]Outubro!$I$26</f>
        <v>0</v>
      </c>
      <c r="X11" s="90">
        <f>[7]Outubro!$I$27</f>
        <v>0</v>
      </c>
      <c r="Y11" s="90">
        <f>[7]Outubro!$I$28</f>
        <v>0</v>
      </c>
      <c r="Z11" s="90">
        <f>[7]Outubro!$I$29</f>
        <v>0</v>
      </c>
      <c r="AA11" s="90">
        <f>[7]Outubro!$I$30</f>
        <v>0</v>
      </c>
      <c r="AB11" s="90">
        <f>[7]Outubro!$I$31</f>
        <v>0</v>
      </c>
      <c r="AC11" s="90">
        <f>[7]Outubro!$I$32</f>
        <v>0</v>
      </c>
      <c r="AD11" s="90">
        <f>[7]Outubro!$I$33</f>
        <v>0</v>
      </c>
      <c r="AE11" s="90">
        <f>[7]Outubro!$I$34</f>
        <v>0</v>
      </c>
      <c r="AF11" s="90">
        <f>[7]Outubro!$I$35</f>
        <v>0</v>
      </c>
      <c r="AG11" s="87" t="str">
        <f>[7]Outubro!$I$36</f>
        <v>*</v>
      </c>
    </row>
    <row r="12" spans="1:38" x14ac:dyDescent="0.2">
      <c r="A12" s="77" t="s">
        <v>31</v>
      </c>
      <c r="B12" s="93" t="s">
        <v>197</v>
      </c>
      <c r="C12" s="93" t="s">
        <v>197</v>
      </c>
      <c r="D12" s="93" t="s">
        <v>197</v>
      </c>
      <c r="E12" s="93" t="s">
        <v>197</v>
      </c>
      <c r="F12" s="93" t="s">
        <v>197</v>
      </c>
      <c r="G12" s="93" t="s">
        <v>197</v>
      </c>
      <c r="H12" s="93" t="s">
        <v>197</v>
      </c>
      <c r="I12" s="93" t="s">
        <v>197</v>
      </c>
      <c r="J12" s="93" t="s">
        <v>197</v>
      </c>
      <c r="K12" s="93" t="s">
        <v>197</v>
      </c>
      <c r="L12" s="93" t="s">
        <v>197</v>
      </c>
      <c r="M12" s="93" t="s">
        <v>197</v>
      </c>
      <c r="N12" s="93" t="s">
        <v>197</v>
      </c>
      <c r="O12" s="93" t="s">
        <v>197</v>
      </c>
      <c r="P12" s="93" t="s">
        <v>197</v>
      </c>
      <c r="Q12" s="93" t="s">
        <v>197</v>
      </c>
      <c r="R12" s="93" t="s">
        <v>197</v>
      </c>
      <c r="S12" s="93" t="s">
        <v>197</v>
      </c>
      <c r="T12" s="90" t="s">
        <v>197</v>
      </c>
      <c r="U12" s="90" t="s">
        <v>197</v>
      </c>
      <c r="V12" s="90" t="s">
        <v>197</v>
      </c>
      <c r="W12" s="90" t="s">
        <v>197</v>
      </c>
      <c r="X12" s="90" t="s">
        <v>197</v>
      </c>
      <c r="Y12" s="90" t="s">
        <v>197</v>
      </c>
      <c r="Z12" s="90" t="s">
        <v>197</v>
      </c>
      <c r="AA12" s="90" t="s">
        <v>197</v>
      </c>
      <c r="AB12" s="90" t="s">
        <v>197</v>
      </c>
      <c r="AC12" s="90" t="s">
        <v>197</v>
      </c>
      <c r="AD12" s="90" t="s">
        <v>197</v>
      </c>
      <c r="AE12" s="90" t="s">
        <v>197</v>
      </c>
      <c r="AF12" s="90" t="s">
        <v>197</v>
      </c>
      <c r="AG12" s="87" t="s">
        <v>197</v>
      </c>
      <c r="AJ12" t="s">
        <v>35</v>
      </c>
    </row>
    <row r="13" spans="1:38" x14ac:dyDescent="0.2">
      <c r="A13" s="77" t="s">
        <v>94</v>
      </c>
      <c r="B13" s="11">
        <f>[8]Outubro!$I$5</f>
        <v>0</v>
      </c>
      <c r="C13" s="11">
        <f>[8]Outubro!$I$6</f>
        <v>0</v>
      </c>
      <c r="D13" s="11">
        <f>[8]Outubro!$I$7</f>
        <v>0</v>
      </c>
      <c r="E13" s="11">
        <f>[8]Outubro!$I$8</f>
        <v>0</v>
      </c>
      <c r="F13" s="11">
        <f>[8]Outubro!$I$9</f>
        <v>0</v>
      </c>
      <c r="G13" s="11">
        <f>[8]Outubro!$I$10</f>
        <v>0</v>
      </c>
      <c r="H13" s="11">
        <f>[8]Outubro!$I$11</f>
        <v>0</v>
      </c>
      <c r="I13" s="11">
        <f>[8]Outubro!$I$12</f>
        <v>0</v>
      </c>
      <c r="J13" s="11">
        <f>[8]Outubro!$I$13</f>
        <v>0</v>
      </c>
      <c r="K13" s="11">
        <f>[8]Outubro!$I$14</f>
        <v>0</v>
      </c>
      <c r="L13" s="11">
        <f>[8]Outubro!$I$15</f>
        <v>0</v>
      </c>
      <c r="M13" s="11">
        <f>[8]Outubro!$I$16</f>
        <v>0</v>
      </c>
      <c r="N13" s="11">
        <f>[8]Outubro!$I$17</f>
        <v>0</v>
      </c>
      <c r="O13" s="11">
        <f>[8]Outubro!$I$18</f>
        <v>0</v>
      </c>
      <c r="P13" s="11">
        <f>[8]Outubro!$I$19</f>
        <v>0</v>
      </c>
      <c r="Q13" s="11">
        <f>[8]Outubro!$I$20</f>
        <v>0</v>
      </c>
      <c r="R13" s="11">
        <f>[8]Outubro!$I$21</f>
        <v>0</v>
      </c>
      <c r="S13" s="11">
        <f>[8]Outubro!$I$22</f>
        <v>0</v>
      </c>
      <c r="T13" s="11">
        <f>[8]Outubro!$I$23</f>
        <v>0</v>
      </c>
      <c r="U13" s="11">
        <f>[8]Outubro!$I$24</f>
        <v>0</v>
      </c>
      <c r="V13" s="11">
        <f>[8]Outubro!$I$25</f>
        <v>0</v>
      </c>
      <c r="W13" s="11">
        <f>[8]Outubro!$I$26</f>
        <v>0</v>
      </c>
      <c r="X13" s="11">
        <f>[8]Outubro!$I$27</f>
        <v>0</v>
      </c>
      <c r="Y13" s="11">
        <f>[8]Outubro!$I$28</f>
        <v>0</v>
      </c>
      <c r="Z13" s="11">
        <f>[8]Outubro!$I$29</f>
        <v>0</v>
      </c>
      <c r="AA13" s="11">
        <f>[8]Outubro!$I$30</f>
        <v>0</v>
      </c>
      <c r="AB13" s="11">
        <f>[8]Outubro!$I$31</f>
        <v>0</v>
      </c>
      <c r="AC13" s="11">
        <f>[8]Outubro!$I$32</f>
        <v>0</v>
      </c>
      <c r="AD13" s="11">
        <f>[8]Outubro!$I$33</f>
        <v>0</v>
      </c>
      <c r="AE13" s="11">
        <f>[8]Outubro!$I$34</f>
        <v>0</v>
      </c>
      <c r="AF13" s="11">
        <f>[8]Outubro!$I$35</f>
        <v>0</v>
      </c>
      <c r="AG13" s="95" t="str">
        <f>[8]Outubro!$I$36</f>
        <v>*</v>
      </c>
      <c r="AL13" t="s">
        <v>35</v>
      </c>
    </row>
    <row r="14" spans="1:38" x14ac:dyDescent="0.2">
      <c r="A14" s="77" t="s">
        <v>98</v>
      </c>
      <c r="B14" s="93" t="s">
        <v>197</v>
      </c>
      <c r="C14" s="93" t="s">
        <v>197</v>
      </c>
      <c r="D14" s="93" t="s">
        <v>197</v>
      </c>
      <c r="E14" s="93" t="s">
        <v>197</v>
      </c>
      <c r="F14" s="93" t="s">
        <v>197</v>
      </c>
      <c r="G14" s="93" t="s">
        <v>197</v>
      </c>
      <c r="H14" s="93" t="s">
        <v>197</v>
      </c>
      <c r="I14" s="93" t="s">
        <v>197</v>
      </c>
      <c r="J14" s="93" t="s">
        <v>197</v>
      </c>
      <c r="K14" s="93" t="s">
        <v>197</v>
      </c>
      <c r="L14" s="93" t="s">
        <v>197</v>
      </c>
      <c r="M14" s="93" t="s">
        <v>197</v>
      </c>
      <c r="N14" s="93" t="s">
        <v>197</v>
      </c>
      <c r="O14" s="93" t="s">
        <v>197</v>
      </c>
      <c r="P14" s="93" t="s">
        <v>197</v>
      </c>
      <c r="Q14" s="93" t="s">
        <v>197</v>
      </c>
      <c r="R14" s="93" t="s">
        <v>197</v>
      </c>
      <c r="S14" s="93" t="s">
        <v>197</v>
      </c>
      <c r="T14" s="90" t="s">
        <v>197</v>
      </c>
      <c r="U14" s="90" t="s">
        <v>197</v>
      </c>
      <c r="V14" s="90" t="s">
        <v>197</v>
      </c>
      <c r="W14" s="90" t="s">
        <v>197</v>
      </c>
      <c r="X14" s="90" t="s">
        <v>197</v>
      </c>
      <c r="Y14" s="90" t="s">
        <v>197</v>
      </c>
      <c r="Z14" s="90" t="s">
        <v>197</v>
      </c>
      <c r="AA14" s="90" t="s">
        <v>197</v>
      </c>
      <c r="AB14" s="90" t="s">
        <v>197</v>
      </c>
      <c r="AC14" s="90" t="s">
        <v>197</v>
      </c>
      <c r="AD14" s="90" t="s">
        <v>197</v>
      </c>
      <c r="AE14" s="90" t="s">
        <v>197</v>
      </c>
      <c r="AF14" s="90" t="s">
        <v>197</v>
      </c>
      <c r="AG14" s="95" t="s">
        <v>197</v>
      </c>
    </row>
    <row r="15" spans="1:38" x14ac:dyDescent="0.2">
      <c r="A15" s="77" t="s">
        <v>101</v>
      </c>
      <c r="B15" s="93">
        <f>[9]Outubro!$I$5</f>
        <v>0</v>
      </c>
      <c r="C15" s="93">
        <f>[9]Outubro!$I$6</f>
        <v>0</v>
      </c>
      <c r="D15" s="93">
        <f>[9]Outubro!$I$7</f>
        <v>0</v>
      </c>
      <c r="E15" s="93">
        <f>[9]Outubro!$I$8</f>
        <v>0</v>
      </c>
      <c r="F15" s="93">
        <f>[9]Outubro!$I$9</f>
        <v>0</v>
      </c>
      <c r="G15" s="93">
        <f>[9]Outubro!$I$10</f>
        <v>0</v>
      </c>
      <c r="H15" s="93">
        <f>[9]Outubro!$I$11</f>
        <v>0</v>
      </c>
      <c r="I15" s="93">
        <f>[9]Outubro!$I$12</f>
        <v>0</v>
      </c>
      <c r="J15" s="93">
        <f>[9]Outubro!$I$13</f>
        <v>0</v>
      </c>
      <c r="K15" s="93">
        <f>[9]Outubro!$I$14</f>
        <v>0</v>
      </c>
      <c r="L15" s="93">
        <f>[9]Outubro!$I$15</f>
        <v>0</v>
      </c>
      <c r="M15" s="93">
        <f>[9]Outubro!$I$16</f>
        <v>0</v>
      </c>
      <c r="N15" s="93">
        <f>[9]Outubro!$I$17</f>
        <v>0</v>
      </c>
      <c r="O15" s="93">
        <f>[9]Outubro!$I$18</f>
        <v>0</v>
      </c>
      <c r="P15" s="93">
        <f>[9]Outubro!$I$19</f>
        <v>0</v>
      </c>
      <c r="Q15" s="93">
        <f>[9]Outubro!$I$20</f>
        <v>0</v>
      </c>
      <c r="R15" s="93">
        <f>[9]Outubro!$I$21</f>
        <v>0</v>
      </c>
      <c r="S15" s="93">
        <f>[9]Outubro!$I$22</f>
        <v>0</v>
      </c>
      <c r="T15" s="90">
        <f>[9]Outubro!$I$23</f>
        <v>0</v>
      </c>
      <c r="U15" s="90">
        <f>[9]Outubro!$I$24</f>
        <v>0</v>
      </c>
      <c r="V15" s="93">
        <f>[9]Outubro!$I$25</f>
        <v>0</v>
      </c>
      <c r="W15" s="90">
        <f>[9]Outubro!$I$26</f>
        <v>0</v>
      </c>
      <c r="X15" s="90">
        <f>[9]Outubro!$I$27</f>
        <v>0</v>
      </c>
      <c r="Y15" s="90">
        <f>[9]Outubro!$I$28</f>
        <v>0</v>
      </c>
      <c r="Z15" s="90">
        <f>[9]Outubro!$I$29</f>
        <v>0</v>
      </c>
      <c r="AA15" s="90">
        <f>[9]Outubro!$I$30</f>
        <v>0</v>
      </c>
      <c r="AB15" s="90">
        <f>[9]Outubro!$I$31</f>
        <v>0</v>
      </c>
      <c r="AC15" s="90">
        <f>[9]Outubro!$I$32</f>
        <v>0</v>
      </c>
      <c r="AD15" s="90">
        <f>[9]Outubro!$I$33</f>
        <v>0</v>
      </c>
      <c r="AE15" s="90">
        <f>[9]Outubro!$I$34</f>
        <v>0</v>
      </c>
      <c r="AF15" s="90">
        <f>[9]Outubro!$I$35</f>
        <v>0</v>
      </c>
      <c r="AG15" s="95" t="str">
        <f>[9]Outubro!$I$36</f>
        <v>*</v>
      </c>
    </row>
    <row r="16" spans="1:38" x14ac:dyDescent="0.2">
      <c r="A16" s="77" t="s">
        <v>147</v>
      </c>
      <c r="B16" s="93">
        <f>[10]Outubro!$I$5</f>
        <v>0</v>
      </c>
      <c r="C16" s="93">
        <f>[10]Outubro!$I$6</f>
        <v>0</v>
      </c>
      <c r="D16" s="93">
        <f>[10]Outubro!$I$7</f>
        <v>0</v>
      </c>
      <c r="E16" s="93">
        <f>[10]Outubro!$I$8</f>
        <v>0</v>
      </c>
      <c r="F16" s="93">
        <f>[10]Outubro!$I$9</f>
        <v>0</v>
      </c>
      <c r="G16" s="93">
        <f>[10]Outubro!$I$10</f>
        <v>0</v>
      </c>
      <c r="H16" s="93">
        <f>[10]Outubro!$I$11</f>
        <v>0</v>
      </c>
      <c r="I16" s="93">
        <f>[10]Outubro!$I$12</f>
        <v>0</v>
      </c>
      <c r="J16" s="93">
        <f>[10]Outubro!$I$13</f>
        <v>0</v>
      </c>
      <c r="K16" s="93">
        <f>[10]Outubro!$I$14</f>
        <v>0</v>
      </c>
      <c r="L16" s="93">
        <f>[10]Outubro!$I$15</f>
        <v>0</v>
      </c>
      <c r="M16" s="93">
        <f>[10]Outubro!$I$16</f>
        <v>0</v>
      </c>
      <c r="N16" s="93">
        <f>[10]Outubro!$I$17</f>
        <v>0</v>
      </c>
      <c r="O16" s="93">
        <f>[10]Outubro!$I$18</f>
        <v>0</v>
      </c>
      <c r="P16" s="93">
        <f>[10]Outubro!$I$19</f>
        <v>0</v>
      </c>
      <c r="Q16" s="93">
        <f>[10]Outubro!$I$20</f>
        <v>0</v>
      </c>
      <c r="R16" s="93">
        <f>[10]Outubro!$I$21</f>
        <v>0</v>
      </c>
      <c r="S16" s="93">
        <f>[10]Outubro!$I$22</f>
        <v>0</v>
      </c>
      <c r="T16" s="90">
        <f>[10]Outubro!$I$23</f>
        <v>0</v>
      </c>
      <c r="U16" s="90">
        <f>[10]Outubro!$I$24</f>
        <v>0</v>
      </c>
      <c r="V16" s="90">
        <f>[10]Outubro!$I$25</f>
        <v>0</v>
      </c>
      <c r="W16" s="90">
        <f>[10]Outubro!$I$26</f>
        <v>0</v>
      </c>
      <c r="X16" s="90">
        <f>[10]Outubro!$I$27</f>
        <v>0</v>
      </c>
      <c r="Y16" s="90">
        <f>[10]Outubro!$I$28</f>
        <v>0</v>
      </c>
      <c r="Z16" s="90">
        <f>[10]Outubro!$I$29</f>
        <v>0</v>
      </c>
      <c r="AA16" s="90">
        <f>[10]Outubro!$I$30</f>
        <v>0</v>
      </c>
      <c r="AB16" s="90">
        <f>[10]Outubro!$I$31</f>
        <v>0</v>
      </c>
      <c r="AC16" s="90">
        <f>[10]Outubro!$I$32</f>
        <v>0</v>
      </c>
      <c r="AD16" s="90">
        <f>[10]Outubro!$I$33</f>
        <v>0</v>
      </c>
      <c r="AE16" s="90">
        <f>[10]Outubro!$I$34</f>
        <v>0</v>
      </c>
      <c r="AF16" s="90">
        <f>[10]Outubro!$I$35</f>
        <v>0</v>
      </c>
      <c r="AG16" s="95" t="str">
        <f>[10]Outubro!$I$36</f>
        <v>*</v>
      </c>
      <c r="AJ16" t="s">
        <v>35</v>
      </c>
    </row>
    <row r="17" spans="1:40" x14ac:dyDescent="0.2">
      <c r="A17" s="77" t="s">
        <v>2</v>
      </c>
      <c r="B17" s="93">
        <f>[11]Outubro!$I$5</f>
        <v>0</v>
      </c>
      <c r="C17" s="93">
        <f>[11]Outubro!$I$6</f>
        <v>0</v>
      </c>
      <c r="D17" s="93">
        <f>[11]Outubro!$I$7</f>
        <v>0</v>
      </c>
      <c r="E17" s="93">
        <f>[11]Outubro!$I$8</f>
        <v>0</v>
      </c>
      <c r="F17" s="93">
        <f>[11]Outubro!$I$9</f>
        <v>0</v>
      </c>
      <c r="G17" s="93">
        <f>[11]Outubro!$I$10</f>
        <v>0</v>
      </c>
      <c r="H17" s="93">
        <f>[11]Outubro!$I$11</f>
        <v>0</v>
      </c>
      <c r="I17" s="93">
        <f>[11]Outubro!$I$12</f>
        <v>0</v>
      </c>
      <c r="J17" s="93">
        <f>[11]Outubro!$I$13</f>
        <v>0</v>
      </c>
      <c r="K17" s="93">
        <f>[11]Outubro!$I$14</f>
        <v>0</v>
      </c>
      <c r="L17" s="93">
        <f>[11]Outubro!$I$15</f>
        <v>0</v>
      </c>
      <c r="M17" s="93">
        <f>[11]Outubro!$I$16</f>
        <v>0</v>
      </c>
      <c r="N17" s="93">
        <f>[11]Outubro!$I$17</f>
        <v>0</v>
      </c>
      <c r="O17" s="93">
        <f>[11]Outubro!$I$18</f>
        <v>0</v>
      </c>
      <c r="P17" s="93">
        <f>[11]Outubro!$I$19</f>
        <v>0</v>
      </c>
      <c r="Q17" s="93">
        <f>[11]Outubro!$I$20</f>
        <v>0</v>
      </c>
      <c r="R17" s="93">
        <f>[11]Outubro!$I$21</f>
        <v>0</v>
      </c>
      <c r="S17" s="93">
        <f>[11]Outubro!$I$22</f>
        <v>0</v>
      </c>
      <c r="T17" s="90">
        <f>[11]Outubro!$I$23</f>
        <v>0</v>
      </c>
      <c r="U17" s="90">
        <f>[11]Outubro!$I$24</f>
        <v>0</v>
      </c>
      <c r="V17" s="93">
        <f>[11]Outubro!$I$25</f>
        <v>0</v>
      </c>
      <c r="W17" s="90">
        <f>[11]Outubro!$I$26</f>
        <v>0</v>
      </c>
      <c r="X17" s="90">
        <f>[11]Outubro!$I$27</f>
        <v>0</v>
      </c>
      <c r="Y17" s="90">
        <f>[11]Outubro!$I$28</f>
        <v>0</v>
      </c>
      <c r="Z17" s="90">
        <f>[11]Outubro!$I$29</f>
        <v>0</v>
      </c>
      <c r="AA17" s="90">
        <f>[11]Outubro!$I$30</f>
        <v>0</v>
      </c>
      <c r="AB17" s="90">
        <f>[11]Outubro!$I$31</f>
        <v>0</v>
      </c>
      <c r="AC17" s="90">
        <f>[11]Outubro!$I$32</f>
        <v>0</v>
      </c>
      <c r="AD17" s="90">
        <f>[11]Outubro!$I$33</f>
        <v>0</v>
      </c>
      <c r="AE17" s="90">
        <f>[11]Outubro!$I$34</f>
        <v>0</v>
      </c>
      <c r="AF17" s="90">
        <f>[11]Outubro!$I$35</f>
        <v>0</v>
      </c>
      <c r="AG17" s="87" t="str">
        <f>[11]Outubro!$I$36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3" t="s">
        <v>197</v>
      </c>
      <c r="C18" s="93" t="s">
        <v>197</v>
      </c>
      <c r="D18" s="93" t="s">
        <v>197</v>
      </c>
      <c r="E18" s="93" t="s">
        <v>197</v>
      </c>
      <c r="F18" s="93" t="s">
        <v>197</v>
      </c>
      <c r="G18" s="93" t="s">
        <v>197</v>
      </c>
      <c r="H18" s="93" t="s">
        <v>197</v>
      </c>
      <c r="I18" s="93" t="s">
        <v>197</v>
      </c>
      <c r="J18" s="93" t="s">
        <v>197</v>
      </c>
      <c r="K18" s="93" t="s">
        <v>197</v>
      </c>
      <c r="L18" s="93" t="s">
        <v>197</v>
      </c>
      <c r="M18" s="93" t="s">
        <v>197</v>
      </c>
      <c r="N18" s="93" t="s">
        <v>197</v>
      </c>
      <c r="O18" s="93" t="s">
        <v>197</v>
      </c>
      <c r="P18" s="93" t="s">
        <v>197</v>
      </c>
      <c r="Q18" s="93" t="s">
        <v>197</v>
      </c>
      <c r="R18" s="93" t="s">
        <v>197</v>
      </c>
      <c r="S18" s="93" t="s">
        <v>197</v>
      </c>
      <c r="T18" s="90" t="s">
        <v>197</v>
      </c>
      <c r="U18" s="90" t="s">
        <v>197</v>
      </c>
      <c r="V18" s="90" t="s">
        <v>197</v>
      </c>
      <c r="W18" s="90" t="s">
        <v>197</v>
      </c>
      <c r="X18" s="90" t="s">
        <v>197</v>
      </c>
      <c r="Y18" s="90" t="s">
        <v>197</v>
      </c>
      <c r="Z18" s="90" t="s">
        <v>197</v>
      </c>
      <c r="AA18" s="90" t="s">
        <v>197</v>
      </c>
      <c r="AB18" s="90" t="s">
        <v>197</v>
      </c>
      <c r="AC18" s="90" t="s">
        <v>197</v>
      </c>
      <c r="AD18" s="90" t="s">
        <v>197</v>
      </c>
      <c r="AE18" s="90" t="s">
        <v>197</v>
      </c>
      <c r="AF18" s="90" t="s">
        <v>197</v>
      </c>
      <c r="AG18" s="87" t="s">
        <v>197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3" t="str">
        <f>[12]Outubro!$I$5</f>
        <v>*</v>
      </c>
      <c r="C19" s="93" t="str">
        <f>[12]Outubro!$I$6</f>
        <v>*</v>
      </c>
      <c r="D19" s="93" t="str">
        <f>[12]Outubro!$I$7</f>
        <v>*</v>
      </c>
      <c r="E19" s="93" t="str">
        <f>[12]Outubro!$I$8</f>
        <v>*</v>
      </c>
      <c r="F19" s="93" t="str">
        <f>[12]Outubro!$I$9</f>
        <v>*</v>
      </c>
      <c r="G19" s="93" t="str">
        <f>[12]Outubro!$I$10</f>
        <v>*</v>
      </c>
      <c r="H19" s="93" t="str">
        <f>[12]Outubro!$I$11</f>
        <v>*</v>
      </c>
      <c r="I19" s="93" t="str">
        <f>[12]Outubro!$I$12</f>
        <v>*</v>
      </c>
      <c r="J19" s="93" t="str">
        <f>[12]Outubro!$I$13</f>
        <v>*</v>
      </c>
      <c r="K19" s="93" t="str">
        <f>[12]Outubro!$I$14</f>
        <v>*</v>
      </c>
      <c r="L19" s="93" t="str">
        <f>[12]Outubro!$I$15</f>
        <v>*</v>
      </c>
      <c r="M19" s="93" t="str">
        <f>[12]Outubro!$I$16</f>
        <v>*</v>
      </c>
      <c r="N19" s="93" t="str">
        <f>[12]Outubro!$I$17</f>
        <v>*</v>
      </c>
      <c r="O19" s="93" t="str">
        <f>[12]Outubro!$I$18</f>
        <v>*</v>
      </c>
      <c r="P19" s="93" t="str">
        <f>[12]Outubro!$I$19</f>
        <v>*</v>
      </c>
      <c r="Q19" s="93" t="str">
        <f>[12]Outubro!$I$20</f>
        <v>*</v>
      </c>
      <c r="R19" s="93" t="str">
        <f>[12]Outubro!$I$21</f>
        <v>*</v>
      </c>
      <c r="S19" s="93" t="str">
        <f>[12]Outubro!$I$22</f>
        <v>*</v>
      </c>
      <c r="T19" s="90" t="str">
        <f>[12]Outubro!$I$23</f>
        <v>*</v>
      </c>
      <c r="U19" s="90" t="str">
        <f>[12]Outubro!$I$24</f>
        <v>*</v>
      </c>
      <c r="V19" s="90" t="str">
        <f>[12]Outubro!$I$25</f>
        <v>*</v>
      </c>
      <c r="W19" s="90" t="str">
        <f>[12]Outubro!$I$26</f>
        <v>*</v>
      </c>
      <c r="X19" s="90" t="str">
        <f>[12]Outubro!$I$27</f>
        <v>*</v>
      </c>
      <c r="Y19" s="90" t="str">
        <f>[12]Outubro!$I$28</f>
        <v>*</v>
      </c>
      <c r="Z19" s="90" t="str">
        <f>[12]Outubro!$I$29</f>
        <v>*</v>
      </c>
      <c r="AA19" s="90" t="str">
        <f>[12]Outubro!$I$30</f>
        <v>*</v>
      </c>
      <c r="AB19" s="90" t="str">
        <f>[12]Outubro!$I$31</f>
        <v>*</v>
      </c>
      <c r="AC19" s="90" t="str">
        <f>[12]Outubro!$I$32</f>
        <v>*</v>
      </c>
      <c r="AD19" s="90" t="str">
        <f>[12]Outubro!$I$33</f>
        <v>*</v>
      </c>
      <c r="AE19" s="90" t="str">
        <f>[12]Outubro!$I$34</f>
        <v>*</v>
      </c>
      <c r="AF19" s="90" t="str">
        <f>[12]Outubro!$I$35</f>
        <v>*</v>
      </c>
      <c r="AG19" s="87" t="str">
        <f>[12]Outubro!$I$36</f>
        <v>*</v>
      </c>
      <c r="AJ19" t="s">
        <v>35</v>
      </c>
    </row>
    <row r="20" spans="1:40" x14ac:dyDescent="0.2">
      <c r="A20" s="77" t="s">
        <v>5</v>
      </c>
      <c r="B20" s="90" t="str">
        <f>[13]Outubro!$I$5</f>
        <v>*</v>
      </c>
      <c r="C20" s="90" t="str">
        <f>[13]Outubro!$I$6</f>
        <v>*</v>
      </c>
      <c r="D20" s="90" t="str">
        <f>[13]Outubro!$I$7</f>
        <v>*</v>
      </c>
      <c r="E20" s="90" t="str">
        <f>[13]Outubro!$I$8</f>
        <v>*</v>
      </c>
      <c r="F20" s="90" t="str">
        <f>[13]Outubro!$I$9</f>
        <v>*</v>
      </c>
      <c r="G20" s="90" t="str">
        <f>[13]Outubro!$I$10</f>
        <v>*</v>
      </c>
      <c r="H20" s="90" t="str">
        <f>[13]Outubro!$I$11</f>
        <v>*</v>
      </c>
      <c r="I20" s="90" t="str">
        <f>[13]Outubro!$I$12</f>
        <v>*</v>
      </c>
      <c r="J20" s="90" t="str">
        <f>[13]Outubro!$I$13</f>
        <v>*</v>
      </c>
      <c r="K20" s="90" t="str">
        <f>[13]Outubro!$I$14</f>
        <v>*</v>
      </c>
      <c r="L20" s="90" t="str">
        <f>[13]Outubro!$I$15</f>
        <v>*</v>
      </c>
      <c r="M20" s="90" t="str">
        <f>[13]Outubro!$I$16</f>
        <v>*</v>
      </c>
      <c r="N20" s="90" t="str">
        <f>[13]Outubro!$I$17</f>
        <v>*</v>
      </c>
      <c r="O20" s="90" t="str">
        <f>[13]Outubro!$I$18</f>
        <v>*</v>
      </c>
      <c r="P20" s="90" t="str">
        <f>[13]Outubro!$I$19</f>
        <v>*</v>
      </c>
      <c r="Q20" s="90" t="str">
        <f>[13]Outubro!$I$20</f>
        <v>*</v>
      </c>
      <c r="R20" s="90" t="str">
        <f>[13]Outubro!$I$21</f>
        <v>*</v>
      </c>
      <c r="S20" s="90" t="str">
        <f>[13]Outubro!$I$22</f>
        <v>*</v>
      </c>
      <c r="T20" s="90" t="str">
        <f>[13]Outubro!$I$23</f>
        <v>*</v>
      </c>
      <c r="U20" s="90" t="str">
        <f>[13]Outubro!$I$24</f>
        <v>*</v>
      </c>
      <c r="V20" s="90" t="str">
        <f>[13]Outubro!$I$25</f>
        <v>*</v>
      </c>
      <c r="W20" s="90" t="str">
        <f>[13]Outubro!$I$26</f>
        <v>*</v>
      </c>
      <c r="X20" s="90" t="str">
        <f>[13]Outubro!$I$27</f>
        <v>*</v>
      </c>
      <c r="Y20" s="90" t="str">
        <f>[13]Outubro!$I$28</f>
        <v>*</v>
      </c>
      <c r="Z20" s="90" t="str">
        <f>[13]Outubro!$I$29</f>
        <v>*</v>
      </c>
      <c r="AA20" s="90" t="str">
        <f>[13]Outubro!$I$30</f>
        <v>*</v>
      </c>
      <c r="AB20" s="90" t="str">
        <f>[13]Outubro!$I$31</f>
        <v>*</v>
      </c>
      <c r="AC20" s="90" t="str">
        <f>[13]Outubro!$I$32</f>
        <v>*</v>
      </c>
      <c r="AD20" s="90" t="str">
        <f>[13]Outubro!$I$33</f>
        <v>*</v>
      </c>
      <c r="AE20" s="90" t="str">
        <f>[13]Outubro!$I$34</f>
        <v>*</v>
      </c>
      <c r="AF20" s="90" t="str">
        <f>[13]Outubro!$I$35</f>
        <v>*</v>
      </c>
      <c r="AG20" s="87" t="str">
        <f>[13]Outubro!$I$36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90" t="str">
        <f>[14]Outubro!$I$5</f>
        <v>*</v>
      </c>
      <c r="C21" s="90" t="str">
        <f>[14]Outubro!$I$6</f>
        <v>*</v>
      </c>
      <c r="D21" s="90" t="str">
        <f>[14]Outubro!$I$7</f>
        <v>*</v>
      </c>
      <c r="E21" s="90" t="str">
        <f>[14]Outubro!$I$8</f>
        <v>*</v>
      </c>
      <c r="F21" s="90" t="str">
        <f>[14]Outubro!$I$9</f>
        <v>*</v>
      </c>
      <c r="G21" s="90" t="str">
        <f>[14]Outubro!$I$10</f>
        <v>*</v>
      </c>
      <c r="H21" s="90" t="str">
        <f>[14]Outubro!$I$11</f>
        <v>*</v>
      </c>
      <c r="I21" s="90" t="str">
        <f>[14]Outubro!$I$12</f>
        <v>*</v>
      </c>
      <c r="J21" s="90" t="str">
        <f>[14]Outubro!$I$13</f>
        <v>*</v>
      </c>
      <c r="K21" s="90" t="str">
        <f>[14]Outubro!$I$14</f>
        <v>*</v>
      </c>
      <c r="L21" s="90" t="str">
        <f>[14]Outubro!$I$15</f>
        <v>*</v>
      </c>
      <c r="M21" s="90" t="str">
        <f>[14]Outubro!$I$16</f>
        <v>*</v>
      </c>
      <c r="N21" s="90" t="str">
        <f>[14]Outubro!$I$17</f>
        <v>*</v>
      </c>
      <c r="O21" s="90" t="str">
        <f>[14]Outubro!$I$18</f>
        <v>*</v>
      </c>
      <c r="P21" s="90" t="str">
        <f>[14]Outubro!$I$19</f>
        <v>*</v>
      </c>
      <c r="Q21" s="90" t="str">
        <f>[14]Outubro!$I$20</f>
        <v>*</v>
      </c>
      <c r="R21" s="90" t="str">
        <f>[14]Outubro!$I$21</f>
        <v>*</v>
      </c>
      <c r="S21" s="90" t="str">
        <f>[14]Outubro!$I$22</f>
        <v>*</v>
      </c>
      <c r="T21" s="90" t="str">
        <f>[14]Outubro!$I$23</f>
        <v>*</v>
      </c>
      <c r="U21" s="90" t="str">
        <f>[14]Outubro!$I$24</f>
        <v>*</v>
      </c>
      <c r="V21" s="90" t="str">
        <f>[14]Outubro!$I$25</f>
        <v>*</v>
      </c>
      <c r="W21" s="90" t="str">
        <f>[14]Outubro!$I$26</f>
        <v>*</v>
      </c>
      <c r="X21" s="90" t="str">
        <f>[14]Outubro!$I$27</f>
        <v>*</v>
      </c>
      <c r="Y21" s="90" t="str">
        <f>[14]Outubro!$I$28</f>
        <v>*</v>
      </c>
      <c r="Z21" s="90" t="str">
        <f>[14]Outubro!$I$29</f>
        <v>*</v>
      </c>
      <c r="AA21" s="90" t="str">
        <f>[14]Outubro!$I$30</f>
        <v>*</v>
      </c>
      <c r="AB21" s="90" t="str">
        <f>[14]Outubro!$I$31</f>
        <v>*</v>
      </c>
      <c r="AC21" s="90" t="str">
        <f>[14]Outubro!$I$32</f>
        <v>*</v>
      </c>
      <c r="AD21" s="90" t="str">
        <f>[14]Outubro!$I$33</f>
        <v>*</v>
      </c>
      <c r="AE21" s="90" t="str">
        <f>[14]Outubro!$I$34</f>
        <v>*</v>
      </c>
      <c r="AF21" s="90" t="str">
        <f>[14]Outubro!$I$35</f>
        <v>*</v>
      </c>
      <c r="AG21" s="87" t="str">
        <f>[14]Outubro!$I$36</f>
        <v>*</v>
      </c>
      <c r="AK21" t="s">
        <v>35</v>
      </c>
    </row>
    <row r="22" spans="1:40" x14ac:dyDescent="0.2">
      <c r="A22" s="77" t="s">
        <v>6</v>
      </c>
      <c r="B22" s="90" t="str">
        <f>[15]Outubro!$I$5</f>
        <v>*</v>
      </c>
      <c r="C22" s="90" t="str">
        <f>[15]Outubro!$I$6</f>
        <v>*</v>
      </c>
      <c r="D22" s="90" t="str">
        <f>[15]Outubro!$I$7</f>
        <v>*</v>
      </c>
      <c r="E22" s="90" t="str">
        <f>[15]Outubro!$I$8</f>
        <v>*</v>
      </c>
      <c r="F22" s="90" t="str">
        <f>[15]Outubro!$I$9</f>
        <v>*</v>
      </c>
      <c r="G22" s="90" t="str">
        <f>[15]Outubro!$I$10</f>
        <v>*</v>
      </c>
      <c r="H22" s="90" t="str">
        <f>[15]Outubro!$I$11</f>
        <v>*</v>
      </c>
      <c r="I22" s="90" t="str">
        <f>[15]Outubro!$I$12</f>
        <v>*</v>
      </c>
      <c r="J22" s="90" t="str">
        <f>[15]Outubro!$I$13</f>
        <v>*</v>
      </c>
      <c r="K22" s="90" t="str">
        <f>[15]Outubro!$I$14</f>
        <v>*</v>
      </c>
      <c r="L22" s="90" t="str">
        <f>[15]Outubro!$I$15</f>
        <v>*</v>
      </c>
      <c r="M22" s="90" t="str">
        <f>[15]Outubro!$I$16</f>
        <v>*</v>
      </c>
      <c r="N22" s="90" t="str">
        <f>[15]Outubro!$I$17</f>
        <v>*</v>
      </c>
      <c r="O22" s="90" t="str">
        <f>[15]Outubro!$I$18</f>
        <v>*</v>
      </c>
      <c r="P22" s="90" t="str">
        <f>[15]Outubro!$I$19</f>
        <v>*</v>
      </c>
      <c r="Q22" s="90" t="str">
        <f>[15]Outubro!$I$20</f>
        <v>*</v>
      </c>
      <c r="R22" s="90" t="str">
        <f>[15]Outubro!$I$21</f>
        <v>*</v>
      </c>
      <c r="S22" s="90" t="str">
        <f>[15]Outubro!$I$22</f>
        <v>*</v>
      </c>
      <c r="T22" s="90" t="str">
        <f>[15]Outubro!$I$23</f>
        <v>*</v>
      </c>
      <c r="U22" s="90" t="str">
        <f>[15]Outubro!$I$24</f>
        <v>*</v>
      </c>
      <c r="V22" s="90" t="str">
        <f>[15]Outubro!$I$25</f>
        <v>*</v>
      </c>
      <c r="W22" s="90" t="str">
        <f>[15]Outubro!$I$26</f>
        <v>*</v>
      </c>
      <c r="X22" s="90" t="str">
        <f>[15]Outubro!$I$27</f>
        <v>*</v>
      </c>
      <c r="Y22" s="90" t="str">
        <f>[15]Outubro!$I$28</f>
        <v>*</v>
      </c>
      <c r="Z22" s="90" t="str">
        <f>[15]Outubro!$I$29</f>
        <v>*</v>
      </c>
      <c r="AA22" s="90" t="str">
        <f>[15]Outubro!$I$30</f>
        <v>*</v>
      </c>
      <c r="AB22" s="90" t="str">
        <f>[15]Outubro!$I$31</f>
        <v>*</v>
      </c>
      <c r="AC22" s="90" t="str">
        <f>[15]Outubro!$I$32</f>
        <v>*</v>
      </c>
      <c r="AD22" s="90" t="str">
        <f>[15]Outubro!$I$33</f>
        <v>*</v>
      </c>
      <c r="AE22" s="90" t="str">
        <f>[15]Outubro!$I$34</f>
        <v>*</v>
      </c>
      <c r="AF22" s="90" t="str">
        <f>[15]Outubro!$I$35</f>
        <v>*</v>
      </c>
      <c r="AG22" s="87" t="str">
        <f>[15]Outubro!$I$36</f>
        <v>*</v>
      </c>
      <c r="AK22" t="s">
        <v>35</v>
      </c>
    </row>
    <row r="23" spans="1:40" x14ac:dyDescent="0.2">
      <c r="A23" s="77" t="s">
        <v>7</v>
      </c>
      <c r="B23" s="93" t="str">
        <f>[16]Outubro!$I$5</f>
        <v>*</v>
      </c>
      <c r="C23" s="93" t="str">
        <f>[16]Outubro!$I$6</f>
        <v>*</v>
      </c>
      <c r="D23" s="93" t="str">
        <f>[16]Outubro!$I$7</f>
        <v>*</v>
      </c>
      <c r="E23" s="93" t="str">
        <f>[16]Outubro!$I$8</f>
        <v>*</v>
      </c>
      <c r="F23" s="93" t="str">
        <f>[16]Outubro!$I$9</f>
        <v>*</v>
      </c>
      <c r="G23" s="93" t="str">
        <f>[16]Outubro!$I$10</f>
        <v>*</v>
      </c>
      <c r="H23" s="93" t="str">
        <f>[16]Outubro!$I$11</f>
        <v>*</v>
      </c>
      <c r="I23" s="93" t="str">
        <f>[16]Outubro!$I$12</f>
        <v>*</v>
      </c>
      <c r="J23" s="93" t="str">
        <f>[16]Outubro!$I$13</f>
        <v>*</v>
      </c>
      <c r="K23" s="93" t="str">
        <f>[16]Outubro!$I$14</f>
        <v>*</v>
      </c>
      <c r="L23" s="93" t="str">
        <f>[16]Outubro!$I$15</f>
        <v>*</v>
      </c>
      <c r="M23" s="93" t="str">
        <f>[16]Outubro!$I$16</f>
        <v>*</v>
      </c>
      <c r="N23" s="93" t="str">
        <f>[16]Outubro!$I$17</f>
        <v>*</v>
      </c>
      <c r="O23" s="93" t="str">
        <f>[16]Outubro!$I$18</f>
        <v>*</v>
      </c>
      <c r="P23" s="93" t="str">
        <f>[16]Outubro!$I$19</f>
        <v>*</v>
      </c>
      <c r="Q23" s="93" t="str">
        <f>[16]Outubro!$I$20</f>
        <v>*</v>
      </c>
      <c r="R23" s="93" t="str">
        <f>[16]Outubro!$I$21</f>
        <v>*</v>
      </c>
      <c r="S23" s="93" t="str">
        <f>[16]Outubro!$I$22</f>
        <v>*</v>
      </c>
      <c r="T23" s="90" t="str">
        <f>[16]Outubro!$I$23</f>
        <v>*</v>
      </c>
      <c r="U23" s="90" t="str">
        <f>[16]Outubro!$I$24</f>
        <v>*</v>
      </c>
      <c r="V23" s="90" t="str">
        <f>[16]Outubro!$I$25</f>
        <v>*</v>
      </c>
      <c r="W23" s="90" t="str">
        <f>[16]Outubro!$I$26</f>
        <v>*</v>
      </c>
      <c r="X23" s="90" t="str">
        <f>[16]Outubro!$I$27</f>
        <v>*</v>
      </c>
      <c r="Y23" s="90" t="str">
        <f>[16]Outubro!$I$28</f>
        <v>*</v>
      </c>
      <c r="Z23" s="90" t="str">
        <f>[16]Outubro!$I$29</f>
        <v>*</v>
      </c>
      <c r="AA23" s="90" t="str">
        <f>[16]Outubro!$I$30</f>
        <v>*</v>
      </c>
      <c r="AB23" s="90" t="str">
        <f>[16]Outubro!$I$31</f>
        <v>*</v>
      </c>
      <c r="AC23" s="90" t="str">
        <f>[16]Outubro!$I$32</f>
        <v>*</v>
      </c>
      <c r="AD23" s="90" t="str">
        <f>[16]Outubro!$I$33</f>
        <v>*</v>
      </c>
      <c r="AE23" s="90" t="str">
        <f>[16]Outubro!$I$34</f>
        <v>*</v>
      </c>
      <c r="AF23" s="90" t="str">
        <f>[16]Outubro!$I$35</f>
        <v>*</v>
      </c>
      <c r="AG23" s="87" t="str">
        <f>[16]Outubro!$I$36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3" t="str">
        <f>[17]Outubro!$I$5</f>
        <v>*</v>
      </c>
      <c r="C24" s="93" t="str">
        <f>[17]Outubro!$I$6</f>
        <v>*</v>
      </c>
      <c r="D24" s="93" t="str">
        <f>[17]Outubro!$I$7</f>
        <v>*</v>
      </c>
      <c r="E24" s="93" t="str">
        <f>[17]Outubro!$I$8</f>
        <v>*</v>
      </c>
      <c r="F24" s="93" t="str">
        <f>[17]Outubro!$I$9</f>
        <v>*</v>
      </c>
      <c r="G24" s="93" t="str">
        <f>[17]Outubro!$I$10</f>
        <v>*</v>
      </c>
      <c r="H24" s="93" t="str">
        <f>[17]Outubro!$I$11</f>
        <v>*</v>
      </c>
      <c r="I24" s="93" t="str">
        <f>[17]Outubro!$I$12</f>
        <v>*</v>
      </c>
      <c r="J24" s="93" t="str">
        <f>[17]Outubro!$I$13</f>
        <v>*</v>
      </c>
      <c r="K24" s="93" t="str">
        <f>[17]Outubro!$I$14</f>
        <v>*</v>
      </c>
      <c r="L24" s="93" t="str">
        <f>[17]Outubro!$I$15</f>
        <v>*</v>
      </c>
      <c r="M24" s="93" t="str">
        <f>[17]Outubro!$I$16</f>
        <v>*</v>
      </c>
      <c r="N24" s="93" t="str">
        <f>[17]Outubro!$I$17</f>
        <v>*</v>
      </c>
      <c r="O24" s="93" t="str">
        <f>[17]Outubro!$I$18</f>
        <v>*</v>
      </c>
      <c r="P24" s="93" t="str">
        <f>[17]Outubro!$I$19</f>
        <v>*</v>
      </c>
      <c r="Q24" s="93" t="str">
        <f>[17]Outubro!$I$20</f>
        <v>*</v>
      </c>
      <c r="R24" s="93" t="str">
        <f>[17]Outubro!$I$21</f>
        <v>*</v>
      </c>
      <c r="S24" s="93" t="str">
        <f>[17]Outubro!$I$22</f>
        <v>*</v>
      </c>
      <c r="T24" s="93" t="str">
        <f>[17]Outubro!$I$23</f>
        <v>*</v>
      </c>
      <c r="U24" s="93" t="str">
        <f>[17]Outubro!$I$24</f>
        <v>*</v>
      </c>
      <c r="V24" s="93" t="str">
        <f>[17]Outubro!$I$25</f>
        <v>*</v>
      </c>
      <c r="W24" s="93" t="str">
        <f>[17]Outubro!$I$26</f>
        <v>*</v>
      </c>
      <c r="X24" s="93" t="str">
        <f>[17]Outubro!$I$27</f>
        <v>*</v>
      </c>
      <c r="Y24" s="93" t="str">
        <f>[17]Outubro!$I$28</f>
        <v>*</v>
      </c>
      <c r="Z24" s="93" t="str">
        <f>[17]Outubro!$I$29</f>
        <v>*</v>
      </c>
      <c r="AA24" s="93" t="str">
        <f>[17]Outubro!$I$30</f>
        <v>*</v>
      </c>
      <c r="AB24" s="93" t="str">
        <f>[17]Outubro!$I$31</f>
        <v>*</v>
      </c>
      <c r="AC24" s="93" t="str">
        <f>[17]Outubro!$I$32</f>
        <v>*</v>
      </c>
      <c r="AD24" s="93" t="str">
        <f>[17]Outubro!$I$33</f>
        <v>*</v>
      </c>
      <c r="AE24" s="93" t="str">
        <f>[17]Outubro!$I$34</f>
        <v>*</v>
      </c>
      <c r="AF24" s="93" t="str">
        <f>[17]Outubro!$I$35</f>
        <v>*</v>
      </c>
      <c r="AG24" s="95" t="str">
        <f>[17]Outubro!$I$36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90">
        <f>[18]Outubro!$I$5</f>
        <v>0</v>
      </c>
      <c r="C25" s="90">
        <f>[18]Outubro!$I$6</f>
        <v>0</v>
      </c>
      <c r="D25" s="90">
        <f>[18]Outubro!$I$7</f>
        <v>0</v>
      </c>
      <c r="E25" s="90">
        <f>[18]Outubro!$I$8</f>
        <v>0</v>
      </c>
      <c r="F25" s="90">
        <f>[18]Outubro!$I$9</f>
        <v>0</v>
      </c>
      <c r="G25" s="90">
        <f>[18]Outubro!$I$10</f>
        <v>0</v>
      </c>
      <c r="H25" s="90">
        <f>[18]Outubro!$I$11</f>
        <v>0</v>
      </c>
      <c r="I25" s="90">
        <f>[18]Outubro!$I$12</f>
        <v>0</v>
      </c>
      <c r="J25" s="90">
        <f>[18]Outubro!$I$13</f>
        <v>0</v>
      </c>
      <c r="K25" s="90">
        <f>[18]Outubro!$I$14</f>
        <v>0</v>
      </c>
      <c r="L25" s="90">
        <f>[18]Outubro!$I$15</f>
        <v>0</v>
      </c>
      <c r="M25" s="90">
        <f>[18]Outubro!$I$16</f>
        <v>0</v>
      </c>
      <c r="N25" s="90">
        <f>[18]Outubro!$I$17</f>
        <v>0</v>
      </c>
      <c r="O25" s="90">
        <f>[18]Outubro!$I$18</f>
        <v>0</v>
      </c>
      <c r="P25" s="90">
        <f>[18]Outubro!$I$19</f>
        <v>0</v>
      </c>
      <c r="Q25" s="90">
        <f>[18]Outubro!$I$20</f>
        <v>0</v>
      </c>
      <c r="R25" s="90">
        <f>[18]Outubro!$I$21</f>
        <v>0</v>
      </c>
      <c r="S25" s="90">
        <f>[18]Outubro!$I$22</f>
        <v>0</v>
      </c>
      <c r="T25" s="11" t="s">
        <v>197</v>
      </c>
      <c r="U25" s="90">
        <f>[18]Outubro!$I$24</f>
        <v>0</v>
      </c>
      <c r="V25" s="90">
        <f>[18]Outubro!$I$25</f>
        <v>0</v>
      </c>
      <c r="W25" s="90">
        <f>[18]Outubro!$I$26</f>
        <v>0</v>
      </c>
      <c r="X25" s="90">
        <f>[18]Outubro!$I$27</f>
        <v>0</v>
      </c>
      <c r="Y25" s="90">
        <f>[18]Outubro!$I$28</f>
        <v>0</v>
      </c>
      <c r="Z25" s="90">
        <f>[18]Outubro!$I$29</f>
        <v>0</v>
      </c>
      <c r="AA25" s="90">
        <f>[18]Outubro!$I$30</f>
        <v>0</v>
      </c>
      <c r="AB25" s="90">
        <f>[18]Outubro!$I$31</f>
        <v>0</v>
      </c>
      <c r="AC25" s="90">
        <f>[18]Outubro!$I$32</f>
        <v>0</v>
      </c>
      <c r="AD25" s="90">
        <f>[18]Outubro!$I$33</f>
        <v>0</v>
      </c>
      <c r="AE25" s="90">
        <f>[18]Outubro!$I$34</f>
        <v>0</v>
      </c>
      <c r="AF25" s="90">
        <f>[18]Outubro!$I$35</f>
        <v>0</v>
      </c>
      <c r="AG25" s="95" t="str">
        <f>[18]Outubro!$I$36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90" t="str">
        <f>[19]Outubro!$I$5</f>
        <v>*</v>
      </c>
      <c r="C26" s="90" t="str">
        <f>[19]Outubro!$I$6</f>
        <v>*</v>
      </c>
      <c r="D26" s="90" t="str">
        <f>[19]Outubro!$I$7</f>
        <v>*</v>
      </c>
      <c r="E26" s="90" t="str">
        <f>[19]Outubro!$I$8</f>
        <v>*</v>
      </c>
      <c r="F26" s="90" t="str">
        <f>[19]Outubro!$I$9</f>
        <v>*</v>
      </c>
      <c r="G26" s="90" t="str">
        <f>[19]Outubro!$I$10</f>
        <v>*</v>
      </c>
      <c r="H26" s="90" t="str">
        <f>[19]Outubro!$I$11</f>
        <v>*</v>
      </c>
      <c r="I26" s="90" t="str">
        <f>[19]Outubro!$I$12</f>
        <v>*</v>
      </c>
      <c r="J26" s="90" t="str">
        <f>[19]Outubro!$I$13</f>
        <v>*</v>
      </c>
      <c r="K26" s="90" t="str">
        <f>[19]Outubro!$I$14</f>
        <v>*</v>
      </c>
      <c r="L26" s="90" t="str">
        <f>[19]Outubro!$I$15</f>
        <v>*</v>
      </c>
      <c r="M26" s="90" t="str">
        <f>[19]Outubro!$I$16</f>
        <v>*</v>
      </c>
      <c r="N26" s="90" t="str">
        <f>[19]Outubro!$I$17</f>
        <v>*</v>
      </c>
      <c r="O26" s="90" t="str">
        <f>[19]Outubro!$I$18</f>
        <v>*</v>
      </c>
      <c r="P26" s="90" t="str">
        <f>[19]Outubro!$I$19</f>
        <v>*</v>
      </c>
      <c r="Q26" s="90" t="str">
        <f>[19]Outubro!$I$20</f>
        <v>*</v>
      </c>
      <c r="R26" s="90" t="str">
        <f>[19]Outubro!$I$21</f>
        <v>*</v>
      </c>
      <c r="S26" s="90" t="str">
        <f>[19]Outubro!$I$22</f>
        <v>*</v>
      </c>
      <c r="T26" s="90" t="str">
        <f>[19]Outubro!$I$23</f>
        <v>*</v>
      </c>
      <c r="U26" s="90" t="str">
        <f>[19]Outubro!$I$24</f>
        <v>*</v>
      </c>
      <c r="V26" s="90" t="str">
        <f>[19]Outubro!$I$25</f>
        <v>*</v>
      </c>
      <c r="W26" s="90" t="str">
        <f>[19]Outubro!$I$26</f>
        <v>*</v>
      </c>
      <c r="X26" s="90" t="str">
        <f>[19]Outubro!$I$27</f>
        <v>*</v>
      </c>
      <c r="Y26" s="90" t="str">
        <f>[19]Outubro!$I$28</f>
        <v>*</v>
      </c>
      <c r="Z26" s="90" t="str">
        <f>[19]Outubro!$I$29</f>
        <v>*</v>
      </c>
      <c r="AA26" s="90" t="str">
        <f>[19]Outubro!$I$30</f>
        <v>*</v>
      </c>
      <c r="AB26" s="90" t="str">
        <f>[19]Outubro!$I$31</f>
        <v>*</v>
      </c>
      <c r="AC26" s="90" t="str">
        <f>[19]Outubro!$I$32</f>
        <v>*</v>
      </c>
      <c r="AD26" s="90" t="str">
        <f>[19]Outubro!$I$33</f>
        <v>*</v>
      </c>
      <c r="AE26" s="90" t="str">
        <f>[19]Outubro!$I$34</f>
        <v>*</v>
      </c>
      <c r="AF26" s="90" t="str">
        <f>[19]Outubro!$I$35</f>
        <v>*</v>
      </c>
      <c r="AG26" s="95" t="str">
        <f>[19]Outubro!$I$36</f>
        <v>*</v>
      </c>
    </row>
    <row r="27" spans="1:40" x14ac:dyDescent="0.2">
      <c r="A27" s="77" t="s">
        <v>8</v>
      </c>
      <c r="B27" s="93" t="str">
        <f>[20]Outubro!$I$5</f>
        <v>*</v>
      </c>
      <c r="C27" s="93" t="str">
        <f>[20]Outubro!$I$6</f>
        <v>*</v>
      </c>
      <c r="D27" s="93" t="str">
        <f>[20]Outubro!$I$7</f>
        <v>*</v>
      </c>
      <c r="E27" s="93" t="str">
        <f>[20]Outubro!$I$8</f>
        <v>*</v>
      </c>
      <c r="F27" s="93" t="str">
        <f>[20]Outubro!$I$9</f>
        <v>*</v>
      </c>
      <c r="G27" s="93" t="str">
        <f>[20]Outubro!$I$10</f>
        <v>*</v>
      </c>
      <c r="H27" s="93" t="str">
        <f>[20]Outubro!$I$11</f>
        <v>*</v>
      </c>
      <c r="I27" s="93" t="str">
        <f>[20]Outubro!$I$12</f>
        <v>*</v>
      </c>
      <c r="J27" s="93" t="str">
        <f>[20]Outubro!$I$13</f>
        <v>*</v>
      </c>
      <c r="K27" s="93" t="str">
        <f>[20]Outubro!$I$14</f>
        <v>*</v>
      </c>
      <c r="L27" s="93" t="str">
        <f>[20]Outubro!$I$15</f>
        <v>*</v>
      </c>
      <c r="M27" s="93" t="str">
        <f>[20]Outubro!$I$16</f>
        <v>*</v>
      </c>
      <c r="N27" s="93" t="str">
        <f>[20]Outubro!$I$17</f>
        <v>*</v>
      </c>
      <c r="O27" s="93" t="str">
        <f>[20]Outubro!$I$18</f>
        <v>*</v>
      </c>
      <c r="P27" s="93" t="str">
        <f>[20]Outubro!$I$19</f>
        <v>*</v>
      </c>
      <c r="Q27" s="90" t="str">
        <f>[20]Outubro!$I$20</f>
        <v>*</v>
      </c>
      <c r="R27" s="90" t="str">
        <f>[20]Outubro!$I$21</f>
        <v>*</v>
      </c>
      <c r="S27" s="90" t="str">
        <f>[20]Outubro!$I$22</f>
        <v>*</v>
      </c>
      <c r="T27" s="90" t="str">
        <f>[20]Outubro!$I$23</f>
        <v>*</v>
      </c>
      <c r="U27" s="90" t="str">
        <f>[20]Outubro!$I$24</f>
        <v>*</v>
      </c>
      <c r="V27" s="90" t="str">
        <f>[20]Outubro!$I$25</f>
        <v>*</v>
      </c>
      <c r="W27" s="90" t="str">
        <f>[20]Outubro!$I$26</f>
        <v>*</v>
      </c>
      <c r="X27" s="90" t="str">
        <f>[20]Outubro!$I$27</f>
        <v>*</v>
      </c>
      <c r="Y27" s="90" t="str">
        <f>[20]Outubro!$I$28</f>
        <v>*</v>
      </c>
      <c r="Z27" s="90" t="str">
        <f>[20]Outubro!$I$29</f>
        <v>*</v>
      </c>
      <c r="AA27" s="90" t="str">
        <f>[20]Outubro!$I$30</f>
        <v>*</v>
      </c>
      <c r="AB27" s="90" t="str">
        <f>[20]Outubro!$I$31</f>
        <v>*</v>
      </c>
      <c r="AC27" s="90" t="str">
        <f>[20]Outubro!$I$32</f>
        <v>*</v>
      </c>
      <c r="AD27" s="90" t="str">
        <f>[20]Outubro!$I$33</f>
        <v>*</v>
      </c>
      <c r="AE27" s="90" t="str">
        <f>[20]Outubro!$I$34</f>
        <v>*</v>
      </c>
      <c r="AF27" s="90" t="str">
        <f>[20]Outubro!$I$35</f>
        <v>*</v>
      </c>
      <c r="AG27" s="87" t="str">
        <f>[20]Outubro!$I$36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3" t="str">
        <f>[21]Outubro!$I$5</f>
        <v>*</v>
      </c>
      <c r="C28" s="93" t="str">
        <f>[21]Outubro!$I$6</f>
        <v>*</v>
      </c>
      <c r="D28" s="93" t="str">
        <f>[21]Outubro!$I$7</f>
        <v>*</v>
      </c>
      <c r="E28" s="93" t="str">
        <f>[21]Outubro!$I$8</f>
        <v>*</v>
      </c>
      <c r="F28" s="93" t="str">
        <f>[21]Outubro!$I$9</f>
        <v>*</v>
      </c>
      <c r="G28" s="93" t="str">
        <f>[21]Outubro!$I$10</f>
        <v>*</v>
      </c>
      <c r="H28" s="93" t="str">
        <f>[21]Outubro!$I$11</f>
        <v>*</v>
      </c>
      <c r="I28" s="93" t="str">
        <f>[21]Outubro!$I$12</f>
        <v>*</v>
      </c>
      <c r="J28" s="93" t="str">
        <f>[21]Outubro!$I$13</f>
        <v>*</v>
      </c>
      <c r="K28" s="93" t="str">
        <f>[21]Outubro!$I$14</f>
        <v>*</v>
      </c>
      <c r="L28" s="93" t="str">
        <f>[21]Outubro!$I$15</f>
        <v>*</v>
      </c>
      <c r="M28" s="93" t="str">
        <f>[21]Outubro!$I$16</f>
        <v>*</v>
      </c>
      <c r="N28" s="93" t="str">
        <f>[21]Outubro!$I$17</f>
        <v>*</v>
      </c>
      <c r="O28" s="93" t="str">
        <f>[21]Outubro!$I$18</f>
        <v>*</v>
      </c>
      <c r="P28" s="93" t="str">
        <f>[21]Outubro!$I$19</f>
        <v>*</v>
      </c>
      <c r="Q28" s="93" t="str">
        <f>[21]Outubro!$I$20</f>
        <v>*</v>
      </c>
      <c r="R28" s="93" t="str">
        <f>[21]Outubro!$I$21</f>
        <v>*</v>
      </c>
      <c r="S28" s="93" t="str">
        <f>[21]Outubro!$I$22</f>
        <v>*</v>
      </c>
      <c r="T28" s="90" t="str">
        <f>[21]Outubro!$I$23</f>
        <v>*</v>
      </c>
      <c r="U28" s="90" t="str">
        <f>[21]Outubro!$I$24</f>
        <v>*</v>
      </c>
      <c r="V28" s="90" t="str">
        <f>[21]Outubro!$I$25</f>
        <v>*</v>
      </c>
      <c r="W28" s="90" t="str">
        <f>[21]Outubro!$I$26</f>
        <v>*</v>
      </c>
      <c r="X28" s="90" t="str">
        <f>[21]Outubro!$I$27</f>
        <v>*</v>
      </c>
      <c r="Y28" s="90" t="str">
        <f>[21]Outubro!$I$28</f>
        <v>*</v>
      </c>
      <c r="Z28" s="90" t="str">
        <f>[21]Outubro!$I$29</f>
        <v>*</v>
      </c>
      <c r="AA28" s="90" t="str">
        <f>[21]Outubro!$I$30</f>
        <v>*</v>
      </c>
      <c r="AB28" s="90" t="str">
        <f>[21]Outubro!$I$31</f>
        <v>*</v>
      </c>
      <c r="AC28" s="90" t="str">
        <f>[21]Outubro!$I$32</f>
        <v>*</v>
      </c>
      <c r="AD28" s="90" t="str">
        <f>[21]Outubro!$I$33</f>
        <v>*</v>
      </c>
      <c r="AE28" s="90" t="str">
        <f>[21]Outubro!$I$34</f>
        <v>*</v>
      </c>
      <c r="AF28" s="90" t="str">
        <f>[21]Outubro!$I$35</f>
        <v>*</v>
      </c>
      <c r="AG28" s="87" t="str">
        <f>[21]Outubro!$I$36</f>
        <v>*</v>
      </c>
      <c r="AM28" t="s">
        <v>35</v>
      </c>
    </row>
    <row r="29" spans="1:40" x14ac:dyDescent="0.2">
      <c r="A29" s="77" t="s">
        <v>32</v>
      </c>
      <c r="B29" s="93" t="str">
        <f>[22]Outubro!$I$5</f>
        <v>*</v>
      </c>
      <c r="C29" s="93" t="str">
        <f>[22]Outubro!$I$6</f>
        <v>*</v>
      </c>
      <c r="D29" s="93" t="str">
        <f>[22]Outubro!$I$7</f>
        <v>*</v>
      </c>
      <c r="E29" s="93" t="str">
        <f>[22]Outubro!$I$8</f>
        <v>*</v>
      </c>
      <c r="F29" s="93" t="str">
        <f>[22]Outubro!$I$9</f>
        <v>*</v>
      </c>
      <c r="G29" s="93" t="str">
        <f>[22]Outubro!$I$10</f>
        <v>*</v>
      </c>
      <c r="H29" s="93" t="str">
        <f>[22]Outubro!$I$11</f>
        <v>*</v>
      </c>
      <c r="I29" s="93" t="str">
        <f>[22]Outubro!$I$12</f>
        <v>*</v>
      </c>
      <c r="J29" s="93" t="str">
        <f>[22]Outubro!$I$13</f>
        <v>*</v>
      </c>
      <c r="K29" s="93" t="str">
        <f>[22]Outubro!$I$14</f>
        <v>*</v>
      </c>
      <c r="L29" s="93" t="str">
        <f>[22]Outubro!$I$15</f>
        <v>*</v>
      </c>
      <c r="M29" s="93" t="str">
        <f>[22]Outubro!$I$16</f>
        <v>*</v>
      </c>
      <c r="N29" s="93" t="str">
        <f>[22]Outubro!$I$17</f>
        <v>*</v>
      </c>
      <c r="O29" s="93" t="str">
        <f>[22]Outubro!$I$18</f>
        <v>*</v>
      </c>
      <c r="P29" s="93" t="str">
        <f>[22]Outubro!$I$19</f>
        <v>*</v>
      </c>
      <c r="Q29" s="93" t="str">
        <f>[22]Outubro!$I$20</f>
        <v>*</v>
      </c>
      <c r="R29" s="93" t="str">
        <f>[22]Outubro!$I$21</f>
        <v>*</v>
      </c>
      <c r="S29" s="93" t="str">
        <f>[22]Outubro!$I$22</f>
        <v>*</v>
      </c>
      <c r="T29" s="90" t="str">
        <f>[22]Outubro!$I$23</f>
        <v>*</v>
      </c>
      <c r="U29" s="90" t="str">
        <f>[22]Outubro!$I$24</f>
        <v>*</v>
      </c>
      <c r="V29" s="90" t="str">
        <f>[22]Outubro!$I$25</f>
        <v>*</v>
      </c>
      <c r="W29" s="90" t="str">
        <f>[22]Outubro!$I$26</f>
        <v>*</v>
      </c>
      <c r="X29" s="90" t="str">
        <f>[22]Outubro!$I$27</f>
        <v>*</v>
      </c>
      <c r="Y29" s="90" t="str">
        <f>[22]Outubro!$I$28</f>
        <v>*</v>
      </c>
      <c r="Z29" s="90" t="str">
        <f>[22]Outubro!$I$29</f>
        <v>*</v>
      </c>
      <c r="AA29" s="90" t="str">
        <f>[22]Outubro!$I$30</f>
        <v>*</v>
      </c>
      <c r="AB29" s="90" t="str">
        <f>[22]Outubro!$I$31</f>
        <v>*</v>
      </c>
      <c r="AC29" s="90" t="str">
        <f>[22]Outubro!$I$32</f>
        <v>*</v>
      </c>
      <c r="AD29" s="90" t="str">
        <f>[22]Outubro!$I$33</f>
        <v>*</v>
      </c>
      <c r="AE29" s="90" t="str">
        <f>[22]Outubro!$I$34</f>
        <v>*</v>
      </c>
      <c r="AF29" s="90" t="str">
        <f>[22]Outubro!$I$35</f>
        <v>*</v>
      </c>
      <c r="AG29" s="87" t="str">
        <f>[22]Outubro!$I$36</f>
        <v>*</v>
      </c>
      <c r="AJ29" t="s">
        <v>35</v>
      </c>
    </row>
    <row r="30" spans="1:40" x14ac:dyDescent="0.2">
      <c r="A30" s="77" t="s">
        <v>10</v>
      </c>
      <c r="B30" s="11" t="str">
        <f>[23]Outubro!$I$5</f>
        <v>*</v>
      </c>
      <c r="C30" s="11" t="str">
        <f>[23]Outubro!$I$6</f>
        <v>*</v>
      </c>
      <c r="D30" s="11" t="str">
        <f>[23]Outubro!$I$7</f>
        <v>*</v>
      </c>
      <c r="E30" s="11" t="str">
        <f>[23]Outubro!$I$8</f>
        <v>*</v>
      </c>
      <c r="F30" s="11" t="str">
        <f>[23]Outubro!$I$9</f>
        <v>*</v>
      </c>
      <c r="G30" s="11" t="str">
        <f>[23]Outubro!$I$10</f>
        <v>*</v>
      </c>
      <c r="H30" s="11" t="str">
        <f>[23]Outubro!$I$11</f>
        <v>*</v>
      </c>
      <c r="I30" s="11" t="str">
        <f>[23]Outubro!$I$12</f>
        <v>*</v>
      </c>
      <c r="J30" s="11" t="str">
        <f>[23]Outubro!$I$13</f>
        <v>*</v>
      </c>
      <c r="K30" s="11" t="str">
        <f>[23]Outubro!$I$14</f>
        <v>*</v>
      </c>
      <c r="L30" s="11" t="str">
        <f>[23]Outubro!$I$15</f>
        <v>*</v>
      </c>
      <c r="M30" s="11" t="str">
        <f>[23]Outubro!$I$16</f>
        <v>*</v>
      </c>
      <c r="N30" s="11" t="str">
        <f>[23]Outubro!$I$17</f>
        <v>*</v>
      </c>
      <c r="O30" s="11" t="str">
        <f>[23]Outubro!$I$18</f>
        <v>*</v>
      </c>
      <c r="P30" s="11" t="str">
        <f>[23]Outubro!$I$19</f>
        <v>*</v>
      </c>
      <c r="Q30" s="11" t="str">
        <f>[23]Outubro!$I$20</f>
        <v>*</v>
      </c>
      <c r="R30" s="11" t="str">
        <f>[23]Outubro!$I$21</f>
        <v>*</v>
      </c>
      <c r="S30" s="11" t="str">
        <f>[23]Outubro!$I$22</f>
        <v>*</v>
      </c>
      <c r="T30" s="90" t="str">
        <f>[23]Outubro!$I$23</f>
        <v>*</v>
      </c>
      <c r="U30" s="90" t="str">
        <f>[23]Outubro!$I$24</f>
        <v>*</v>
      </c>
      <c r="V30" s="90" t="str">
        <f>[23]Outubro!$I$25</f>
        <v>*</v>
      </c>
      <c r="W30" s="90" t="str">
        <f>[23]Outubro!$I$26</f>
        <v>*</v>
      </c>
      <c r="X30" s="90" t="str">
        <f>[23]Outubro!$I$27</f>
        <v>*</v>
      </c>
      <c r="Y30" s="90" t="str">
        <f>[23]Outubro!$I$28</f>
        <v>*</v>
      </c>
      <c r="Z30" s="90" t="str">
        <f>[23]Outubro!$I$29</f>
        <v>*</v>
      </c>
      <c r="AA30" s="90" t="str">
        <f>[23]Outubro!$I$30</f>
        <v>*</v>
      </c>
      <c r="AB30" s="90" t="str">
        <f>[23]Outubro!$I$31</f>
        <v>*</v>
      </c>
      <c r="AC30" s="90" t="str">
        <f>[23]Outubro!$I$32</f>
        <v>*</v>
      </c>
      <c r="AD30" s="90" t="str">
        <f>[23]Outubro!$I$33</f>
        <v>*</v>
      </c>
      <c r="AE30" s="90" t="str">
        <f>[23]Outubro!$I$34</f>
        <v>*</v>
      </c>
      <c r="AF30" s="90" t="str">
        <f>[23]Outubro!$I$35</f>
        <v>*</v>
      </c>
      <c r="AG30" s="87" t="str">
        <f>[23]Outubro!$I$36</f>
        <v>*</v>
      </c>
      <c r="AJ30" t="s">
        <v>35</v>
      </c>
    </row>
    <row r="31" spans="1:40" x14ac:dyDescent="0.2">
      <c r="A31" s="77" t="s">
        <v>151</v>
      </c>
      <c r="B31" s="90" t="str">
        <f>[24]Outubro!$I$5</f>
        <v>*</v>
      </c>
      <c r="C31" s="90" t="str">
        <f>[24]Outubro!$I$6</f>
        <v>*</v>
      </c>
      <c r="D31" s="90" t="str">
        <f>[24]Outubro!$I$7</f>
        <v>*</v>
      </c>
      <c r="E31" s="90" t="str">
        <f>[24]Outubro!$I$8</f>
        <v>*</v>
      </c>
      <c r="F31" s="90" t="str">
        <f>[24]Outubro!$I$9</f>
        <v>*</v>
      </c>
      <c r="G31" s="90" t="str">
        <f>[24]Outubro!$I$10</f>
        <v>*</v>
      </c>
      <c r="H31" s="90" t="str">
        <f>[24]Outubro!$I$11</f>
        <v>*</v>
      </c>
      <c r="I31" s="90" t="str">
        <f>[24]Outubro!$I$12</f>
        <v>*</v>
      </c>
      <c r="J31" s="90" t="str">
        <f>[24]Outubro!$I$13</f>
        <v>*</v>
      </c>
      <c r="K31" s="90" t="str">
        <f>[24]Outubro!$I$14</f>
        <v>*</v>
      </c>
      <c r="L31" s="90" t="str">
        <f>[24]Outubro!$I$15</f>
        <v>*</v>
      </c>
      <c r="M31" s="90" t="str">
        <f>[24]Outubro!$I$16</f>
        <v>*</v>
      </c>
      <c r="N31" s="90" t="str">
        <f>[24]Outubro!$I$17</f>
        <v>*</v>
      </c>
      <c r="O31" s="90" t="str">
        <f>[24]Outubro!$I$18</f>
        <v>*</v>
      </c>
      <c r="P31" s="90" t="str">
        <f>[24]Outubro!$I$19</f>
        <v>*</v>
      </c>
      <c r="Q31" s="90" t="str">
        <f>[24]Outubro!$I$20</f>
        <v>*</v>
      </c>
      <c r="R31" s="90" t="str">
        <f>[24]Outubro!$I$21</f>
        <v>*</v>
      </c>
      <c r="S31" s="90" t="str">
        <f>[24]Outubro!$I$22</f>
        <v>*</v>
      </c>
      <c r="T31" s="90" t="str">
        <f>[24]Outubro!$I$23</f>
        <v>*</v>
      </c>
      <c r="U31" s="90" t="str">
        <f>[24]Outubro!$I$24</f>
        <v>*</v>
      </c>
      <c r="V31" s="90" t="str">
        <f>[24]Outubro!$I$25</f>
        <v>*</v>
      </c>
      <c r="W31" s="90" t="str">
        <f>[24]Outubro!$I$26</f>
        <v>*</v>
      </c>
      <c r="X31" s="90" t="str">
        <f>[24]Outubro!$I$27</f>
        <v>*</v>
      </c>
      <c r="Y31" s="90" t="str">
        <f>[24]Outubro!$I$28</f>
        <v>*</v>
      </c>
      <c r="Z31" s="90" t="str">
        <f>[24]Outubro!$I$29</f>
        <v>*</v>
      </c>
      <c r="AA31" s="90" t="str">
        <f>[24]Outubro!$I$30</f>
        <v>*</v>
      </c>
      <c r="AB31" s="90" t="str">
        <f>[24]Outubro!$I$31</f>
        <v>*</v>
      </c>
      <c r="AC31" s="90" t="str">
        <f>[24]Outubro!$I$32</f>
        <v>*</v>
      </c>
      <c r="AD31" s="90" t="str">
        <f>[24]Outubro!$I$33</f>
        <v>*</v>
      </c>
      <c r="AE31" s="90" t="str">
        <f>[24]Outubro!$I$34</f>
        <v>*</v>
      </c>
      <c r="AF31" s="90" t="str">
        <f>[24]Outubro!$I$35</f>
        <v>*</v>
      </c>
      <c r="AG31" s="95" t="str">
        <f>[24]Outubro!$I$36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3" t="str">
        <f>[25]Outubro!$I$5</f>
        <v>*</v>
      </c>
      <c r="C32" s="93" t="str">
        <f>[25]Outubro!$I$6</f>
        <v>*</v>
      </c>
      <c r="D32" s="93" t="str">
        <f>[25]Outubro!$I$7</f>
        <v>*</v>
      </c>
      <c r="E32" s="93" t="str">
        <f>[25]Outubro!$I$8</f>
        <v>*</v>
      </c>
      <c r="F32" s="93" t="str">
        <f>[25]Outubro!$I$9</f>
        <v>*</v>
      </c>
      <c r="G32" s="93" t="str">
        <f>[25]Outubro!$I$10</f>
        <v>*</v>
      </c>
      <c r="H32" s="93" t="str">
        <f>[25]Outubro!$I$11</f>
        <v>*</v>
      </c>
      <c r="I32" s="93" t="str">
        <f>[25]Outubro!$I$12</f>
        <v>*</v>
      </c>
      <c r="J32" s="93" t="str">
        <f>[25]Outubro!$I$13</f>
        <v>*</v>
      </c>
      <c r="K32" s="93" t="str">
        <f>[25]Outubro!$I$14</f>
        <v>*</v>
      </c>
      <c r="L32" s="93" t="str">
        <f>[25]Outubro!$I$15</f>
        <v>*</v>
      </c>
      <c r="M32" s="93" t="str">
        <f>[25]Outubro!$I$16</f>
        <v>*</v>
      </c>
      <c r="N32" s="93" t="str">
        <f>[25]Outubro!$I$17</f>
        <v>*</v>
      </c>
      <c r="O32" s="93" t="str">
        <f>[25]Outubro!$I$18</f>
        <v>*</v>
      </c>
      <c r="P32" s="93" t="str">
        <f>[25]Outubro!$I$19</f>
        <v>*</v>
      </c>
      <c r="Q32" s="93" t="str">
        <f>[25]Outubro!$I$20</f>
        <v>*</v>
      </c>
      <c r="R32" s="93" t="str">
        <f>[25]Outubro!$I$21</f>
        <v>*</v>
      </c>
      <c r="S32" s="93" t="str">
        <f>[25]Outubro!$I$22</f>
        <v>*</v>
      </c>
      <c r="T32" s="90" t="str">
        <f>[25]Outubro!$I$23</f>
        <v>*</v>
      </c>
      <c r="U32" s="90" t="str">
        <f>[25]Outubro!$I$24</f>
        <v>*</v>
      </c>
      <c r="V32" s="90" t="str">
        <f>[25]Outubro!$I$25</f>
        <v>*</v>
      </c>
      <c r="W32" s="90" t="str">
        <f>[25]Outubro!$I$26</f>
        <v>*</v>
      </c>
      <c r="X32" s="90" t="str">
        <f>[25]Outubro!$I$27</f>
        <v>*</v>
      </c>
      <c r="Y32" s="90" t="str">
        <f>[25]Outubro!$I$28</f>
        <v>*</v>
      </c>
      <c r="Z32" s="90" t="str">
        <f>[25]Outubro!$I$29</f>
        <v>*</v>
      </c>
      <c r="AA32" s="90" t="str">
        <f>[25]Outubro!$I$30</f>
        <v>*</v>
      </c>
      <c r="AB32" s="90" t="str">
        <f>[25]Outubro!$I$31</f>
        <v>*</v>
      </c>
      <c r="AC32" s="90" t="str">
        <f>[25]Outubro!$I$32</f>
        <v>*</v>
      </c>
      <c r="AD32" s="90" t="str">
        <f>[25]Outubro!$I$33</f>
        <v>*</v>
      </c>
      <c r="AE32" s="90" t="str">
        <f>[25]Outubro!$I$34</f>
        <v>*</v>
      </c>
      <c r="AF32" s="90" t="str">
        <f>[25]Outubro!$I$35</f>
        <v>*</v>
      </c>
      <c r="AG32" s="87" t="str">
        <f>[25]Outubro!$I$36</f>
        <v>*</v>
      </c>
      <c r="AJ32" t="s">
        <v>35</v>
      </c>
    </row>
    <row r="33" spans="1:39" s="5" customFormat="1" x14ac:dyDescent="0.2">
      <c r="A33" s="77" t="s">
        <v>12</v>
      </c>
      <c r="B33" s="93" t="str">
        <f>[26]Outubro!$I$5</f>
        <v>*</v>
      </c>
      <c r="C33" s="93" t="str">
        <f>[26]Outubro!$I$6</f>
        <v>*</v>
      </c>
      <c r="D33" s="93" t="str">
        <f>[26]Outubro!$I$7</f>
        <v>*</v>
      </c>
      <c r="E33" s="93" t="str">
        <f>[26]Outubro!$I$8</f>
        <v>*</v>
      </c>
      <c r="F33" s="93" t="str">
        <f>[26]Outubro!$I$9</f>
        <v>*</v>
      </c>
      <c r="G33" s="93" t="str">
        <f>[26]Outubro!$I$10</f>
        <v>*</v>
      </c>
      <c r="H33" s="93" t="str">
        <f>[26]Outubro!$I$11</f>
        <v>*</v>
      </c>
      <c r="I33" s="93" t="str">
        <f>[26]Outubro!$I$12</f>
        <v>*</v>
      </c>
      <c r="J33" s="93" t="str">
        <f>[26]Outubro!$I$13</f>
        <v>*</v>
      </c>
      <c r="K33" s="93" t="str">
        <f>[26]Outubro!$I$14</f>
        <v>*</v>
      </c>
      <c r="L33" s="93" t="str">
        <f>[26]Outubro!$I$15</f>
        <v>*</v>
      </c>
      <c r="M33" s="93" t="str">
        <f>[26]Outubro!$I$16</f>
        <v>*</v>
      </c>
      <c r="N33" s="93" t="str">
        <f>[26]Outubro!$I$17</f>
        <v>*</v>
      </c>
      <c r="O33" s="93" t="str">
        <f>[26]Outubro!$I$18</f>
        <v>*</v>
      </c>
      <c r="P33" s="93" t="str">
        <f>[26]Outubro!$I$19</f>
        <v>*</v>
      </c>
      <c r="Q33" s="93" t="str">
        <f>[26]Outubro!$I$20</f>
        <v>*</v>
      </c>
      <c r="R33" s="93" t="str">
        <f>[26]Outubro!$I$21</f>
        <v>*</v>
      </c>
      <c r="S33" s="93" t="str">
        <f>[26]Outubro!$I$22</f>
        <v>*</v>
      </c>
      <c r="T33" s="93" t="str">
        <f>[26]Outubro!$I$23</f>
        <v>*</v>
      </c>
      <c r="U33" s="93" t="str">
        <f>[26]Outubro!$I$24</f>
        <v>*</v>
      </c>
      <c r="V33" s="93" t="str">
        <f>[26]Outubro!$I$25</f>
        <v>*</v>
      </c>
      <c r="W33" s="93" t="str">
        <f>[26]Outubro!$I$26</f>
        <v>*</v>
      </c>
      <c r="X33" s="93" t="str">
        <f>[26]Outubro!$I$27</f>
        <v>*</v>
      </c>
      <c r="Y33" s="93" t="str">
        <f>[26]Outubro!$I$28</f>
        <v>*</v>
      </c>
      <c r="Z33" s="93" t="str">
        <f>[26]Outubro!$I$29</f>
        <v>*</v>
      </c>
      <c r="AA33" s="93" t="str">
        <f>[26]Outubro!$I$30</f>
        <v>*</v>
      </c>
      <c r="AB33" s="93" t="str">
        <f>[26]Outubro!$I$31</f>
        <v>*</v>
      </c>
      <c r="AC33" s="93" t="str">
        <f>[26]Outubro!$I$32</f>
        <v>*</v>
      </c>
      <c r="AD33" s="93" t="str">
        <f>[26]Outubro!$I$33</f>
        <v>*</v>
      </c>
      <c r="AE33" s="93" t="str">
        <f>[26]Outubro!$I$34</f>
        <v>*</v>
      </c>
      <c r="AF33" s="93" t="str">
        <f>[26]Outubro!$I$35</f>
        <v>*</v>
      </c>
      <c r="AG33" s="87" t="str">
        <f>[26]Outubro!$I$36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90" t="str">
        <f>[27]Outubro!$I$5</f>
        <v>*</v>
      </c>
      <c r="C34" s="90" t="str">
        <f>[27]Outubro!$I$6</f>
        <v>*</v>
      </c>
      <c r="D34" s="90" t="str">
        <f>[27]Outubro!$I$7</f>
        <v>*</v>
      </c>
      <c r="E34" s="90" t="str">
        <f>[27]Outubro!$I$8</f>
        <v>*</v>
      </c>
      <c r="F34" s="90" t="str">
        <f>[27]Outubro!$I$9</f>
        <v>*</v>
      </c>
      <c r="G34" s="90" t="str">
        <f>[27]Outubro!$I$10</f>
        <v>*</v>
      </c>
      <c r="H34" s="90" t="str">
        <f>[27]Outubro!$I$11</f>
        <v>*</v>
      </c>
      <c r="I34" s="90" t="str">
        <f>[27]Outubro!$I$12</f>
        <v>*</v>
      </c>
      <c r="J34" s="90" t="str">
        <f>[27]Outubro!$I$13</f>
        <v>*</v>
      </c>
      <c r="K34" s="90" t="str">
        <f>[27]Outubro!$I$14</f>
        <v>*</v>
      </c>
      <c r="L34" s="90" t="str">
        <f>[27]Outubro!$I$15</f>
        <v>*</v>
      </c>
      <c r="M34" s="90" t="str">
        <f>[27]Outubro!$I$16</f>
        <v>*</v>
      </c>
      <c r="N34" s="90" t="str">
        <f>[27]Outubro!$I$17</f>
        <v>*</v>
      </c>
      <c r="O34" s="90" t="str">
        <f>[27]Outubro!$I$18</f>
        <v>*</v>
      </c>
      <c r="P34" s="90" t="str">
        <f>[27]Outubro!$I$19</f>
        <v>*</v>
      </c>
      <c r="Q34" s="90" t="str">
        <f>[27]Outubro!$I$20</f>
        <v>*</v>
      </c>
      <c r="R34" s="90" t="str">
        <f>[27]Outubro!$I$21</f>
        <v>*</v>
      </c>
      <c r="S34" s="90" t="str">
        <f>[27]Outubro!$I$22</f>
        <v>*</v>
      </c>
      <c r="T34" s="90" t="str">
        <f>[27]Outubro!$I$23</f>
        <v>*</v>
      </c>
      <c r="U34" s="90" t="str">
        <f>[27]Outubro!$I$24</f>
        <v>*</v>
      </c>
      <c r="V34" s="90" t="str">
        <f>[27]Outubro!$I$25</f>
        <v>*</v>
      </c>
      <c r="W34" s="90" t="str">
        <f>[27]Outubro!$I$26</f>
        <v>*</v>
      </c>
      <c r="X34" s="90" t="str">
        <f>[27]Outubro!$I$27</f>
        <v>*</v>
      </c>
      <c r="Y34" s="90" t="str">
        <f>[27]Outubro!$I$28</f>
        <v>*</v>
      </c>
      <c r="Z34" s="90" t="str">
        <f>[27]Outubro!$I$29</f>
        <v>*</v>
      </c>
      <c r="AA34" s="90" t="str">
        <f>[27]Outubro!$I$30</f>
        <v>*</v>
      </c>
      <c r="AB34" s="90" t="str">
        <f>[27]Outubro!$I$31</f>
        <v>*</v>
      </c>
      <c r="AC34" s="90" t="str">
        <f>[27]Outubro!$I$32</f>
        <v>*</v>
      </c>
      <c r="AD34" s="90" t="str">
        <f>[27]Outubro!$I$33</f>
        <v>*</v>
      </c>
      <c r="AE34" s="90" t="str">
        <f>[27]Outubro!$I$34</f>
        <v>*</v>
      </c>
      <c r="AF34" s="90" t="str">
        <f>[27]Outubro!$I$35</f>
        <v>*</v>
      </c>
      <c r="AG34" s="92" t="str">
        <f>[27]Outubro!$I$36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3" t="str">
        <f>[28]Outubro!$I$5</f>
        <v>*</v>
      </c>
      <c r="C35" s="93" t="str">
        <f>[28]Outubro!$I$6</f>
        <v>*</v>
      </c>
      <c r="D35" s="93" t="str">
        <f>[28]Outubro!$I$7</f>
        <v>*</v>
      </c>
      <c r="E35" s="93" t="str">
        <f>[28]Outubro!$I$8</f>
        <v>*</v>
      </c>
      <c r="F35" s="93" t="str">
        <f>[28]Outubro!$I$9</f>
        <v>*</v>
      </c>
      <c r="G35" s="93" t="str">
        <f>[28]Outubro!$I$10</f>
        <v>*</v>
      </c>
      <c r="H35" s="93" t="str">
        <f>[28]Outubro!$I$11</f>
        <v>*</v>
      </c>
      <c r="I35" s="93" t="str">
        <f>[28]Outubro!$I$12</f>
        <v>*</v>
      </c>
      <c r="J35" s="93" t="str">
        <f>[28]Outubro!$I$13</f>
        <v>*</v>
      </c>
      <c r="K35" s="93" t="str">
        <f>[28]Outubro!$I$14</f>
        <v>*</v>
      </c>
      <c r="L35" s="93" t="str">
        <f>[28]Outubro!$I$15</f>
        <v>*</v>
      </c>
      <c r="M35" s="93" t="str">
        <f>[28]Outubro!$I$16</f>
        <v>*</v>
      </c>
      <c r="N35" s="93" t="str">
        <f>[28]Outubro!$I$17</f>
        <v>*</v>
      </c>
      <c r="O35" s="93" t="str">
        <f>[28]Outubro!$I$18</f>
        <v>*</v>
      </c>
      <c r="P35" s="93" t="str">
        <f>[28]Outubro!$I$19</f>
        <v>*</v>
      </c>
      <c r="Q35" s="93" t="str">
        <f>[28]Outubro!$I$20</f>
        <v>*</v>
      </c>
      <c r="R35" s="93" t="str">
        <f>[28]Outubro!$I$21</f>
        <v>*</v>
      </c>
      <c r="S35" s="93" t="str">
        <f>[28]Outubro!$I$22</f>
        <v>*</v>
      </c>
      <c r="T35" s="90" t="str">
        <f>[28]Outubro!$I$23</f>
        <v>*</v>
      </c>
      <c r="U35" s="90" t="str">
        <f>[28]Outubro!$I$24</f>
        <v>*</v>
      </c>
      <c r="V35" s="90" t="str">
        <f>[28]Outubro!$I$25</f>
        <v>*</v>
      </c>
      <c r="W35" s="90" t="str">
        <f>[28]Outubro!$I$26</f>
        <v>*</v>
      </c>
      <c r="X35" s="90" t="str">
        <f>[28]Outubro!$I$27</f>
        <v>*</v>
      </c>
      <c r="Y35" s="90" t="str">
        <f>[28]Outubro!$I$28</f>
        <v>*</v>
      </c>
      <c r="Z35" s="90" t="str">
        <f>[28]Outubro!$I$29</f>
        <v>*</v>
      </c>
      <c r="AA35" s="90" t="str">
        <f>[28]Outubro!$I$30</f>
        <v>*</v>
      </c>
      <c r="AB35" s="90" t="str">
        <f>[28]Outubro!$I$31</f>
        <v>*</v>
      </c>
      <c r="AC35" s="90" t="str">
        <f>[28]Outubro!$I$32</f>
        <v>*</v>
      </c>
      <c r="AD35" s="90" t="str">
        <f>[28]Outubro!$I$33</f>
        <v>*</v>
      </c>
      <c r="AE35" s="90" t="str">
        <f>[28]Outubro!$I$34</f>
        <v>*</v>
      </c>
      <c r="AF35" s="90" t="str">
        <f>[28]Outubro!$I$35</f>
        <v>*</v>
      </c>
      <c r="AG35" s="95" t="str">
        <f>[28]Outubro!$I$36</f>
        <v>*</v>
      </c>
      <c r="AK35" t="s">
        <v>35</v>
      </c>
    </row>
    <row r="36" spans="1:39" x14ac:dyDescent="0.2">
      <c r="A36" s="77" t="s">
        <v>123</v>
      </c>
      <c r="B36" s="93" t="str">
        <f>[29]Outubro!$I$5</f>
        <v>*</v>
      </c>
      <c r="C36" s="93" t="str">
        <f>[29]Outubro!$I$6</f>
        <v>*</v>
      </c>
      <c r="D36" s="93" t="str">
        <f>[29]Outubro!$I$7</f>
        <v>*</v>
      </c>
      <c r="E36" s="93" t="str">
        <f>[29]Outubro!$I$8</f>
        <v>*</v>
      </c>
      <c r="F36" s="93" t="str">
        <f>[29]Outubro!$I$9</f>
        <v>*</v>
      </c>
      <c r="G36" s="93" t="str">
        <f>[29]Outubro!$I$10</f>
        <v>*</v>
      </c>
      <c r="H36" s="93" t="str">
        <f>[29]Outubro!$I$11</f>
        <v>*</v>
      </c>
      <c r="I36" s="93" t="str">
        <f>[29]Outubro!$I$12</f>
        <v>*</v>
      </c>
      <c r="J36" s="93" t="str">
        <f>[29]Outubro!$I$13</f>
        <v>*</v>
      </c>
      <c r="K36" s="93" t="str">
        <f>[29]Outubro!$I$14</f>
        <v>*</v>
      </c>
      <c r="L36" s="93" t="str">
        <f>[29]Outubro!$I$15</f>
        <v>*</v>
      </c>
      <c r="M36" s="93" t="str">
        <f>[29]Outubro!$I$16</f>
        <v>*</v>
      </c>
      <c r="N36" s="93" t="str">
        <f>[29]Outubro!$I$17</f>
        <v>*</v>
      </c>
      <c r="O36" s="93" t="str">
        <f>[29]Outubro!$I$18</f>
        <v>*</v>
      </c>
      <c r="P36" s="93" t="str">
        <f>[29]Outubro!$I$19</f>
        <v>*</v>
      </c>
      <c r="Q36" s="90" t="str">
        <f>[29]Outubro!$I$20</f>
        <v>*</v>
      </c>
      <c r="R36" s="90" t="str">
        <f>[29]Outubro!$I$21</f>
        <v>*</v>
      </c>
      <c r="S36" s="90" t="str">
        <f>[29]Outubro!$I$22</f>
        <v>*</v>
      </c>
      <c r="T36" s="90" t="str">
        <f>[29]Outubro!$I$23</f>
        <v>*</v>
      </c>
      <c r="U36" s="90" t="str">
        <f>[29]Outubro!$I$24</f>
        <v>*</v>
      </c>
      <c r="V36" s="90" t="str">
        <f>[29]Outubro!$I$25</f>
        <v>*</v>
      </c>
      <c r="W36" s="90" t="str">
        <f>[29]Outubro!$I$26</f>
        <v>*</v>
      </c>
      <c r="X36" s="90" t="str">
        <f>[29]Outubro!$I$27</f>
        <v>*</v>
      </c>
      <c r="Y36" s="90" t="str">
        <f>[29]Outubro!$I$28</f>
        <v>*</v>
      </c>
      <c r="Z36" s="90" t="str">
        <f>[29]Outubro!$I$29</f>
        <v>*</v>
      </c>
      <c r="AA36" s="90" t="str">
        <f>[29]Outubro!$I$30</f>
        <v>*</v>
      </c>
      <c r="AB36" s="90" t="str">
        <f>[29]Outubro!$I$31</f>
        <v>*</v>
      </c>
      <c r="AC36" s="90" t="str">
        <f>[29]Outubro!$I$32</f>
        <v>*</v>
      </c>
      <c r="AD36" s="90" t="str">
        <f>[29]Outubro!$I$33</f>
        <v>*</v>
      </c>
      <c r="AE36" s="90" t="str">
        <f>[29]Outubro!$I$34</f>
        <v>*</v>
      </c>
      <c r="AF36" s="90" t="str">
        <f>[29]Outubro!$I$35</f>
        <v>*</v>
      </c>
      <c r="AG36" s="95" t="str">
        <f>[29]Outubro!$I$36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3" t="str">
        <f>[30]Outubro!$I$5</f>
        <v>*</v>
      </c>
      <c r="C37" s="93" t="str">
        <f>[30]Outubro!$I$6</f>
        <v>*</v>
      </c>
      <c r="D37" s="93" t="str">
        <f>[30]Outubro!$I$7</f>
        <v>*</v>
      </c>
      <c r="E37" s="93" t="str">
        <f>[30]Outubro!$I$8</f>
        <v>*</v>
      </c>
      <c r="F37" s="93" t="str">
        <f>[30]Outubro!$I$9</f>
        <v>*</v>
      </c>
      <c r="G37" s="93" t="str">
        <f>[30]Outubro!$I$10</f>
        <v>*</v>
      </c>
      <c r="H37" s="93" t="str">
        <f>[30]Outubro!$I$11</f>
        <v>*</v>
      </c>
      <c r="I37" s="93" t="str">
        <f>[30]Outubro!$I$12</f>
        <v>*</v>
      </c>
      <c r="J37" s="93" t="str">
        <f>[30]Outubro!$I$13</f>
        <v>*</v>
      </c>
      <c r="K37" s="93" t="str">
        <f>[30]Outubro!$I$14</f>
        <v>*</v>
      </c>
      <c r="L37" s="93" t="str">
        <f>[30]Outubro!$I$15</f>
        <v>*</v>
      </c>
      <c r="M37" s="93" t="str">
        <f>[30]Outubro!$I$16</f>
        <v>*</v>
      </c>
      <c r="N37" s="93" t="str">
        <f>[30]Outubro!$I$17</f>
        <v>*</v>
      </c>
      <c r="O37" s="93" t="str">
        <f>[30]Outubro!$I$18</f>
        <v>*</v>
      </c>
      <c r="P37" s="93" t="str">
        <f>[30]Outubro!$I$19</f>
        <v>*</v>
      </c>
      <c r="Q37" s="93" t="str">
        <f>[30]Outubro!$I$20</f>
        <v>*</v>
      </c>
      <c r="R37" s="93" t="str">
        <f>[30]Outubro!$I$21</f>
        <v>*</v>
      </c>
      <c r="S37" s="93" t="str">
        <f>[30]Outubro!$I$22</f>
        <v>*</v>
      </c>
      <c r="T37" s="93" t="str">
        <f>[30]Outubro!$I$23</f>
        <v>*</v>
      </c>
      <c r="U37" s="93" t="str">
        <f>[30]Outubro!$I$24</f>
        <v>*</v>
      </c>
      <c r="V37" s="93" t="str">
        <f>[30]Outubro!$I$25</f>
        <v>*</v>
      </c>
      <c r="W37" s="93" t="str">
        <f>[30]Outubro!$I$26</f>
        <v>*</v>
      </c>
      <c r="X37" s="93" t="str">
        <f>[30]Outubro!$I$27</f>
        <v>*</v>
      </c>
      <c r="Y37" s="93" t="str">
        <f>[30]Outubro!$I$28</f>
        <v>*</v>
      </c>
      <c r="Z37" s="93" t="str">
        <f>[30]Outubro!$I$29</f>
        <v>*</v>
      </c>
      <c r="AA37" s="93" t="str">
        <f>[30]Outubro!$I$30</f>
        <v>*</v>
      </c>
      <c r="AB37" s="93" t="str">
        <f>[30]Outubro!$I$31</f>
        <v>*</v>
      </c>
      <c r="AC37" s="93" t="str">
        <f>[30]Outubro!$I$32</f>
        <v>*</v>
      </c>
      <c r="AD37" s="93" t="str">
        <f>[30]Outubro!$I$33</f>
        <v>*</v>
      </c>
      <c r="AE37" s="93" t="str">
        <f>[30]Outubro!$I$34</f>
        <v>*</v>
      </c>
      <c r="AF37" s="93" t="str">
        <f>[30]Outubro!$I$35</f>
        <v>*</v>
      </c>
      <c r="AG37" s="87" t="str">
        <f>[30]Outubro!$I$36</f>
        <v>*</v>
      </c>
      <c r="AK37" t="s">
        <v>35</v>
      </c>
    </row>
    <row r="38" spans="1:39" x14ac:dyDescent="0.2">
      <c r="A38" s="77" t="s">
        <v>153</v>
      </c>
      <c r="B38" s="11" t="str">
        <f>[31]Outubro!$I$5</f>
        <v>*</v>
      </c>
      <c r="C38" s="11" t="str">
        <f>[31]Outubro!$I$6</f>
        <v>*</v>
      </c>
      <c r="D38" s="11" t="str">
        <f>[31]Outubro!$I$7</f>
        <v>*</v>
      </c>
      <c r="E38" s="11" t="str">
        <f>[31]Outubro!$I$8</f>
        <v>*</v>
      </c>
      <c r="F38" s="11" t="str">
        <f>[31]Outubro!$I$9</f>
        <v>*</v>
      </c>
      <c r="G38" s="11" t="str">
        <f>[31]Outubro!$I$10</f>
        <v>*</v>
      </c>
      <c r="H38" s="11" t="str">
        <f>[31]Outubro!$I$11</f>
        <v>*</v>
      </c>
      <c r="I38" s="11" t="str">
        <f>[31]Outubro!$I$12</f>
        <v>*</v>
      </c>
      <c r="J38" s="11" t="str">
        <f>[31]Outubro!$I$13</f>
        <v>*</v>
      </c>
      <c r="K38" s="11" t="str">
        <f>[31]Outubro!$I$14</f>
        <v>*</v>
      </c>
      <c r="L38" s="11" t="str">
        <f>[31]Outubro!$I$15</f>
        <v>*</v>
      </c>
      <c r="M38" s="11" t="str">
        <f>[31]Outubro!$I$16</f>
        <v>*</v>
      </c>
      <c r="N38" s="11" t="str">
        <f>[31]Outubro!$I$17</f>
        <v>*</v>
      </c>
      <c r="O38" s="11" t="str">
        <f>[31]Outubro!$I$18</f>
        <v>*</v>
      </c>
      <c r="P38" s="11" t="str">
        <f>[31]Outubro!$I$19</f>
        <v>*</v>
      </c>
      <c r="Q38" s="90" t="str">
        <f>[31]Outubro!$I$20</f>
        <v>*</v>
      </c>
      <c r="R38" s="90" t="str">
        <f>[31]Outubro!$I$21</f>
        <v>*</v>
      </c>
      <c r="S38" s="90" t="str">
        <f>[31]Outubro!$I$22</f>
        <v>*</v>
      </c>
      <c r="T38" s="90" t="str">
        <f>[31]Outubro!$I$23</f>
        <v>*</v>
      </c>
      <c r="U38" s="90" t="str">
        <f>[31]Outubro!$I$24</f>
        <v>*</v>
      </c>
      <c r="V38" s="90" t="str">
        <f>[31]Outubro!$I$25</f>
        <v>*</v>
      </c>
      <c r="W38" s="90" t="str">
        <f>[31]Outubro!$I$26</f>
        <v>*</v>
      </c>
      <c r="X38" s="90" t="str">
        <f>[31]Outubro!$I$27</f>
        <v>*</v>
      </c>
      <c r="Y38" s="90" t="str">
        <f>[31]Outubro!$I$28</f>
        <v>*</v>
      </c>
      <c r="Z38" s="90" t="str">
        <f>[31]Outubro!$I$29</f>
        <v>*</v>
      </c>
      <c r="AA38" s="90" t="str">
        <f>[31]Outubro!$I$30</f>
        <v>*</v>
      </c>
      <c r="AB38" s="90" t="str">
        <f>[31]Outubro!$I$31</f>
        <v>*</v>
      </c>
      <c r="AC38" s="90" t="str">
        <f>[31]Outubro!$I$32</f>
        <v>*</v>
      </c>
      <c r="AD38" s="90" t="str">
        <f>[31]Outubro!$I$33</f>
        <v>*</v>
      </c>
      <c r="AE38" s="90" t="str">
        <f>[31]Outubro!$I$34</f>
        <v>*</v>
      </c>
      <c r="AF38" s="90" t="str">
        <f>[31]Outubro!$I$35</f>
        <v>*</v>
      </c>
      <c r="AG38" s="95" t="str">
        <f>[31]Outubro!$I$36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3" t="str">
        <f>[32]Outubro!$I$5</f>
        <v>*</v>
      </c>
      <c r="C39" s="93" t="str">
        <f>[32]Outubro!$I$6</f>
        <v>*</v>
      </c>
      <c r="D39" s="93" t="str">
        <f>[32]Outubro!$I$7</f>
        <v>*</v>
      </c>
      <c r="E39" s="93" t="str">
        <f>[32]Outubro!$I$8</f>
        <v>*</v>
      </c>
      <c r="F39" s="93" t="str">
        <f>[32]Outubro!$I$9</f>
        <v>*</v>
      </c>
      <c r="G39" s="93" t="str">
        <f>[32]Outubro!$I$10</f>
        <v>*</v>
      </c>
      <c r="H39" s="93" t="str">
        <f>[32]Outubro!$I$11</f>
        <v>*</v>
      </c>
      <c r="I39" s="93" t="str">
        <f>[32]Outubro!$I$12</f>
        <v>*</v>
      </c>
      <c r="J39" s="93" t="str">
        <f>[32]Outubro!$I$13</f>
        <v>*</v>
      </c>
      <c r="K39" s="93" t="str">
        <f>[32]Outubro!$I$14</f>
        <v>*</v>
      </c>
      <c r="L39" s="93" t="str">
        <f>[32]Outubro!$I$15</f>
        <v>*</v>
      </c>
      <c r="M39" s="93" t="str">
        <f>[32]Outubro!$I$16</f>
        <v>*</v>
      </c>
      <c r="N39" s="93" t="str">
        <f>[32]Outubro!$I$17</f>
        <v>*</v>
      </c>
      <c r="O39" s="93" t="str">
        <f>[32]Outubro!$I$18</f>
        <v>*</v>
      </c>
      <c r="P39" s="93" t="str">
        <f>[32]Outubro!$I$19</f>
        <v>*</v>
      </c>
      <c r="Q39" s="93" t="str">
        <f>[32]Outubro!$I$20</f>
        <v>*</v>
      </c>
      <c r="R39" s="93" t="str">
        <f>[32]Outubro!$I$21</f>
        <v>*</v>
      </c>
      <c r="S39" s="93" t="str">
        <f>[32]Outubro!$I$22</f>
        <v>*</v>
      </c>
      <c r="T39" s="93" t="str">
        <f>[32]Outubro!$I$23</f>
        <v>*</v>
      </c>
      <c r="U39" s="93" t="str">
        <f>[32]Outubro!$I$24</f>
        <v>*</v>
      </c>
      <c r="V39" s="93" t="str">
        <f>[32]Outubro!$I$25</f>
        <v>*</v>
      </c>
      <c r="W39" s="93" t="str">
        <f>[32]Outubro!$I$26</f>
        <v>*</v>
      </c>
      <c r="X39" s="93" t="str">
        <f>[32]Outubro!$I$27</f>
        <v>*</v>
      </c>
      <c r="Y39" s="93" t="str">
        <f>[32]Outubro!$I$28</f>
        <v>*</v>
      </c>
      <c r="Z39" s="93" t="str">
        <f>[32]Outubro!$I$29</f>
        <v>*</v>
      </c>
      <c r="AA39" s="93" t="str">
        <f>[32]Outubro!$I$30</f>
        <v>*</v>
      </c>
      <c r="AB39" s="93" t="str">
        <f>[32]Outubro!$I$31</f>
        <v>*</v>
      </c>
      <c r="AC39" s="93" t="str">
        <f>[32]Outubro!$I$32</f>
        <v>*</v>
      </c>
      <c r="AD39" s="93" t="str">
        <f>[32]Outubro!$I$33</f>
        <v>*</v>
      </c>
      <c r="AE39" s="93" t="str">
        <f>[32]Outubro!$I$34</f>
        <v>*</v>
      </c>
      <c r="AF39" s="93" t="str">
        <f>[32]Outubro!$I$35</f>
        <v>*</v>
      </c>
      <c r="AG39" s="87" t="str">
        <f>[32]Outubro!$I$36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4" t="str">
        <f>[33]Outubro!$I$5</f>
        <v>*</v>
      </c>
      <c r="C40" s="94" t="str">
        <f>[33]Outubro!$I$6</f>
        <v>*</v>
      </c>
      <c r="D40" s="94" t="str">
        <f>[33]Outubro!$I$7</f>
        <v>*</v>
      </c>
      <c r="E40" s="94" t="str">
        <f>[33]Outubro!$I$8</f>
        <v>*</v>
      </c>
      <c r="F40" s="94" t="str">
        <f>[33]Outubro!$I$9</f>
        <v>*</v>
      </c>
      <c r="G40" s="94" t="str">
        <f>[33]Outubro!$I$10</f>
        <v>*</v>
      </c>
      <c r="H40" s="94" t="str">
        <f>[33]Outubro!$I$11</f>
        <v>*</v>
      </c>
      <c r="I40" s="94" t="str">
        <f>[33]Outubro!$I$12</f>
        <v>*</v>
      </c>
      <c r="J40" s="94" t="str">
        <f>[33]Outubro!$I$13</f>
        <v>*</v>
      </c>
      <c r="K40" s="94" t="str">
        <f>[33]Outubro!$I$14</f>
        <v>*</v>
      </c>
      <c r="L40" s="94" t="str">
        <f>[33]Outubro!$I$15</f>
        <v>*</v>
      </c>
      <c r="M40" s="94" t="str">
        <f>[33]Outubro!$I$16</f>
        <v>*</v>
      </c>
      <c r="N40" s="94" t="str">
        <f>[33]Outubro!$I$17</f>
        <v>*</v>
      </c>
      <c r="O40" s="94" t="str">
        <f>[33]Outubro!$I$18</f>
        <v>*</v>
      </c>
      <c r="P40" s="94" t="str">
        <f>[33]Outubro!$I$19</f>
        <v>*</v>
      </c>
      <c r="Q40" s="94" t="str">
        <f>[33]Outubro!$I$20</f>
        <v>*</v>
      </c>
      <c r="R40" s="94" t="str">
        <f>[33]Outubro!$I$21</f>
        <v>*</v>
      </c>
      <c r="S40" s="94" t="str">
        <f>[33]Outubro!$I$22</f>
        <v>*</v>
      </c>
      <c r="T40" s="94" t="str">
        <f>[33]Outubro!$I$23</f>
        <v>*</v>
      </c>
      <c r="U40" s="94" t="str">
        <f>[33]Outubro!$I$24</f>
        <v>*</v>
      </c>
      <c r="V40" s="94" t="str">
        <f>[33]Outubro!$I$25</f>
        <v>*</v>
      </c>
      <c r="W40" s="94" t="str">
        <f>[33]Outubro!$I$26</f>
        <v>*</v>
      </c>
      <c r="X40" s="94" t="str">
        <f>[33]Outubro!$I$27</f>
        <v>*</v>
      </c>
      <c r="Y40" s="94" t="str">
        <f>[33]Outubro!$I$28</f>
        <v>*</v>
      </c>
      <c r="Z40" s="94" t="str">
        <f>[33]Outubro!$I$29</f>
        <v>*</v>
      </c>
      <c r="AA40" s="94" t="str">
        <f>[33]Outubro!$I$30</f>
        <v>*</v>
      </c>
      <c r="AB40" s="94" t="str">
        <f>[33]Outubro!$I$31</f>
        <v>*</v>
      </c>
      <c r="AC40" s="94" t="str">
        <f>[33]Outubro!$I$32</f>
        <v>*</v>
      </c>
      <c r="AD40" s="94" t="str">
        <f>[33]Outubro!$I$33</f>
        <v>*</v>
      </c>
      <c r="AE40" s="94" t="str">
        <f>[33]Outubro!$I$34</f>
        <v>*</v>
      </c>
      <c r="AF40" s="94" t="str">
        <f>[33]Outubro!$I$35</f>
        <v>*</v>
      </c>
      <c r="AG40" s="87" t="str">
        <f>[33]Outubro!$I$36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3" t="str">
        <f>[34]Outubro!$I$5</f>
        <v>*</v>
      </c>
      <c r="C41" s="93" t="str">
        <f>[34]Outubro!$I$6</f>
        <v>*</v>
      </c>
      <c r="D41" s="93" t="str">
        <f>[34]Outubro!$I$7</f>
        <v>*</v>
      </c>
      <c r="E41" s="93" t="str">
        <f>[34]Outubro!$I$8</f>
        <v>*</v>
      </c>
      <c r="F41" s="93" t="str">
        <f>[34]Outubro!$I$9</f>
        <v>*</v>
      </c>
      <c r="G41" s="93" t="str">
        <f>[34]Outubro!$I$10</f>
        <v>*</v>
      </c>
      <c r="H41" s="93" t="str">
        <f>[34]Outubro!$I$11</f>
        <v>*</v>
      </c>
      <c r="I41" s="93" t="str">
        <f>[34]Outubro!$I$12</f>
        <v>*</v>
      </c>
      <c r="J41" s="93" t="str">
        <f>[34]Outubro!$I$13</f>
        <v>*</v>
      </c>
      <c r="K41" s="93" t="str">
        <f>[34]Outubro!$I$14</f>
        <v>*</v>
      </c>
      <c r="L41" s="93" t="str">
        <f>[34]Outubro!$I$15</f>
        <v>*</v>
      </c>
      <c r="M41" s="93" t="str">
        <f>[34]Outubro!$I$16</f>
        <v>*</v>
      </c>
      <c r="N41" s="93" t="str">
        <f>[34]Outubro!$I$17</f>
        <v>*</v>
      </c>
      <c r="O41" s="93" t="str">
        <f>[34]Outubro!$I$18</f>
        <v>*</v>
      </c>
      <c r="P41" s="93" t="str">
        <f>[34]Outubro!$I$19</f>
        <v>*</v>
      </c>
      <c r="Q41" s="93" t="str">
        <f>[34]Outubro!$I$20</f>
        <v>*</v>
      </c>
      <c r="R41" s="93" t="str">
        <f>[34]Outubro!$I$21</f>
        <v>*</v>
      </c>
      <c r="S41" s="93" t="str">
        <f>[34]Outubro!$I$22</f>
        <v>*</v>
      </c>
      <c r="T41" s="90" t="str">
        <f>[34]Outubro!$I$23</f>
        <v>*</v>
      </c>
      <c r="U41" s="90" t="str">
        <f>[34]Outubro!$I$24</f>
        <v>*</v>
      </c>
      <c r="V41" s="90" t="str">
        <f>[34]Outubro!$I$25</f>
        <v>*</v>
      </c>
      <c r="W41" s="90" t="str">
        <f>[34]Outubro!$I$26</f>
        <v>*</v>
      </c>
      <c r="X41" s="90" t="str">
        <f>[34]Outubro!$I$27</f>
        <v>*</v>
      </c>
      <c r="Y41" s="90" t="str">
        <f>[34]Outubro!$I$28</f>
        <v>*</v>
      </c>
      <c r="Z41" s="90" t="str">
        <f>[34]Outubro!$I$29</f>
        <v>*</v>
      </c>
      <c r="AA41" s="90" t="str">
        <f>[34]Outubro!$I$30</f>
        <v>*</v>
      </c>
      <c r="AB41" s="90" t="str">
        <f>[34]Outubro!$I$31</f>
        <v>*</v>
      </c>
      <c r="AC41" s="90" t="str">
        <f>[34]Outubro!$I$32</f>
        <v>*</v>
      </c>
      <c r="AD41" s="90" t="str">
        <f>[34]Outubro!$I$33</f>
        <v>*</v>
      </c>
      <c r="AE41" s="90" t="str">
        <f>[34]Outubro!$I$34</f>
        <v>*</v>
      </c>
      <c r="AF41" s="90" t="str">
        <f>[34]Outubro!$I$35</f>
        <v>*</v>
      </c>
      <c r="AG41" s="95" t="str">
        <f>[34]Outubro!$I$36</f>
        <v>*</v>
      </c>
      <c r="AJ41" t="s">
        <v>35</v>
      </c>
    </row>
    <row r="42" spans="1:39" x14ac:dyDescent="0.2">
      <c r="A42" s="77" t="s">
        <v>17</v>
      </c>
      <c r="B42" s="93" t="str">
        <f>[35]Outubro!$I$5</f>
        <v>*</v>
      </c>
      <c r="C42" s="93" t="str">
        <f>[35]Outubro!$I$6</f>
        <v>*</v>
      </c>
      <c r="D42" s="93" t="str">
        <f>[35]Outubro!$I$7</f>
        <v>*</v>
      </c>
      <c r="E42" s="93" t="str">
        <f>[35]Outubro!$I$8</f>
        <v>*</v>
      </c>
      <c r="F42" s="93" t="str">
        <f>[35]Outubro!$I$9</f>
        <v>*</v>
      </c>
      <c r="G42" s="93" t="str">
        <f>[35]Outubro!$I$10</f>
        <v>*</v>
      </c>
      <c r="H42" s="93" t="str">
        <f>[35]Outubro!$I$11</f>
        <v>*</v>
      </c>
      <c r="I42" s="93" t="str">
        <f>[35]Outubro!$I$12</f>
        <v>*</v>
      </c>
      <c r="J42" s="93" t="str">
        <f>[35]Outubro!$I$13</f>
        <v>*</v>
      </c>
      <c r="K42" s="93" t="str">
        <f>[35]Outubro!$I$14</f>
        <v>*</v>
      </c>
      <c r="L42" s="93" t="str">
        <f>[35]Outubro!$I$15</f>
        <v>*</v>
      </c>
      <c r="M42" s="93" t="str">
        <f>[35]Outubro!$I$16</f>
        <v>*</v>
      </c>
      <c r="N42" s="93" t="str">
        <f>[35]Outubro!$I$17</f>
        <v>*</v>
      </c>
      <c r="O42" s="93" t="str">
        <f>[35]Outubro!$I$18</f>
        <v>*</v>
      </c>
      <c r="P42" s="93" t="str">
        <f>[35]Outubro!$I$19</f>
        <v>*</v>
      </c>
      <c r="Q42" s="93" t="str">
        <f>[35]Outubro!$I$20</f>
        <v>*</v>
      </c>
      <c r="R42" s="93" t="str">
        <f>[35]Outubro!$I$21</f>
        <v>*</v>
      </c>
      <c r="S42" s="93" t="str">
        <f>[35]Outubro!$I$22</f>
        <v>*</v>
      </c>
      <c r="T42" s="93" t="str">
        <f>[35]Outubro!$I$23</f>
        <v>*</v>
      </c>
      <c r="U42" s="93" t="str">
        <f>[35]Outubro!$I$24</f>
        <v>*</v>
      </c>
      <c r="V42" s="93" t="str">
        <f>[35]Outubro!$I$25</f>
        <v>*</v>
      </c>
      <c r="W42" s="93" t="str">
        <f>[35]Outubro!$I$26</f>
        <v>*</v>
      </c>
      <c r="X42" s="93" t="str">
        <f>[35]Outubro!$I$27</f>
        <v>*</v>
      </c>
      <c r="Y42" s="93" t="str">
        <f>[35]Outubro!$I$28</f>
        <v>*</v>
      </c>
      <c r="Z42" s="93" t="str">
        <f>[35]Outubro!$I$29</f>
        <v>*</v>
      </c>
      <c r="AA42" s="93" t="str">
        <f>[35]Outubro!$I$30</f>
        <v>*</v>
      </c>
      <c r="AB42" s="93" t="str">
        <f>[35]Outubro!$I$31</f>
        <v>*</v>
      </c>
      <c r="AC42" s="93" t="str">
        <f>[35]Outubro!$I$32</f>
        <v>*</v>
      </c>
      <c r="AD42" s="93" t="str">
        <f>[35]Outubro!$I$33</f>
        <v>*</v>
      </c>
      <c r="AE42" s="93" t="str">
        <f>[35]Outubro!$I$34</f>
        <v>*</v>
      </c>
      <c r="AF42" s="93" t="str">
        <f>[35]Outubro!$I$35</f>
        <v>*</v>
      </c>
      <c r="AG42" s="87" t="str">
        <f>[35]Outubro!$I$36</f>
        <v>*</v>
      </c>
    </row>
    <row r="43" spans="1:39" x14ac:dyDescent="0.2">
      <c r="A43" s="77" t="s">
        <v>136</v>
      </c>
      <c r="B43" s="11" t="str">
        <f>[36]Outubro!$I$5</f>
        <v>*</v>
      </c>
      <c r="C43" s="11" t="str">
        <f>[36]Outubro!$I$6</f>
        <v>*</v>
      </c>
      <c r="D43" s="11" t="str">
        <f>[36]Outubro!$I$7</f>
        <v>*</v>
      </c>
      <c r="E43" s="11" t="str">
        <f>[36]Outubro!$I$8</f>
        <v>*</v>
      </c>
      <c r="F43" s="11" t="str">
        <f>[36]Outubro!$I$9</f>
        <v>*</v>
      </c>
      <c r="G43" s="11" t="str">
        <f>[36]Outubro!$I$10</f>
        <v>*</v>
      </c>
      <c r="H43" s="11" t="str">
        <f>[36]Outubro!$I$11</f>
        <v>*</v>
      </c>
      <c r="I43" s="11" t="str">
        <f>[36]Outubro!$I$12</f>
        <v>*</v>
      </c>
      <c r="J43" s="11" t="str">
        <f>[36]Outubro!$I$13</f>
        <v>*</v>
      </c>
      <c r="K43" s="11" t="str">
        <f>[36]Outubro!$I$14</f>
        <v>*</v>
      </c>
      <c r="L43" s="11" t="str">
        <f>[36]Outubro!$I$15</f>
        <v>*</v>
      </c>
      <c r="M43" s="11" t="str">
        <f>[36]Outubro!$I$16</f>
        <v>*</v>
      </c>
      <c r="N43" s="11" t="str">
        <f>[36]Outubro!$I$17</f>
        <v>*</v>
      </c>
      <c r="O43" s="11" t="str">
        <f>[36]Outubro!$I$18</f>
        <v>*</v>
      </c>
      <c r="P43" s="11" t="str">
        <f>[36]Outubro!$I$19</f>
        <v>*</v>
      </c>
      <c r="Q43" s="11" t="str">
        <f>[36]Outubro!$I$20</f>
        <v>*</v>
      </c>
      <c r="R43" s="11" t="str">
        <f>[36]Outubro!$I$21</f>
        <v>*</v>
      </c>
      <c r="S43" s="11" t="str">
        <f>[36]Outubro!$I$22</f>
        <v>*</v>
      </c>
      <c r="T43" s="90" t="str">
        <f>[36]Outubro!$I$23</f>
        <v>*</v>
      </c>
      <c r="U43" s="90" t="str">
        <f>[36]Outubro!$I$24</f>
        <v>*</v>
      </c>
      <c r="V43" s="90" t="str">
        <f>[36]Outubro!$I$25</f>
        <v>*</v>
      </c>
      <c r="W43" s="90" t="str">
        <f>[36]Outubro!$I$26</f>
        <v>*</v>
      </c>
      <c r="X43" s="90" t="str">
        <f>[36]Outubro!$I$27</f>
        <v>*</v>
      </c>
      <c r="Y43" s="90" t="str">
        <f>[36]Outubro!$I$28</f>
        <v>*</v>
      </c>
      <c r="Z43" s="90" t="str">
        <f>[36]Outubro!$I$29</f>
        <v>*</v>
      </c>
      <c r="AA43" s="90" t="str">
        <f>[36]Outubro!$I$30</f>
        <v>*</v>
      </c>
      <c r="AB43" s="90" t="str">
        <f>[36]Outubro!$I$31</f>
        <v>*</v>
      </c>
      <c r="AC43" s="90" t="str">
        <f>[36]Outubro!$I$32</f>
        <v>*</v>
      </c>
      <c r="AD43" s="90" t="str">
        <f>[36]Outubro!$I$33</f>
        <v>*</v>
      </c>
      <c r="AE43" s="90" t="str">
        <f>[36]Outubro!$I$34</f>
        <v>*</v>
      </c>
      <c r="AF43" s="90" t="str">
        <f>[36]Outubro!$I$35</f>
        <v>*</v>
      </c>
      <c r="AG43" s="95" t="str">
        <f>[36]Outubro!$I$36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3" t="str">
        <f>[37]Outubro!$I$5</f>
        <v>*</v>
      </c>
      <c r="C44" s="93" t="str">
        <f>[37]Outubro!$I$6</f>
        <v>*</v>
      </c>
      <c r="D44" s="93" t="str">
        <f>[37]Outubro!$I$7</f>
        <v>*</v>
      </c>
      <c r="E44" s="93" t="str">
        <f>[37]Outubro!$I$8</f>
        <v>*</v>
      </c>
      <c r="F44" s="93" t="str">
        <f>[37]Outubro!$I$9</f>
        <v>*</v>
      </c>
      <c r="G44" s="93" t="str">
        <f>[37]Outubro!$I$10</f>
        <v>*</v>
      </c>
      <c r="H44" s="93" t="str">
        <f>[37]Outubro!$I$11</f>
        <v>*</v>
      </c>
      <c r="I44" s="93" t="str">
        <f>[37]Outubro!$I$12</f>
        <v>*</v>
      </c>
      <c r="J44" s="93" t="str">
        <f>[37]Outubro!$I$13</f>
        <v>*</v>
      </c>
      <c r="K44" s="93" t="str">
        <f>[37]Outubro!$I$14</f>
        <v>*</v>
      </c>
      <c r="L44" s="93" t="str">
        <f>[37]Outubro!$I$15</f>
        <v>*</v>
      </c>
      <c r="M44" s="93" t="str">
        <f>[37]Outubro!$I$16</f>
        <v>*</v>
      </c>
      <c r="N44" s="93" t="str">
        <f>[37]Outubro!$I$17</f>
        <v>*</v>
      </c>
      <c r="O44" s="93" t="str">
        <f>[37]Outubro!$I$18</f>
        <v>*</v>
      </c>
      <c r="P44" s="93" t="str">
        <f>[37]Outubro!$I$19</f>
        <v>*</v>
      </c>
      <c r="Q44" s="93" t="str">
        <f>[37]Outubro!$I$20</f>
        <v>*</v>
      </c>
      <c r="R44" s="93" t="str">
        <f>[37]Outubro!$I$21</f>
        <v>*</v>
      </c>
      <c r="S44" s="93" t="str">
        <f>[37]Outubro!$I$22</f>
        <v>*</v>
      </c>
      <c r="T44" s="93" t="str">
        <f>[37]Outubro!$I$23</f>
        <v>*</v>
      </c>
      <c r="U44" s="93" t="str">
        <f>[37]Outubro!$I$24</f>
        <v>*</v>
      </c>
      <c r="V44" s="93" t="str">
        <f>[37]Outubro!$I$25</f>
        <v>*</v>
      </c>
      <c r="W44" s="93" t="str">
        <f>[37]Outubro!$I$26</f>
        <v>*</v>
      </c>
      <c r="X44" s="93" t="str">
        <f>[37]Outubro!$I$27</f>
        <v>*</v>
      </c>
      <c r="Y44" s="93" t="str">
        <f>[37]Outubro!$I$28</f>
        <v>*</v>
      </c>
      <c r="Z44" s="93" t="str">
        <f>[37]Outubro!$I$29</f>
        <v>*</v>
      </c>
      <c r="AA44" s="93" t="str">
        <f>[37]Outubro!$I$30</f>
        <v>*</v>
      </c>
      <c r="AB44" s="93" t="str">
        <f>[37]Outubro!$I$31</f>
        <v>*</v>
      </c>
      <c r="AC44" s="93" t="str">
        <f>[37]Outubro!$I$32</f>
        <v>*</v>
      </c>
      <c r="AD44" s="93" t="str">
        <f>[37]Outubro!$I$33</f>
        <v>*</v>
      </c>
      <c r="AE44" s="93" t="str">
        <f>[37]Outubro!$I$34</f>
        <v>*</v>
      </c>
      <c r="AF44" s="93" t="str">
        <f>[37]Outubro!$I$35</f>
        <v>*</v>
      </c>
      <c r="AG44" s="87" t="str">
        <f>[37]Outubro!$I$36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3" t="s">
        <v>197</v>
      </c>
      <c r="C45" s="93" t="s">
        <v>197</v>
      </c>
      <c r="D45" s="93" t="s">
        <v>197</v>
      </c>
      <c r="E45" s="93" t="s">
        <v>197</v>
      </c>
      <c r="F45" s="93" t="s">
        <v>197</v>
      </c>
      <c r="G45" s="93" t="s">
        <v>197</v>
      </c>
      <c r="H45" s="93" t="s">
        <v>197</v>
      </c>
      <c r="I45" s="93" t="s">
        <v>197</v>
      </c>
      <c r="J45" s="93" t="s">
        <v>197</v>
      </c>
      <c r="K45" s="93" t="s">
        <v>197</v>
      </c>
      <c r="L45" s="93" t="s">
        <v>197</v>
      </c>
      <c r="M45" s="93" t="s">
        <v>197</v>
      </c>
      <c r="N45" s="93" t="s">
        <v>197</v>
      </c>
      <c r="O45" s="93" t="s">
        <v>197</v>
      </c>
      <c r="P45" s="93" t="s">
        <v>197</v>
      </c>
      <c r="Q45" s="93" t="s">
        <v>197</v>
      </c>
      <c r="R45" s="93" t="s">
        <v>197</v>
      </c>
      <c r="S45" s="93" t="s">
        <v>197</v>
      </c>
      <c r="T45" s="90" t="s">
        <v>197</v>
      </c>
      <c r="U45" s="90" t="s">
        <v>197</v>
      </c>
      <c r="V45" s="90" t="s">
        <v>197</v>
      </c>
      <c r="W45" s="90" t="s">
        <v>197</v>
      </c>
      <c r="X45" s="90" t="s">
        <v>197</v>
      </c>
      <c r="Y45" s="90" t="s">
        <v>197</v>
      </c>
      <c r="Z45" s="90" t="s">
        <v>197</v>
      </c>
      <c r="AA45" s="90" t="s">
        <v>197</v>
      </c>
      <c r="AB45" s="90" t="s">
        <v>197</v>
      </c>
      <c r="AC45" s="90" t="s">
        <v>197</v>
      </c>
      <c r="AD45" s="90" t="s">
        <v>197</v>
      </c>
      <c r="AE45" s="90" t="s">
        <v>197</v>
      </c>
      <c r="AF45" s="90" t="s">
        <v>197</v>
      </c>
      <c r="AG45" s="95" t="s">
        <v>197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3" t="str">
        <f>[38]Outubro!$I$5</f>
        <v>*</v>
      </c>
      <c r="C46" s="93" t="str">
        <f>[38]Outubro!$I$6</f>
        <v>*</v>
      </c>
      <c r="D46" s="93" t="str">
        <f>[38]Outubro!$I$7</f>
        <v>*</v>
      </c>
      <c r="E46" s="93" t="str">
        <f>[38]Outubro!$I$8</f>
        <v>*</v>
      </c>
      <c r="F46" s="93" t="str">
        <f>[38]Outubro!$I$9</f>
        <v>*</v>
      </c>
      <c r="G46" s="93" t="str">
        <f>[38]Outubro!$I$10</f>
        <v>*</v>
      </c>
      <c r="H46" s="93" t="str">
        <f>[38]Outubro!$I$11</f>
        <v>*</v>
      </c>
      <c r="I46" s="93" t="str">
        <f>[38]Outubro!$I$12</f>
        <v>*</v>
      </c>
      <c r="J46" s="93" t="str">
        <f>[38]Outubro!$I$13</f>
        <v>*</v>
      </c>
      <c r="K46" s="93" t="str">
        <f>[38]Outubro!$I$14</f>
        <v>*</v>
      </c>
      <c r="L46" s="93" t="str">
        <f>[38]Outubro!$I$15</f>
        <v>*</v>
      </c>
      <c r="M46" s="93" t="str">
        <f>[38]Outubro!$I$16</f>
        <v>*</v>
      </c>
      <c r="N46" s="93" t="str">
        <f>[38]Outubro!$I$17</f>
        <v>*</v>
      </c>
      <c r="O46" s="93" t="str">
        <f>[38]Outubro!$I$18</f>
        <v>*</v>
      </c>
      <c r="P46" s="93" t="str">
        <f>[38]Outubro!$I$19</f>
        <v>*</v>
      </c>
      <c r="Q46" s="93" t="str">
        <f>[38]Outubro!$I$20</f>
        <v>*</v>
      </c>
      <c r="R46" s="93" t="str">
        <f>[38]Outubro!$I$21</f>
        <v>*</v>
      </c>
      <c r="S46" s="93" t="str">
        <f>[38]Outubro!$I$22</f>
        <v>*</v>
      </c>
      <c r="T46" s="93" t="str">
        <f>[38]Outubro!$I$23</f>
        <v>*</v>
      </c>
      <c r="U46" s="93" t="str">
        <f>[38]Outubro!$I$24</f>
        <v>*</v>
      </c>
      <c r="V46" s="93" t="str">
        <f>[38]Outubro!$I$25</f>
        <v>*</v>
      </c>
      <c r="W46" s="93" t="str">
        <f>[38]Outubro!$I$26</f>
        <v>*</v>
      </c>
      <c r="X46" s="93" t="str">
        <f>[38]Outubro!$I$27</f>
        <v>*</v>
      </c>
      <c r="Y46" s="93" t="str">
        <f>[38]Outubro!$I$28</f>
        <v>*</v>
      </c>
      <c r="Z46" s="93" t="str">
        <f>[38]Outubro!$I$29</f>
        <v>*</v>
      </c>
      <c r="AA46" s="93" t="str">
        <f>[38]Outubro!$I$30</f>
        <v>*</v>
      </c>
      <c r="AB46" s="93" t="str">
        <f>[38]Outubro!$I$31</f>
        <v>*</v>
      </c>
      <c r="AC46" s="93" t="str">
        <f>[38]Outubro!$I$32</f>
        <v>*</v>
      </c>
      <c r="AD46" s="93" t="str">
        <f>[38]Outubro!$I$33</f>
        <v>*</v>
      </c>
      <c r="AE46" s="93" t="str">
        <f>[38]Outubro!$I$34</f>
        <v>*</v>
      </c>
      <c r="AF46" s="93" t="str">
        <f>[38]Outubro!$I$35</f>
        <v>*</v>
      </c>
      <c r="AG46" s="87" t="str">
        <f>[38]Outubro!$I$36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3" t="str">
        <f>[39]Outubro!$I$5</f>
        <v>*</v>
      </c>
      <c r="C47" s="93" t="str">
        <f>[39]Outubro!$I$6</f>
        <v>*</v>
      </c>
      <c r="D47" s="93" t="str">
        <f>[39]Outubro!$I$7</f>
        <v>*</v>
      </c>
      <c r="E47" s="93" t="str">
        <f>[39]Outubro!$I$8</f>
        <v>*</v>
      </c>
      <c r="F47" s="93" t="str">
        <f>[39]Outubro!$I$9</f>
        <v>*</v>
      </c>
      <c r="G47" s="93" t="str">
        <f>[39]Outubro!$I$10</f>
        <v>*</v>
      </c>
      <c r="H47" s="93" t="str">
        <f>[39]Outubro!$I$11</f>
        <v>*</v>
      </c>
      <c r="I47" s="93" t="str">
        <f>[39]Outubro!$I$12</f>
        <v>*</v>
      </c>
      <c r="J47" s="93" t="str">
        <f>[39]Outubro!$I$13</f>
        <v>*</v>
      </c>
      <c r="K47" s="93" t="str">
        <f>[39]Outubro!$I$14</f>
        <v>*</v>
      </c>
      <c r="L47" s="93" t="str">
        <f>[39]Outubro!$I$15</f>
        <v>*</v>
      </c>
      <c r="M47" s="93" t="str">
        <f>[39]Outubro!$I$16</f>
        <v>*</v>
      </c>
      <c r="N47" s="93" t="str">
        <f>[39]Outubro!$I$17</f>
        <v>*</v>
      </c>
      <c r="O47" s="93" t="str">
        <f>[39]Outubro!$I$18</f>
        <v>*</v>
      </c>
      <c r="P47" s="93" t="str">
        <f>[39]Outubro!$I$19</f>
        <v>*</v>
      </c>
      <c r="Q47" s="93" t="str">
        <f>[39]Outubro!$I$20</f>
        <v>*</v>
      </c>
      <c r="R47" s="93" t="str">
        <f>[39]Outubro!$I$21</f>
        <v>*</v>
      </c>
      <c r="S47" s="93" t="str">
        <f>[39]Outubro!$I$22</f>
        <v>*</v>
      </c>
      <c r="T47" s="93" t="str">
        <f>[39]Outubro!$I$23</f>
        <v>*</v>
      </c>
      <c r="U47" s="93" t="str">
        <f>[39]Outubro!$I$24</f>
        <v>*</v>
      </c>
      <c r="V47" s="93" t="str">
        <f>[39]Outubro!$I$25</f>
        <v>*</v>
      </c>
      <c r="W47" s="93" t="str">
        <f>[39]Outubro!$I$26</f>
        <v>*</v>
      </c>
      <c r="X47" s="93" t="str">
        <f>[39]Outubro!$I$27</f>
        <v>*</v>
      </c>
      <c r="Y47" s="93" t="str">
        <f>[39]Outubro!$I$28</f>
        <v>*</v>
      </c>
      <c r="Z47" s="93" t="str">
        <f>[39]Outubro!$I$29</f>
        <v>*</v>
      </c>
      <c r="AA47" s="93" t="str">
        <f>[39]Outubro!$I$30</f>
        <v>*</v>
      </c>
      <c r="AB47" s="93" t="str">
        <f>[39]Outubro!$I$31</f>
        <v>*</v>
      </c>
      <c r="AC47" s="93" t="str">
        <f>[39]Outubro!$I$32</f>
        <v>*</v>
      </c>
      <c r="AD47" s="93" t="str">
        <f>[39]Outubro!$I$33</f>
        <v>*</v>
      </c>
      <c r="AE47" s="93" t="str">
        <f>[39]Outubro!$I$34</f>
        <v>*</v>
      </c>
      <c r="AF47" s="93" t="str">
        <f>[39]Outubro!$I$35</f>
        <v>*</v>
      </c>
      <c r="AG47" s="87" t="str">
        <f>[39]Outubro!$I$36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3" t="str">
        <f>[40]Outubro!$I$5</f>
        <v>*</v>
      </c>
      <c r="C48" s="93" t="str">
        <f>[40]Outubro!$I$6</f>
        <v>*</v>
      </c>
      <c r="D48" s="93" t="str">
        <f>[40]Outubro!$I$7</f>
        <v>*</v>
      </c>
      <c r="E48" s="93" t="str">
        <f>[40]Outubro!$I$8</f>
        <v>*</v>
      </c>
      <c r="F48" s="93" t="str">
        <f>[40]Outubro!$I$9</f>
        <v>*</v>
      </c>
      <c r="G48" s="93" t="str">
        <f>[40]Outubro!$I$10</f>
        <v>*</v>
      </c>
      <c r="H48" s="93" t="str">
        <f>[40]Outubro!$I$11</f>
        <v>*</v>
      </c>
      <c r="I48" s="93" t="str">
        <f>[40]Outubro!$I$12</f>
        <v>*</v>
      </c>
      <c r="J48" s="93" t="str">
        <f>[40]Outubro!$I$13</f>
        <v>*</v>
      </c>
      <c r="K48" s="93" t="str">
        <f>[40]Outubro!$I$14</f>
        <v>*</v>
      </c>
      <c r="L48" s="93" t="str">
        <f>[40]Outubro!$I$15</f>
        <v>*</v>
      </c>
      <c r="M48" s="93" t="str">
        <f>[40]Outubro!$I$16</f>
        <v>*</v>
      </c>
      <c r="N48" s="93" t="str">
        <f>[40]Outubro!$I$17</f>
        <v>*</v>
      </c>
      <c r="O48" s="93" t="str">
        <f>[40]Outubro!$I$18</f>
        <v>*</v>
      </c>
      <c r="P48" s="93" t="str">
        <f>[40]Outubro!$I$19</f>
        <v>*</v>
      </c>
      <c r="Q48" s="93" t="str">
        <f>[40]Outubro!$I$20</f>
        <v>*</v>
      </c>
      <c r="R48" s="93" t="str">
        <f>[40]Outubro!$I$21</f>
        <v>*</v>
      </c>
      <c r="S48" s="93" t="str">
        <f>[40]Outubro!$I$22</f>
        <v>*</v>
      </c>
      <c r="T48" s="93" t="str">
        <f>[40]Outubro!$I$23</f>
        <v>*</v>
      </c>
      <c r="U48" s="93" t="str">
        <f>[40]Outubro!$I$24</f>
        <v>*</v>
      </c>
      <c r="V48" s="93" t="str">
        <f>[40]Outubro!$I$25</f>
        <v>*</v>
      </c>
      <c r="W48" s="93" t="str">
        <f>[40]Outubro!$I$26</f>
        <v>*</v>
      </c>
      <c r="X48" s="93" t="str">
        <f>[40]Outubro!$I$27</f>
        <v>*</v>
      </c>
      <c r="Y48" s="93" t="str">
        <f>[40]Outubro!$I$28</f>
        <v>*</v>
      </c>
      <c r="Z48" s="93" t="str">
        <f>[40]Outubro!$I$29</f>
        <v>*</v>
      </c>
      <c r="AA48" s="93" t="str">
        <f>[40]Outubro!$I$30</f>
        <v>*</v>
      </c>
      <c r="AB48" s="93" t="str">
        <f>[40]Outubro!$I$31</f>
        <v>*</v>
      </c>
      <c r="AC48" s="93" t="str">
        <f>[40]Outubro!$I$32</f>
        <v>*</v>
      </c>
      <c r="AD48" s="93" t="str">
        <f>[40]Outubro!$I$33</f>
        <v>*</v>
      </c>
      <c r="AE48" s="93" t="str">
        <f>[40]Outubro!$I$34</f>
        <v>*</v>
      </c>
      <c r="AF48" s="93" t="str">
        <f>[40]Outubro!$I$35</f>
        <v>*</v>
      </c>
      <c r="AG48" s="87" t="str">
        <f>[40]Outubro!$I$36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90" t="str">
        <f>[41]Outubro!$I$5</f>
        <v>*</v>
      </c>
      <c r="C49" s="90" t="str">
        <f>[41]Outubro!$I$6</f>
        <v>*</v>
      </c>
      <c r="D49" s="90" t="str">
        <f>[41]Outubro!$I$7</f>
        <v>*</v>
      </c>
      <c r="E49" s="90" t="str">
        <f>[41]Outubro!$I$8</f>
        <v>*</v>
      </c>
      <c r="F49" s="90" t="str">
        <f>[41]Outubro!$I$9</f>
        <v>*</v>
      </c>
      <c r="G49" s="90" t="str">
        <f>[41]Outubro!$I$10</f>
        <v>*</v>
      </c>
      <c r="H49" s="90" t="str">
        <f>[41]Outubro!$I$11</f>
        <v>*</v>
      </c>
      <c r="I49" s="90" t="str">
        <f>[41]Outubro!$I$12</f>
        <v>*</v>
      </c>
      <c r="J49" s="90" t="str">
        <f>[41]Outubro!$I$13</f>
        <v>*</v>
      </c>
      <c r="K49" s="90" t="str">
        <f>[41]Outubro!$I$14</f>
        <v>*</v>
      </c>
      <c r="L49" s="90" t="str">
        <f>[41]Outubro!$I$15</f>
        <v>*</v>
      </c>
      <c r="M49" s="90" t="str">
        <f>[41]Outubro!$I$16</f>
        <v>*</v>
      </c>
      <c r="N49" s="90" t="str">
        <f>[41]Outubro!$I$17</f>
        <v>*</v>
      </c>
      <c r="O49" s="90" t="str">
        <f>[41]Outubro!$I$18</f>
        <v>*</v>
      </c>
      <c r="P49" s="90" t="str">
        <f>[41]Outubro!$I$19</f>
        <v>*</v>
      </c>
      <c r="Q49" s="90" t="str">
        <f>[41]Outubro!$I$20</f>
        <v>*</v>
      </c>
      <c r="R49" s="90" t="str">
        <f>[41]Outubro!$I$21</f>
        <v>*</v>
      </c>
      <c r="S49" s="90" t="str">
        <f>[41]Outubro!$I$22</f>
        <v>*</v>
      </c>
      <c r="T49" s="90" t="str">
        <f>[41]Outubro!$I$23</f>
        <v>*</v>
      </c>
      <c r="U49" s="90" t="str">
        <f>[41]Outubro!$I$24</f>
        <v>*</v>
      </c>
      <c r="V49" s="90" t="str">
        <f>[41]Outubro!$I$25</f>
        <v>*</v>
      </c>
      <c r="W49" s="90" t="str">
        <f>[41]Outubro!$I$26</f>
        <v>*</v>
      </c>
      <c r="X49" s="90" t="str">
        <f>[41]Outubro!$I$27</f>
        <v>*</v>
      </c>
      <c r="Y49" s="90" t="str">
        <f>[41]Outubro!$I$28</f>
        <v>*</v>
      </c>
      <c r="Z49" s="90" t="str">
        <f>[41]Outubro!$I$29</f>
        <v>*</v>
      </c>
      <c r="AA49" s="90" t="str">
        <f>[41]Outubro!$I$30</f>
        <v>*</v>
      </c>
      <c r="AB49" s="90" t="str">
        <f>[41]Outubro!$I$31</f>
        <v>*</v>
      </c>
      <c r="AC49" s="90" t="str">
        <f>[41]Outubro!$I$32</f>
        <v>*</v>
      </c>
      <c r="AD49" s="90" t="str">
        <f>[41]Outubro!$I$33</f>
        <v>*</v>
      </c>
      <c r="AE49" s="90" t="str">
        <f>[41]Outubro!$I$34</f>
        <v>*</v>
      </c>
      <c r="AF49" s="90" t="str">
        <f>[41]Outubro!$I$35</f>
        <v>*</v>
      </c>
      <c r="AG49" s="87" t="str">
        <f>[41]Outubro!$I$36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6"/>
      <c r="AL50" s="5" t="s">
        <v>35</v>
      </c>
    </row>
    <row r="51" spans="1:38" s="8" customFormat="1" ht="13.5" thickBot="1" x14ac:dyDescent="0.25">
      <c r="A51" s="146" t="s">
        <v>194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8"/>
      <c r="AF51" s="83"/>
      <c r="AG51" s="88" t="s">
        <v>197</v>
      </c>
      <c r="AL51" s="8" t="s">
        <v>35</v>
      </c>
    </row>
    <row r="52" spans="1:38" x14ac:dyDescent="0.2">
      <c r="A52" s="106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6" t="s">
        <v>228</v>
      </c>
      <c r="B53" s="40"/>
      <c r="C53" s="40"/>
      <c r="D53" s="40"/>
      <c r="E53" s="40"/>
      <c r="F53" s="40"/>
      <c r="G53" s="40"/>
      <c r="H53" s="40"/>
      <c r="I53" s="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7"/>
      <c r="Z53" s="97"/>
      <c r="AA53" s="97"/>
      <c r="AB53" s="97"/>
      <c r="AC53" s="97"/>
      <c r="AD53" s="97"/>
      <c r="AE53" s="97"/>
      <c r="AF53" s="97"/>
      <c r="AG53" s="72"/>
      <c r="AL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7"/>
      <c r="R54" s="97"/>
      <c r="S54" s="97"/>
      <c r="T54" s="100"/>
      <c r="U54" s="100"/>
      <c r="V54" s="100"/>
      <c r="W54" s="100"/>
      <c r="X54" s="100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45"/>
      <c r="AE55" s="45"/>
      <c r="AF55" s="45"/>
      <c r="AG55" s="72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5"/>
      <c r="AF56" s="45"/>
      <c r="AG56" s="72"/>
    </row>
    <row r="57" spans="1:38" x14ac:dyDescent="0.2">
      <c r="A57" s="41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opLeftCell="A4" zoomScale="90" zoomScaleNormal="90" workbookViewId="0">
      <selection activeCell="H44" sqref="H4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1" width="5.42578125" style="2" bestFit="1" customWidth="1"/>
    <col min="22" max="22" width="6.42578125" style="2" customWidth="1"/>
    <col min="23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0" width="5.42578125" style="2" bestFit="1" customWidth="1"/>
    <col min="31" max="31" width="6" style="2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40"/>
    </row>
    <row r="2" spans="1:37" s="4" customFormat="1" ht="20.100000000000001" customHeight="1" x14ac:dyDescent="0.2">
      <c r="A2" s="141" t="s">
        <v>21</v>
      </c>
      <c r="B2" s="134" t="s">
        <v>254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7" s="5" customFormat="1" ht="20.100000000000001" customHeight="1" x14ac:dyDescent="0.2">
      <c r="A3" s="141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4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[1]Março!$J$5</f>
        <v>25.56</v>
      </c>
      <c r="C5" s="110">
        <f>[1]Março!$J$6</f>
        <v>28.8</v>
      </c>
      <c r="D5" s="110">
        <f>[1]Março!$J$7</f>
        <v>47.16</v>
      </c>
      <c r="E5" s="110">
        <f>[1]Março!$J$8</f>
        <v>45.36</v>
      </c>
      <c r="F5" s="110">
        <f>[1]Março!$J$9</f>
        <v>40.680000000000007</v>
      </c>
      <c r="G5" s="110">
        <f>[1]Março!$J$10</f>
        <v>34.56</v>
      </c>
      <c r="H5" s="110">
        <f>[1]Março!$J$11</f>
        <v>38.159999999999997</v>
      </c>
      <c r="I5" s="110">
        <f>[1]Março!$J$12</f>
        <v>41.04</v>
      </c>
      <c r="J5" s="110">
        <f>[1]Março!$J$13</f>
        <v>33.840000000000003</v>
      </c>
      <c r="K5" s="110">
        <f>[1]Março!$J$14</f>
        <v>42.84</v>
      </c>
      <c r="L5" s="110">
        <f>[1]Março!$J$15</f>
        <v>14.4</v>
      </c>
      <c r="M5" s="110">
        <f>[1]Março!$J$16</f>
        <v>18</v>
      </c>
      <c r="N5" s="110">
        <f>[1]Março!$J$17</f>
        <v>18</v>
      </c>
      <c r="O5" s="110">
        <f>[1]Março!$J$18</f>
        <v>20.16</v>
      </c>
      <c r="P5" s="110">
        <f>[1]Março!$J$19</f>
        <v>43.2</v>
      </c>
      <c r="Q5" s="110">
        <f>[1]Março!$J$20</f>
        <v>37.080000000000005</v>
      </c>
      <c r="R5" s="110">
        <f>[1]Março!$J$21</f>
        <v>41.4</v>
      </c>
      <c r="S5" s="110">
        <f>[1]Março!$J$22</f>
        <v>43.2</v>
      </c>
      <c r="T5" s="110">
        <f>[1]Março!$J$23</f>
        <v>38.159999999999997</v>
      </c>
      <c r="U5" s="110">
        <f>[1]Março!$J$24</f>
        <v>29.16</v>
      </c>
      <c r="V5" s="110">
        <f>[1]Março!$J$25</f>
        <v>59.04</v>
      </c>
      <c r="W5" s="110">
        <f>[1]Março!$J$26</f>
        <v>37.800000000000004</v>
      </c>
      <c r="X5" s="110">
        <f>[1]Março!$J$27</f>
        <v>30.96</v>
      </c>
      <c r="Y5" s="110">
        <f>[1]Março!$J$28</f>
        <v>24.48</v>
      </c>
      <c r="Z5" s="110">
        <f>[1]Março!$J$29</f>
        <v>20.88</v>
      </c>
      <c r="AA5" s="110">
        <f>[1]Março!$J$30</f>
        <v>29.880000000000003</v>
      </c>
      <c r="AB5" s="110">
        <f>[1]Março!$J$31</f>
        <v>21.96</v>
      </c>
      <c r="AC5" s="110">
        <f>[1]Março!$J$32</f>
        <v>18</v>
      </c>
      <c r="AD5" s="110">
        <f>[1]Março!$J$33</f>
        <v>19.440000000000001</v>
      </c>
      <c r="AE5" s="110">
        <f>[1]Março!$J$34</f>
        <v>19.440000000000001</v>
      </c>
      <c r="AF5" s="110">
        <f>[1]Março!$J$35</f>
        <v>47.16</v>
      </c>
      <c r="AG5" s="117">
        <f t="shared" ref="AG5" si="1">MAX(B5:AF5)</f>
        <v>59.04</v>
      </c>
      <c r="AH5" s="116">
        <f t="shared" ref="AH5" si="2">AVERAGE(B5:AF5)</f>
        <v>32.5741935483871</v>
      </c>
    </row>
    <row r="6" spans="1:37" x14ac:dyDescent="0.2">
      <c r="A6" s="48" t="s">
        <v>0</v>
      </c>
      <c r="B6" s="112">
        <f>[2]Março!$J$5</f>
        <v>26.28</v>
      </c>
      <c r="C6" s="112">
        <f>[2]Março!$J$6</f>
        <v>19.079999999999998</v>
      </c>
      <c r="D6" s="112">
        <f>[2]Março!$J$7</f>
        <v>38.519999999999996</v>
      </c>
      <c r="E6" s="112">
        <f>[2]Março!$J$8</f>
        <v>23.400000000000002</v>
      </c>
      <c r="F6" s="112">
        <f>[2]Março!$J$9</f>
        <v>29.16</v>
      </c>
      <c r="G6" s="112">
        <f>[2]Março!$J$10</f>
        <v>19.8</v>
      </c>
      <c r="H6" s="112">
        <f>[2]Março!$J$11</f>
        <v>30.96</v>
      </c>
      <c r="I6" s="112">
        <f>[2]Março!$J$12</f>
        <v>30.240000000000002</v>
      </c>
      <c r="J6" s="112">
        <f>[2]Março!$J$13</f>
        <v>22.68</v>
      </c>
      <c r="K6" s="112">
        <f>[2]Março!$J$14</f>
        <v>27.36</v>
      </c>
      <c r="L6" s="112">
        <f>[2]Março!$J$15</f>
        <v>24.48</v>
      </c>
      <c r="M6" s="112">
        <f>[2]Março!$J$16</f>
        <v>29.52</v>
      </c>
      <c r="N6" s="112">
        <f>[2]Março!$J$17</f>
        <v>27.720000000000002</v>
      </c>
      <c r="O6" s="112">
        <f>[2]Março!$J$18</f>
        <v>25.2</v>
      </c>
      <c r="P6" s="112">
        <f>[2]Março!$J$19</f>
        <v>25.2</v>
      </c>
      <c r="Q6" s="112">
        <f>[2]Março!$J$20</f>
        <v>21.240000000000002</v>
      </c>
      <c r="R6" s="112">
        <f>[2]Março!$J$21</f>
        <v>31.319999999999997</v>
      </c>
      <c r="S6" s="112">
        <f>[2]Março!$J$22</f>
        <v>24.12</v>
      </c>
      <c r="T6" s="112">
        <f>[2]Março!$J$23</f>
        <v>18</v>
      </c>
      <c r="U6" s="112">
        <f>[2]Março!$J$24</f>
        <v>30.240000000000002</v>
      </c>
      <c r="V6" s="112">
        <f>[2]Março!$J$25</f>
        <v>39.6</v>
      </c>
      <c r="W6" s="112">
        <f>[2]Março!$J$26</f>
        <v>14.76</v>
      </c>
      <c r="X6" s="112">
        <f>[2]Março!$J$27</f>
        <v>34.92</v>
      </c>
      <c r="Y6" s="112">
        <f>[2]Março!$J$28</f>
        <v>29.52</v>
      </c>
      <c r="Z6" s="112">
        <f>[2]Março!$J$29</f>
        <v>12.96</v>
      </c>
      <c r="AA6" s="112">
        <f>[2]Março!$J$30</f>
        <v>21.96</v>
      </c>
      <c r="AB6" s="112">
        <f>[2]Março!$J$31</f>
        <v>26.64</v>
      </c>
      <c r="AC6" s="112">
        <f>[2]Março!$J$32</f>
        <v>27.720000000000002</v>
      </c>
      <c r="AD6" s="112">
        <f>[2]Março!$J$33</f>
        <v>26.28</v>
      </c>
      <c r="AE6" s="112">
        <f>[2]Março!$J$34</f>
        <v>21.96</v>
      </c>
      <c r="AF6" s="112">
        <f>[2]Março!$J$35</f>
        <v>34.56</v>
      </c>
      <c r="AG6" s="117">
        <f t="shared" ref="AG6:AG47" si="3">MAX(B6:AF6)</f>
        <v>39.6</v>
      </c>
      <c r="AH6" s="116">
        <f t="shared" ref="AH6:AH47" si="4">AVERAGE(B6:AF6)</f>
        <v>26.303225806451614</v>
      </c>
    </row>
    <row r="7" spans="1:37" x14ac:dyDescent="0.2">
      <c r="A7" s="48" t="s">
        <v>85</v>
      </c>
      <c r="B7" s="112">
        <f>[3]Março!$J$5</f>
        <v>44.28</v>
      </c>
      <c r="C7" s="112">
        <f>[3]Março!$J$6</f>
        <v>26.64</v>
      </c>
      <c r="D7" s="112">
        <f>[3]Março!$J$7</f>
        <v>45.36</v>
      </c>
      <c r="E7" s="112">
        <f>[3]Março!$J$8</f>
        <v>39.6</v>
      </c>
      <c r="F7" s="112">
        <f>[3]Março!$J$9</f>
        <v>39.96</v>
      </c>
      <c r="G7" s="112">
        <f>[3]Março!$J$10</f>
        <v>48.6</v>
      </c>
      <c r="H7" s="112">
        <f>[3]Março!$J$11</f>
        <v>44.64</v>
      </c>
      <c r="I7" s="112">
        <f>[3]Março!$J$12</f>
        <v>38.880000000000003</v>
      </c>
      <c r="J7" s="112">
        <f>[3]Março!$J$13</f>
        <v>43.92</v>
      </c>
      <c r="K7" s="112">
        <f>[3]Março!$J$14</f>
        <v>28.8</v>
      </c>
      <c r="L7" s="112">
        <f>[3]Março!$J$15</f>
        <v>36</v>
      </c>
      <c r="M7" s="112">
        <f>[3]Março!$J$16</f>
        <v>31.319999999999997</v>
      </c>
      <c r="N7" s="112">
        <f>[3]Março!$J$17</f>
        <v>25.56</v>
      </c>
      <c r="O7" s="112">
        <f>[3]Março!$J$18</f>
        <v>92.160000000000011</v>
      </c>
      <c r="P7" s="112">
        <f>[3]Março!$J$19</f>
        <v>43.92</v>
      </c>
      <c r="Q7" s="112">
        <f>[3]Março!$J$20</f>
        <v>26.28</v>
      </c>
      <c r="R7" s="112">
        <f>[3]Março!$J$21</f>
        <v>39.24</v>
      </c>
      <c r="S7" s="112">
        <f>[3]Março!$J$22</f>
        <v>36.36</v>
      </c>
      <c r="T7" s="112">
        <f>[3]Março!$J$23</f>
        <v>31.319999999999997</v>
      </c>
      <c r="U7" s="112">
        <f>[3]Março!$J$24</f>
        <v>55.440000000000005</v>
      </c>
      <c r="V7" s="112">
        <f>[3]Março!$J$25</f>
        <v>71.64</v>
      </c>
      <c r="W7" s="112">
        <f>[3]Março!$J$26</f>
        <v>30.6</v>
      </c>
      <c r="X7" s="112">
        <f>[3]Março!$J$27</f>
        <v>48.6</v>
      </c>
      <c r="Y7" s="112">
        <f>[3]Março!$J$28</f>
        <v>35.64</v>
      </c>
      <c r="Z7" s="112">
        <f>[3]Março!$J$29</f>
        <v>28.8</v>
      </c>
      <c r="AA7" s="112">
        <f>[3]Março!$J$30</f>
        <v>33.480000000000004</v>
      </c>
      <c r="AB7" s="112">
        <f>[3]Março!$J$31</f>
        <v>29.880000000000003</v>
      </c>
      <c r="AC7" s="112">
        <f>[3]Março!$J$32</f>
        <v>27</v>
      </c>
      <c r="AD7" s="112">
        <f>[3]Março!$J$33</f>
        <v>25.92</v>
      </c>
      <c r="AE7" s="112">
        <f>[3]Março!$J$34</f>
        <v>27.720000000000002</v>
      </c>
      <c r="AF7" s="112">
        <f>[3]Março!$J$35</f>
        <v>33.119999999999997</v>
      </c>
      <c r="AG7" s="117">
        <f t="shared" si="3"/>
        <v>92.160000000000011</v>
      </c>
      <c r="AH7" s="116">
        <f t="shared" si="4"/>
        <v>39.054193548387104</v>
      </c>
    </row>
    <row r="8" spans="1:37" x14ac:dyDescent="0.2">
      <c r="A8" s="48" t="s">
        <v>1</v>
      </c>
      <c r="B8" s="112">
        <f>[4]Março!$J$5</f>
        <v>19.079999999999998</v>
      </c>
      <c r="C8" s="112">
        <f>[4]Março!$J$6</f>
        <v>25.2</v>
      </c>
      <c r="D8" s="112">
        <f>[4]Março!$J$7</f>
        <v>25.2</v>
      </c>
      <c r="E8" s="112">
        <f>[4]Março!$J$8</f>
        <v>24.48</v>
      </c>
      <c r="F8" s="112">
        <f>[4]Março!$J$9</f>
        <v>37.800000000000004</v>
      </c>
      <c r="G8" s="112">
        <f>[4]Março!$J$10</f>
        <v>38.159999999999997</v>
      </c>
      <c r="H8" s="112">
        <f>[4]Março!$J$11</f>
        <v>30.6</v>
      </c>
      <c r="I8" s="112">
        <f>[4]Março!$J$12</f>
        <v>48.24</v>
      </c>
      <c r="J8" s="112">
        <f>[4]Março!$J$13</f>
        <v>38.159999999999997</v>
      </c>
      <c r="K8" s="112">
        <f>[4]Março!$J$14</f>
        <v>24.48</v>
      </c>
      <c r="L8" s="112">
        <f>[4]Março!$J$15</f>
        <v>55.440000000000005</v>
      </c>
      <c r="M8" s="112">
        <f>[4]Março!$J$16</f>
        <v>24.12</v>
      </c>
      <c r="N8" s="112">
        <f>[4]Março!$J$17</f>
        <v>29.52</v>
      </c>
      <c r="O8" s="112">
        <f>[4]Março!$J$18</f>
        <v>27.720000000000002</v>
      </c>
      <c r="P8" s="112">
        <f>[4]Março!$J$19</f>
        <v>25.56</v>
      </c>
      <c r="Q8" s="112">
        <f>[4]Março!$J$20</f>
        <v>28.8</v>
      </c>
      <c r="R8" s="112">
        <f>[4]Março!$J$21</f>
        <v>33.840000000000003</v>
      </c>
      <c r="S8" s="112">
        <f>[4]Março!$J$22</f>
        <v>32.4</v>
      </c>
      <c r="T8" s="112">
        <f>[4]Março!$J$23</f>
        <v>37.800000000000004</v>
      </c>
      <c r="U8" s="112">
        <f>[4]Março!$J$24</f>
        <v>32.4</v>
      </c>
      <c r="V8" s="112">
        <f>[4]Março!$J$25</f>
        <v>46.440000000000005</v>
      </c>
      <c r="W8" s="112">
        <f>[4]Março!$J$26</f>
        <v>21.240000000000002</v>
      </c>
      <c r="X8" s="112">
        <f>[4]Março!$J$27</f>
        <v>36.72</v>
      </c>
      <c r="Y8" s="112">
        <f>[4]Março!$J$28</f>
        <v>32.04</v>
      </c>
      <c r="Z8" s="112">
        <f>[4]Março!$J$29</f>
        <v>28.44</v>
      </c>
      <c r="AA8" s="112">
        <f>[4]Março!$J$30</f>
        <v>42.84</v>
      </c>
      <c r="AB8" s="112">
        <f>[4]Março!$J$31</f>
        <v>25.56</v>
      </c>
      <c r="AC8" s="112">
        <f>[4]Março!$J$32</f>
        <v>23.400000000000002</v>
      </c>
      <c r="AD8" s="112">
        <f>[4]Março!$J$33</f>
        <v>26.28</v>
      </c>
      <c r="AE8" s="112">
        <f>[4]Março!$J$34</f>
        <v>31.319999999999997</v>
      </c>
      <c r="AF8" s="112">
        <f>[4]Março!$J$35</f>
        <v>26.64</v>
      </c>
      <c r="AG8" s="117">
        <f t="shared" si="3"/>
        <v>55.440000000000005</v>
      </c>
      <c r="AH8" s="116">
        <f t="shared" si="4"/>
        <v>31.610322580645164</v>
      </c>
    </row>
    <row r="9" spans="1:37" x14ac:dyDescent="0.2">
      <c r="A9" s="48" t="s">
        <v>146</v>
      </c>
      <c r="B9" s="112">
        <f>[5]Março!$J$5</f>
        <v>35.28</v>
      </c>
      <c r="C9" s="112">
        <f>[5]Março!$J$6</f>
        <v>27.720000000000002</v>
      </c>
      <c r="D9" s="112">
        <f>[5]Março!$J$7</f>
        <v>48.24</v>
      </c>
      <c r="E9" s="112">
        <f>[5]Março!$J$8</f>
        <v>30.96</v>
      </c>
      <c r="F9" s="112">
        <f>[5]Março!$J$9</f>
        <v>41.4</v>
      </c>
      <c r="G9" s="112">
        <f>[5]Março!$J$10</f>
        <v>28.44</v>
      </c>
      <c r="H9" s="112">
        <f>[5]Março!$J$11</f>
        <v>32.4</v>
      </c>
      <c r="I9" s="112">
        <f>[5]Março!$J$12</f>
        <v>47.519999999999996</v>
      </c>
      <c r="J9" s="112">
        <f>[5]Março!$J$13</f>
        <v>43.2</v>
      </c>
      <c r="K9" s="112">
        <f>[5]Março!$J$14</f>
        <v>28.8</v>
      </c>
      <c r="L9" s="112">
        <f>[5]Março!$J$15</f>
        <v>29.880000000000003</v>
      </c>
      <c r="M9" s="112">
        <f>[5]Março!$J$16</f>
        <v>37.440000000000005</v>
      </c>
      <c r="N9" s="112">
        <f>[5]Março!$J$17</f>
        <v>38.519999999999996</v>
      </c>
      <c r="O9" s="112">
        <f>[5]Março!$J$18</f>
        <v>32.76</v>
      </c>
      <c r="P9" s="112">
        <f>[5]Março!$J$19</f>
        <v>54.36</v>
      </c>
      <c r="Q9" s="112">
        <f>[5]Março!$J$20</f>
        <v>36.72</v>
      </c>
      <c r="R9" s="112">
        <f>[5]Março!$J$21</f>
        <v>44.64</v>
      </c>
      <c r="S9" s="112">
        <f>[5]Março!$J$22</f>
        <v>36</v>
      </c>
      <c r="T9" s="112">
        <f>[5]Março!$J$23</f>
        <v>34.56</v>
      </c>
      <c r="U9" s="112">
        <f>[5]Março!$J$24</f>
        <v>41.76</v>
      </c>
      <c r="V9" s="112">
        <f>[5]Março!$J$25</f>
        <v>87.48</v>
      </c>
      <c r="W9" s="112">
        <f>[5]Março!$J$26</f>
        <v>29.16</v>
      </c>
      <c r="X9" s="112">
        <f>[5]Março!$J$27</f>
        <v>56.88</v>
      </c>
      <c r="Y9" s="112">
        <f>[5]Março!$J$28</f>
        <v>46.800000000000004</v>
      </c>
      <c r="Z9" s="112">
        <f>[5]Março!$J$29</f>
        <v>30.240000000000002</v>
      </c>
      <c r="AA9" s="112">
        <f>[5]Março!$J$30</f>
        <v>32.4</v>
      </c>
      <c r="AB9" s="112">
        <f>[5]Março!$J$31</f>
        <v>33.480000000000004</v>
      </c>
      <c r="AC9" s="112">
        <f>[5]Março!$J$32</f>
        <v>42.12</v>
      </c>
      <c r="AD9" s="112">
        <f>[5]Março!$J$33</f>
        <v>38.159999999999997</v>
      </c>
      <c r="AE9" s="112">
        <f>[5]Março!$J$34</f>
        <v>27.36</v>
      </c>
      <c r="AF9" s="112">
        <f>[5]Março!$J$35</f>
        <v>45.36</v>
      </c>
      <c r="AG9" s="117">
        <f t="shared" si="3"/>
        <v>87.48</v>
      </c>
      <c r="AH9" s="116">
        <f t="shared" si="4"/>
        <v>39.356129032258053</v>
      </c>
    </row>
    <row r="10" spans="1:37" x14ac:dyDescent="0.2">
      <c r="A10" s="48" t="s">
        <v>91</v>
      </c>
      <c r="B10" s="112">
        <f>[6]Março!$J$5</f>
        <v>38.519999999999996</v>
      </c>
      <c r="C10" s="112">
        <f>[6]Março!$J$6</f>
        <v>25.2</v>
      </c>
      <c r="D10" s="112">
        <f>[6]Março!$J$7</f>
        <v>42.84</v>
      </c>
      <c r="E10" s="112">
        <f>[6]Março!$J$8</f>
        <v>26.64</v>
      </c>
      <c r="F10" s="112">
        <f>[6]Março!$J$9</f>
        <v>28.8</v>
      </c>
      <c r="G10" s="112">
        <f>[6]Março!$J$10</f>
        <v>36</v>
      </c>
      <c r="H10" s="112">
        <f>[6]Março!$J$11</f>
        <v>51.84</v>
      </c>
      <c r="I10" s="112">
        <f>[6]Março!$J$12</f>
        <v>46.440000000000005</v>
      </c>
      <c r="J10" s="112">
        <f>[6]Março!$J$13</f>
        <v>50.04</v>
      </c>
      <c r="K10" s="112">
        <f>[6]Março!$J$14</f>
        <v>26.64</v>
      </c>
      <c r="L10" s="112">
        <f>[6]Março!$J$15</f>
        <v>31.319999999999997</v>
      </c>
      <c r="M10" s="112">
        <f>[6]Março!$J$16</f>
        <v>35.28</v>
      </c>
      <c r="N10" s="112">
        <f>[6]Março!$J$17</f>
        <v>32.04</v>
      </c>
      <c r="O10" s="112">
        <f>[6]Março!$J$18</f>
        <v>31.680000000000003</v>
      </c>
      <c r="P10" s="112">
        <f>[6]Março!$J$19</f>
        <v>36</v>
      </c>
      <c r="Q10" s="112">
        <f>[6]Março!$J$20</f>
        <v>31.319999999999997</v>
      </c>
      <c r="R10" s="112">
        <f>[6]Março!$J$21</f>
        <v>41.76</v>
      </c>
      <c r="S10" s="112">
        <f>[6]Março!$J$22</f>
        <v>32.76</v>
      </c>
      <c r="T10" s="112">
        <f>[6]Março!$J$23</f>
        <v>32.4</v>
      </c>
      <c r="U10" s="112">
        <f>[6]Março!$J$24</f>
        <v>30.6</v>
      </c>
      <c r="V10" s="112">
        <f>[6]Março!$J$25</f>
        <v>71.28</v>
      </c>
      <c r="W10" s="112">
        <f>[6]Março!$J$26</f>
        <v>51.12</v>
      </c>
      <c r="X10" s="112">
        <f>[6]Março!$J$27</f>
        <v>45</v>
      </c>
      <c r="Y10" s="112">
        <f>[6]Março!$J$28</f>
        <v>37.440000000000005</v>
      </c>
      <c r="Z10" s="112">
        <f>[6]Março!$J$29</f>
        <v>34.92</v>
      </c>
      <c r="AA10" s="112">
        <f>[6]Março!$J$30</f>
        <v>33.480000000000004</v>
      </c>
      <c r="AB10" s="112">
        <f>[6]Março!$J$31</f>
        <v>32.4</v>
      </c>
      <c r="AC10" s="112">
        <f>[6]Março!$J$32</f>
        <v>38.159999999999997</v>
      </c>
      <c r="AD10" s="112">
        <f>[6]Março!$J$33</f>
        <v>25.2</v>
      </c>
      <c r="AE10" s="112">
        <f>[6]Março!$J$34</f>
        <v>24.840000000000003</v>
      </c>
      <c r="AF10" s="112">
        <f>[6]Março!$J$35</f>
        <v>33.480000000000004</v>
      </c>
      <c r="AG10" s="117">
        <f t="shared" si="3"/>
        <v>71.28</v>
      </c>
      <c r="AH10" s="116">
        <f t="shared" si="4"/>
        <v>36.627096774193554</v>
      </c>
    </row>
    <row r="11" spans="1:37" x14ac:dyDescent="0.2">
      <c r="A11" s="48" t="s">
        <v>49</v>
      </c>
      <c r="B11" s="112">
        <f>[7]Março!$J$5</f>
        <v>77.039999999999992</v>
      </c>
      <c r="C11" s="112">
        <f>[7]Março!$J$6</f>
        <v>29.16</v>
      </c>
      <c r="D11" s="112">
        <f>[7]Março!$J$7</f>
        <v>21.96</v>
      </c>
      <c r="E11" s="112">
        <f>[7]Março!$J$8</f>
        <v>33.480000000000004</v>
      </c>
      <c r="F11" s="112">
        <f>[7]Março!$J$9</f>
        <v>42.12</v>
      </c>
      <c r="G11" s="112">
        <f>[7]Março!$J$10</f>
        <v>47.88</v>
      </c>
      <c r="H11" s="112">
        <f>[7]Março!$J$11</f>
        <v>29.16</v>
      </c>
      <c r="I11" s="112">
        <f>[7]Março!$J$12</f>
        <v>44.64</v>
      </c>
      <c r="J11" s="112">
        <f>[7]Março!$J$13</f>
        <v>36</v>
      </c>
      <c r="K11" s="112">
        <f>[7]Março!$J$14</f>
        <v>31.319999999999997</v>
      </c>
      <c r="L11" s="112">
        <f>[7]Março!$J$15</f>
        <v>41.4</v>
      </c>
      <c r="M11" s="112">
        <f>[7]Março!$J$16</f>
        <v>34.92</v>
      </c>
      <c r="N11" s="112">
        <f>[7]Março!$J$17</f>
        <v>26.64</v>
      </c>
      <c r="O11" s="112">
        <f>[7]Março!$J$18</f>
        <v>23.040000000000003</v>
      </c>
      <c r="P11" s="112">
        <f>[7]Março!$J$19</f>
        <v>30.96</v>
      </c>
      <c r="Q11" s="112">
        <f>[7]Março!$J$20</f>
        <v>26.64</v>
      </c>
      <c r="R11" s="112">
        <f>[7]Março!$J$21</f>
        <v>52.2</v>
      </c>
      <c r="S11" s="112">
        <f>[7]Março!$J$22</f>
        <v>29.880000000000003</v>
      </c>
      <c r="T11" s="112">
        <f>[7]Março!$J$23</f>
        <v>29.52</v>
      </c>
      <c r="U11" s="112">
        <f>[7]Março!$J$24</f>
        <v>36.72</v>
      </c>
      <c r="V11" s="112">
        <f>[7]Março!$J$25</f>
        <v>42.480000000000004</v>
      </c>
      <c r="W11" s="112">
        <f>[7]Março!$J$26</f>
        <v>38.159999999999997</v>
      </c>
      <c r="X11" s="112">
        <f>[7]Março!$J$27</f>
        <v>50.04</v>
      </c>
      <c r="Y11" s="112">
        <f>[7]Março!$J$28</f>
        <v>40.680000000000007</v>
      </c>
      <c r="Z11" s="112">
        <f>[7]Março!$J$29</f>
        <v>24.840000000000003</v>
      </c>
      <c r="AA11" s="112">
        <f>[7]Março!$J$30</f>
        <v>20.52</v>
      </c>
      <c r="AB11" s="112">
        <f>[7]Março!$J$31</f>
        <v>27.720000000000002</v>
      </c>
      <c r="AC11" s="112">
        <f>[7]Março!$J$32</f>
        <v>25.2</v>
      </c>
      <c r="AD11" s="112">
        <f>[7]Março!$J$33</f>
        <v>22.32</v>
      </c>
      <c r="AE11" s="112">
        <f>[7]Março!$J$34</f>
        <v>20.88</v>
      </c>
      <c r="AF11" s="112">
        <f>[7]Março!$J$35</f>
        <v>25.2</v>
      </c>
      <c r="AG11" s="117">
        <f t="shared" si="3"/>
        <v>77.039999999999992</v>
      </c>
      <c r="AH11" s="116">
        <f t="shared" si="4"/>
        <v>34.281290322580652</v>
      </c>
    </row>
    <row r="12" spans="1:37" x14ac:dyDescent="0.2">
      <c r="A12" s="48" t="s">
        <v>94</v>
      </c>
      <c r="B12" s="112">
        <f>[8]Março!$J$5</f>
        <v>65.160000000000011</v>
      </c>
      <c r="C12" s="112">
        <f>[8]Março!$J$6</f>
        <v>44.28</v>
      </c>
      <c r="D12" s="112">
        <f>[8]Março!$J$7</f>
        <v>48.96</v>
      </c>
      <c r="E12" s="112">
        <f>[8]Março!$J$8</f>
        <v>32.4</v>
      </c>
      <c r="F12" s="112">
        <f>[8]Março!$J$9</f>
        <v>41.4</v>
      </c>
      <c r="G12" s="112">
        <f>[8]Março!$J$10</f>
        <v>24.48</v>
      </c>
      <c r="H12" s="112">
        <f>[8]Março!$J$11</f>
        <v>33.119999999999997</v>
      </c>
      <c r="I12" s="112">
        <f>[8]Março!$J$12</f>
        <v>47.16</v>
      </c>
      <c r="J12" s="112">
        <f>[8]Março!$J$13</f>
        <v>34.56</v>
      </c>
      <c r="K12" s="112">
        <f>[8]Março!$J$14</f>
        <v>69.48</v>
      </c>
      <c r="L12" s="112">
        <f>[8]Março!$J$15</f>
        <v>28.8</v>
      </c>
      <c r="M12" s="112">
        <f>[8]Março!$J$16</f>
        <v>35.28</v>
      </c>
      <c r="N12" s="112">
        <f>[8]Março!$J$17</f>
        <v>35.64</v>
      </c>
      <c r="O12" s="112">
        <f>[8]Março!$J$18</f>
        <v>36.36</v>
      </c>
      <c r="P12" s="112">
        <f>[8]Março!$J$19</f>
        <v>36</v>
      </c>
      <c r="Q12" s="112">
        <f>[8]Março!$J$20</f>
        <v>38.880000000000003</v>
      </c>
      <c r="R12" s="112">
        <f>[8]Março!$J$21</f>
        <v>59.04</v>
      </c>
      <c r="S12" s="112">
        <f>[8]Março!$J$22</f>
        <v>35.28</v>
      </c>
      <c r="T12" s="112">
        <f>[8]Março!$J$23</f>
        <v>35.28</v>
      </c>
      <c r="U12" s="112">
        <f>[8]Março!$J$24</f>
        <v>43.2</v>
      </c>
      <c r="V12" s="112">
        <f>[8]Março!$J$25</f>
        <v>96.48</v>
      </c>
      <c r="W12" s="112">
        <f>[8]Março!$J$26</f>
        <v>37.080000000000005</v>
      </c>
      <c r="X12" s="112">
        <f>[8]Março!$J$27</f>
        <v>41.76</v>
      </c>
      <c r="Y12" s="112">
        <f>[8]Março!$J$28</f>
        <v>31.319999999999997</v>
      </c>
      <c r="Z12" s="112">
        <f>[8]Março!$J$29</f>
        <v>34.200000000000003</v>
      </c>
      <c r="AA12" s="112">
        <f>[8]Março!$J$30</f>
        <v>60.839999999999996</v>
      </c>
      <c r="AB12" s="112">
        <f>[8]Março!$J$31</f>
        <v>41.4</v>
      </c>
      <c r="AC12" s="112">
        <f>[8]Março!$J$32</f>
        <v>26.28</v>
      </c>
      <c r="AD12" s="112">
        <f>[8]Março!$J$33</f>
        <v>30.6</v>
      </c>
      <c r="AE12" s="112">
        <f>[8]Março!$J$34</f>
        <v>27</v>
      </c>
      <c r="AF12" s="112">
        <f>[8]Março!$J$35</f>
        <v>39.24</v>
      </c>
      <c r="AG12" s="117">
        <f t="shared" si="3"/>
        <v>96.48</v>
      </c>
      <c r="AH12" s="116">
        <f t="shared" si="4"/>
        <v>41.64387096774194</v>
      </c>
    </row>
    <row r="13" spans="1:37" x14ac:dyDescent="0.2">
      <c r="A13" s="48" t="s">
        <v>101</v>
      </c>
      <c r="B13" s="112">
        <f>[9]Março!$J$5</f>
        <v>42.84</v>
      </c>
      <c r="C13" s="112">
        <f>[9]Março!$J$6</f>
        <v>26.64</v>
      </c>
      <c r="D13" s="112">
        <f>[9]Março!$J$7</f>
        <v>48.96</v>
      </c>
      <c r="E13" s="112">
        <f>[9]Março!$J$8</f>
        <v>44.28</v>
      </c>
      <c r="F13" s="112">
        <f>[9]Março!$J$9</f>
        <v>27.720000000000002</v>
      </c>
      <c r="G13" s="112">
        <f>[9]Março!$J$10</f>
        <v>23.400000000000002</v>
      </c>
      <c r="H13" s="112">
        <f>[9]Março!$J$11</f>
        <v>44.28</v>
      </c>
      <c r="I13" s="112">
        <f>[9]Março!$J$12</f>
        <v>61.560000000000009</v>
      </c>
      <c r="J13" s="112">
        <f>[9]Março!$J$13</f>
        <v>40.680000000000007</v>
      </c>
      <c r="K13" s="112">
        <f>[9]Março!$J$14</f>
        <v>34.92</v>
      </c>
      <c r="L13" s="112">
        <f>[9]Março!$J$15</f>
        <v>31.680000000000003</v>
      </c>
      <c r="M13" s="112">
        <f>[9]Março!$J$16</f>
        <v>41.76</v>
      </c>
      <c r="N13" s="112">
        <f>[9]Março!$J$17</f>
        <v>28.8</v>
      </c>
      <c r="O13" s="112">
        <f>[9]Março!$J$18</f>
        <v>33.480000000000004</v>
      </c>
      <c r="P13" s="112">
        <f>[9]Março!$J$19</f>
        <v>33.840000000000003</v>
      </c>
      <c r="Q13" s="112">
        <f>[9]Março!$J$20</f>
        <v>31.319999999999997</v>
      </c>
      <c r="R13" s="112">
        <f>[9]Março!$J$21</f>
        <v>50.4</v>
      </c>
      <c r="S13" s="112">
        <f>[9]Março!$J$22</f>
        <v>34.92</v>
      </c>
      <c r="T13" s="112">
        <f>[9]Março!$J$23</f>
        <v>37.080000000000005</v>
      </c>
      <c r="U13" s="112">
        <f>[9]Março!$J$24</f>
        <v>34.92</v>
      </c>
      <c r="V13" s="112">
        <f>[9]Março!$J$25</f>
        <v>75.600000000000009</v>
      </c>
      <c r="W13" s="112">
        <f>[9]Março!$J$26</f>
        <v>30.96</v>
      </c>
      <c r="X13" s="112">
        <f>[9]Março!$J$27</f>
        <v>41.04</v>
      </c>
      <c r="Y13" s="112">
        <f>[9]Março!$J$28</f>
        <v>35.28</v>
      </c>
      <c r="Z13" s="112">
        <f>[9]Março!$J$29</f>
        <v>25.2</v>
      </c>
      <c r="AA13" s="112">
        <f>[9]Março!$J$30</f>
        <v>31.680000000000003</v>
      </c>
      <c r="AB13" s="112">
        <f>[9]Março!$J$31</f>
        <v>33.119999999999997</v>
      </c>
      <c r="AC13" s="112">
        <f>[9]Março!$J$32</f>
        <v>28.44</v>
      </c>
      <c r="AD13" s="112">
        <f>[9]Março!$J$33</f>
        <v>30.96</v>
      </c>
      <c r="AE13" s="112">
        <f>[9]Março!$J$34</f>
        <v>23.040000000000003</v>
      </c>
      <c r="AF13" s="112">
        <f>[9]Março!$J$35</f>
        <v>35.28</v>
      </c>
      <c r="AG13" s="117">
        <f t="shared" si="3"/>
        <v>75.600000000000009</v>
      </c>
      <c r="AH13" s="116">
        <f t="shared" si="4"/>
        <v>36.905806451612904</v>
      </c>
    </row>
    <row r="14" spans="1:37" x14ac:dyDescent="0.2">
      <c r="A14" s="48" t="s">
        <v>147</v>
      </c>
      <c r="B14" s="112">
        <f>[10]Março!$J$5</f>
        <v>31.680000000000003</v>
      </c>
      <c r="C14" s="112">
        <f>[10]Março!$J$6</f>
        <v>48.24</v>
      </c>
      <c r="D14" s="112">
        <f>[10]Março!$J$7</f>
        <v>60.12</v>
      </c>
      <c r="E14" s="112">
        <f>[10]Março!$J$8</f>
        <v>33.119999999999997</v>
      </c>
      <c r="F14" s="112">
        <f>[10]Março!$J$9</f>
        <v>24.48</v>
      </c>
      <c r="G14" s="112">
        <f>[10]Março!$J$10</f>
        <v>38.159999999999997</v>
      </c>
      <c r="H14" s="112">
        <f>[10]Março!$J$11</f>
        <v>32.04</v>
      </c>
      <c r="I14" s="112">
        <f>[10]Março!$J$12</f>
        <v>37.800000000000004</v>
      </c>
      <c r="J14" s="112">
        <f>[10]Março!$J$13</f>
        <v>30.96</v>
      </c>
      <c r="K14" s="112">
        <f>[10]Março!$J$14</f>
        <v>35.28</v>
      </c>
      <c r="L14" s="112">
        <f>[10]Março!$J$15</f>
        <v>29.16</v>
      </c>
      <c r="M14" s="112">
        <f>[10]Março!$J$16</f>
        <v>32.76</v>
      </c>
      <c r="N14" s="112">
        <f>[10]Março!$J$17</f>
        <v>30.240000000000002</v>
      </c>
      <c r="O14" s="112">
        <f>[10]Março!$J$18</f>
        <v>34.92</v>
      </c>
      <c r="P14" s="112">
        <f>[10]Março!$J$19</f>
        <v>43.2</v>
      </c>
      <c r="Q14" s="112" t="str">
        <f>[10]Março!$J$20</f>
        <v>*</v>
      </c>
      <c r="R14" s="112" t="str">
        <f>[10]Março!$J$21</f>
        <v>*</v>
      </c>
      <c r="S14" s="112" t="str">
        <f>[10]Março!$J$22</f>
        <v>*</v>
      </c>
      <c r="T14" s="112" t="str">
        <f>[10]Março!$J$23</f>
        <v>*</v>
      </c>
      <c r="U14" s="112" t="str">
        <f>[10]Março!$J$24</f>
        <v>*</v>
      </c>
      <c r="V14" s="112" t="str">
        <f>[10]Março!$J$25</f>
        <v>*</v>
      </c>
      <c r="W14" s="112" t="str">
        <f>[10]Março!$J$26</f>
        <v>*</v>
      </c>
      <c r="X14" s="112" t="str">
        <f>[10]Março!$J$27</f>
        <v>*</v>
      </c>
      <c r="Y14" s="112" t="str">
        <f>[10]Março!$J$28</f>
        <v>*</v>
      </c>
      <c r="Z14" s="112" t="str">
        <f>[10]Março!$J$29</f>
        <v>*</v>
      </c>
      <c r="AA14" s="112" t="str">
        <f>[10]Março!$J$30</f>
        <v>*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3"/>
        <v>60.12</v>
      </c>
      <c r="AH14" s="116">
        <f t="shared" si="4"/>
        <v>36.144000000000005</v>
      </c>
      <c r="AJ14" s="127"/>
    </row>
    <row r="15" spans="1:37" x14ac:dyDescent="0.2">
      <c r="A15" s="48" t="s">
        <v>2</v>
      </c>
      <c r="B15" s="112">
        <f>[11]Março!$J$5</f>
        <v>23.400000000000002</v>
      </c>
      <c r="C15" s="112">
        <f>[11]Março!$J$6</f>
        <v>23.040000000000003</v>
      </c>
      <c r="D15" s="112">
        <f>[11]Março!$J$7</f>
        <v>44.28</v>
      </c>
      <c r="E15" s="112">
        <f>[11]Março!$J$8</f>
        <v>22.68</v>
      </c>
      <c r="F15" s="112">
        <f>[11]Março!$J$9</f>
        <v>46.800000000000004</v>
      </c>
      <c r="G15" s="112">
        <f>[11]Março!$J$10</f>
        <v>50.4</v>
      </c>
      <c r="H15" s="112">
        <f>[11]Março!$J$11</f>
        <v>31.319999999999997</v>
      </c>
      <c r="I15" s="112">
        <f>[11]Março!$J$12</f>
        <v>53.28</v>
      </c>
      <c r="J15" s="112">
        <f>[11]Março!$J$13</f>
        <v>32.4</v>
      </c>
      <c r="K15" s="112">
        <f>[11]Março!$J$14</f>
        <v>27.36</v>
      </c>
      <c r="L15" s="112">
        <f>[11]Março!$J$15</f>
        <v>34.92</v>
      </c>
      <c r="M15" s="112">
        <f>[11]Março!$J$16</f>
        <v>32.76</v>
      </c>
      <c r="N15" s="112">
        <f>[11]Março!$J$17</f>
        <v>30.240000000000002</v>
      </c>
      <c r="O15" s="112">
        <f>[11]Março!$J$18</f>
        <v>24.840000000000003</v>
      </c>
      <c r="P15" s="112">
        <f>[11]Março!$J$19</f>
        <v>59.04</v>
      </c>
      <c r="Q15" s="112">
        <f>[11]Março!$J$20</f>
        <v>30.240000000000002</v>
      </c>
      <c r="R15" s="112">
        <f>[11]Março!$J$21</f>
        <v>33.119999999999997</v>
      </c>
      <c r="S15" s="112">
        <f>[11]Março!$J$22</f>
        <v>34.92</v>
      </c>
      <c r="T15" s="112">
        <f>[11]Março!$J$23</f>
        <v>30.6</v>
      </c>
      <c r="U15" s="112">
        <f>[11]Março!$J$24</f>
        <v>35.64</v>
      </c>
      <c r="V15" s="112">
        <f>[11]Março!$J$25</f>
        <v>75.239999999999995</v>
      </c>
      <c r="W15" s="112">
        <f>[11]Março!$J$26</f>
        <v>46.080000000000005</v>
      </c>
      <c r="X15" s="112">
        <f>[11]Março!$J$27</f>
        <v>53.28</v>
      </c>
      <c r="Y15" s="112">
        <f>[11]Março!$J$28</f>
        <v>40.680000000000007</v>
      </c>
      <c r="Z15" s="112">
        <f>[11]Março!$J$29</f>
        <v>33.119999999999997</v>
      </c>
      <c r="AA15" s="112">
        <f>[11]Março!$J$30</f>
        <v>51.480000000000004</v>
      </c>
      <c r="AB15" s="112">
        <f>[11]Março!$J$31</f>
        <v>34.200000000000003</v>
      </c>
      <c r="AC15" s="112">
        <f>[11]Março!$J$32</f>
        <v>35.28</v>
      </c>
      <c r="AD15" s="112">
        <f>[11]Março!$J$33</f>
        <v>28.08</v>
      </c>
      <c r="AE15" s="112">
        <f>[11]Março!$J$34</f>
        <v>28.08</v>
      </c>
      <c r="AF15" s="112">
        <f>[11]Março!$J$35</f>
        <v>23.400000000000002</v>
      </c>
      <c r="AG15" s="117">
        <f t="shared" si="3"/>
        <v>75.239999999999995</v>
      </c>
      <c r="AH15" s="116">
        <f t="shared" si="4"/>
        <v>37.103225806451604</v>
      </c>
      <c r="AJ15" s="12" t="s">
        <v>35</v>
      </c>
      <c r="AK15" t="s">
        <v>35</v>
      </c>
    </row>
    <row r="16" spans="1:37" x14ac:dyDescent="0.2">
      <c r="A16" s="48" t="s">
        <v>3</v>
      </c>
      <c r="B16" s="112">
        <f>[42]Março!$J$5</f>
        <v>20.16</v>
      </c>
      <c r="C16" s="112">
        <f>[42]Março!$J$6</f>
        <v>24.840000000000003</v>
      </c>
      <c r="D16" s="112">
        <f>[42]Março!$J$7</f>
        <v>41.04</v>
      </c>
      <c r="E16" s="112">
        <f>[42]Março!$J$8</f>
        <v>24.12</v>
      </c>
      <c r="F16" s="112">
        <f>[42]Março!$J$9</f>
        <v>37.440000000000005</v>
      </c>
      <c r="G16" s="112">
        <f>[42]Março!$J$10</f>
        <v>22.32</v>
      </c>
      <c r="H16" s="112">
        <f>[42]Março!$J$11</f>
        <v>29.880000000000003</v>
      </c>
      <c r="I16" s="112">
        <f>[42]Março!$J$12</f>
        <v>32.04</v>
      </c>
      <c r="J16" s="112">
        <f>[42]Março!$J$13</f>
        <v>23.400000000000002</v>
      </c>
      <c r="K16" s="112">
        <f>[42]Março!$J$14</f>
        <v>43.56</v>
      </c>
      <c r="L16" s="112">
        <f>[42]Março!$J$15</f>
        <v>14.4</v>
      </c>
      <c r="M16" s="112">
        <f>[42]Março!$J$16</f>
        <v>28.08</v>
      </c>
      <c r="N16" s="112">
        <f>[42]Março!$J$17</f>
        <v>30.96</v>
      </c>
      <c r="O16" s="112">
        <f>[42]Março!$J$18</f>
        <v>24.48</v>
      </c>
      <c r="P16" s="112">
        <f>[42]Março!$J$19</f>
        <v>29.16</v>
      </c>
      <c r="Q16" s="112">
        <f>[42]Março!$J$20</f>
        <v>38.880000000000003</v>
      </c>
      <c r="R16" s="112">
        <f>[42]Março!$J$21</f>
        <v>30.240000000000002</v>
      </c>
      <c r="S16" s="112">
        <f>[42]Março!$J$22</f>
        <v>34.56</v>
      </c>
      <c r="T16" s="112">
        <f>[42]Março!$J$23</f>
        <v>35.28</v>
      </c>
      <c r="U16" s="112">
        <f>[42]Março!$J$24</f>
        <v>30.96</v>
      </c>
      <c r="V16" s="112">
        <f>[42]Março!$J$25</f>
        <v>55.440000000000005</v>
      </c>
      <c r="W16" s="112">
        <f>[42]Março!$J$26</f>
        <v>31.680000000000003</v>
      </c>
      <c r="X16" s="112">
        <f>[42]Março!$J$27</f>
        <v>26.64</v>
      </c>
      <c r="Y16" s="112">
        <f>[42]Março!$J$28</f>
        <v>22.68</v>
      </c>
      <c r="Z16" s="112">
        <f>[42]Março!$J$29</f>
        <v>28.8</v>
      </c>
      <c r="AA16" s="112">
        <f>[42]Março!$J$30</f>
        <v>21.96</v>
      </c>
      <c r="AB16" s="112">
        <f>[42]Março!$J$31</f>
        <v>31.680000000000003</v>
      </c>
      <c r="AC16" s="112">
        <f>[42]Março!$J$32</f>
        <v>21.240000000000002</v>
      </c>
      <c r="AD16" s="112">
        <f>[42]Março!$J$33</f>
        <v>47.519999999999996</v>
      </c>
      <c r="AE16" s="112">
        <f>[42]Março!$J$34</f>
        <v>19.440000000000001</v>
      </c>
      <c r="AF16" s="112">
        <f>[42]Março!$J$35</f>
        <v>19.079999999999998</v>
      </c>
      <c r="AG16" s="117">
        <f>MAX(B16:AF16)</f>
        <v>55.440000000000005</v>
      </c>
      <c r="AH16" s="116">
        <f>AVERAGE(B16:AF16)</f>
        <v>29.74064516129032</v>
      </c>
      <c r="AJ16" s="12"/>
    </row>
    <row r="17" spans="1:38" x14ac:dyDescent="0.2">
      <c r="A17" s="48" t="s">
        <v>4</v>
      </c>
      <c r="B17" s="112">
        <f>[12]Março!$J$5</f>
        <v>44.28</v>
      </c>
      <c r="C17" s="112">
        <f>[12]Março!$J$6</f>
        <v>33.119999999999997</v>
      </c>
      <c r="D17" s="112">
        <f>[12]Março!$J$7</f>
        <v>25.56</v>
      </c>
      <c r="E17" s="112">
        <f>[12]Março!$J$8</f>
        <v>32.76</v>
      </c>
      <c r="F17" s="112">
        <f>[12]Março!$J$9</f>
        <v>36</v>
      </c>
      <c r="G17" s="112">
        <f>[12]Março!$J$10</f>
        <v>36.72</v>
      </c>
      <c r="H17" s="112">
        <f>[12]Março!$J$11</f>
        <v>37.800000000000004</v>
      </c>
      <c r="I17" s="112">
        <f>[12]Março!$J$12</f>
        <v>34.92</v>
      </c>
      <c r="J17" s="112">
        <f>[12]Março!$J$13</f>
        <v>78.12</v>
      </c>
      <c r="K17" s="112">
        <f>[12]Março!$J$14</f>
        <v>29.880000000000003</v>
      </c>
      <c r="L17" s="112">
        <f>[12]Março!$J$15</f>
        <v>24.48</v>
      </c>
      <c r="M17" s="112">
        <f>[12]Março!$J$16</f>
        <v>30.240000000000002</v>
      </c>
      <c r="N17" s="112">
        <f>[12]Março!$J$17</f>
        <v>35.64</v>
      </c>
      <c r="O17" s="112">
        <f>[12]Março!$J$18</f>
        <v>26.64</v>
      </c>
      <c r="P17" s="112">
        <f>[12]Março!$J$19</f>
        <v>32.04</v>
      </c>
      <c r="Q17" s="112">
        <f>[12]Março!$J$20</f>
        <v>28.8</v>
      </c>
      <c r="R17" s="112">
        <f>[12]Março!$J$21</f>
        <v>28.44</v>
      </c>
      <c r="S17" s="112">
        <f>[12]Março!$J$22</f>
        <v>33.119999999999997</v>
      </c>
      <c r="T17" s="112">
        <f>[12]Março!$J$23</f>
        <v>34.200000000000003</v>
      </c>
      <c r="U17" s="112">
        <f>[12]Março!$J$24</f>
        <v>28.08</v>
      </c>
      <c r="V17" s="112">
        <f>[12]Março!$J$25</f>
        <v>49.32</v>
      </c>
      <c r="W17" s="112">
        <f>[12]Março!$J$26</f>
        <v>31.680000000000003</v>
      </c>
      <c r="X17" s="112">
        <f>[12]Março!$J$27</f>
        <v>26.28</v>
      </c>
      <c r="Y17" s="112">
        <f>[12]Março!$J$28</f>
        <v>31.319999999999997</v>
      </c>
      <c r="Z17" s="112">
        <f>[12]Março!$J$29</f>
        <v>27.36</v>
      </c>
      <c r="AA17" s="112">
        <f>[12]Março!$J$30</f>
        <v>26.64</v>
      </c>
      <c r="AB17" s="112">
        <f>[12]Março!$J$31</f>
        <v>28.08</v>
      </c>
      <c r="AC17" s="112">
        <f>[12]Março!$J$32</f>
        <v>28.44</v>
      </c>
      <c r="AD17" s="112">
        <f>[12]Março!$J$33</f>
        <v>30.96</v>
      </c>
      <c r="AE17" s="112">
        <f>[12]Março!$J$34</f>
        <v>23.400000000000002</v>
      </c>
      <c r="AF17" s="112">
        <f>[12]Março!$J$35</f>
        <v>27.36</v>
      </c>
      <c r="AG17" s="117">
        <f t="shared" si="3"/>
        <v>78.12</v>
      </c>
      <c r="AH17" s="116">
        <f t="shared" si="4"/>
        <v>32.95741935483872</v>
      </c>
    </row>
    <row r="18" spans="1:38" x14ac:dyDescent="0.2">
      <c r="A18" s="48" t="s">
        <v>5</v>
      </c>
      <c r="B18" s="112">
        <f>[13]Março!$J$5</f>
        <v>20.16</v>
      </c>
      <c r="C18" s="112">
        <f>[13]Março!$J$6</f>
        <v>31.680000000000003</v>
      </c>
      <c r="D18" s="112">
        <f>[13]Março!$J$7</f>
        <v>39.96</v>
      </c>
      <c r="E18" s="112">
        <f>[13]Março!$J$8</f>
        <v>21.96</v>
      </c>
      <c r="F18" s="112">
        <f>[13]Março!$J$9</f>
        <v>33.480000000000004</v>
      </c>
      <c r="G18" s="112">
        <f>[13]Março!$J$10</f>
        <v>29.52</v>
      </c>
      <c r="H18" s="112">
        <f>[13]Março!$J$11</f>
        <v>22.68</v>
      </c>
      <c r="I18" s="112">
        <f>[13]Março!$J$12</f>
        <v>29.52</v>
      </c>
      <c r="J18" s="112">
        <f>[13]Março!$J$13</f>
        <v>29.52</v>
      </c>
      <c r="K18" s="112">
        <f>[13]Março!$J$14</f>
        <v>33.480000000000004</v>
      </c>
      <c r="L18" s="112">
        <f>[13]Março!$J$15</f>
        <v>18.36</v>
      </c>
      <c r="M18" s="112">
        <f>[13]Março!$J$16</f>
        <v>27.720000000000002</v>
      </c>
      <c r="N18" s="112">
        <f>[13]Março!$J$17</f>
        <v>33.480000000000004</v>
      </c>
      <c r="O18" s="112">
        <f>[13]Março!$J$18</f>
        <v>21.240000000000002</v>
      </c>
      <c r="P18" s="112">
        <f>[13]Março!$J$19</f>
        <v>47.519999999999996</v>
      </c>
      <c r="Q18" s="112">
        <f>[13]Março!$J$20</f>
        <v>36</v>
      </c>
      <c r="R18" s="112">
        <f>[13]Março!$J$21</f>
        <v>30.96</v>
      </c>
      <c r="S18" s="112">
        <f>[13]Março!$J$22</f>
        <v>29.52</v>
      </c>
      <c r="T18" s="112">
        <f>[13]Março!$J$23</f>
        <v>32.4</v>
      </c>
      <c r="U18" s="112">
        <f>[13]Março!$J$24</f>
        <v>41.76</v>
      </c>
      <c r="V18" s="112">
        <f>[13]Março!$J$25</f>
        <v>60.12</v>
      </c>
      <c r="W18" s="112">
        <f>[13]Março!$J$26</f>
        <v>49.680000000000007</v>
      </c>
      <c r="X18" s="112">
        <f>[13]Março!$J$27</f>
        <v>30.96</v>
      </c>
      <c r="Y18" s="112">
        <f>[13]Março!$J$28</f>
        <v>30.240000000000002</v>
      </c>
      <c r="Z18" s="112" t="str">
        <f>[13]Março!$J$29</f>
        <v>*</v>
      </c>
      <c r="AA18" s="112" t="str">
        <f>[13]Março!$J$30</f>
        <v>*</v>
      </c>
      <c r="AB18" s="112" t="str">
        <f>[13]Março!$J$31</f>
        <v>*</v>
      </c>
      <c r="AC18" s="112" t="str">
        <f>[13]Março!$J$32</f>
        <v>*</v>
      </c>
      <c r="AD18" s="112" t="str">
        <f>[13]Março!$J$33</f>
        <v>*</v>
      </c>
      <c r="AE18" s="112" t="str">
        <f>[13]Março!$J$34</f>
        <v>*</v>
      </c>
      <c r="AF18" s="112">
        <f>[13]Março!$J$35</f>
        <v>23.400000000000002</v>
      </c>
      <c r="AG18" s="117">
        <f t="shared" si="3"/>
        <v>60.12</v>
      </c>
      <c r="AH18" s="116">
        <f t="shared" si="4"/>
        <v>32.212800000000001</v>
      </c>
      <c r="AI18" s="12" t="s">
        <v>35</v>
      </c>
    </row>
    <row r="19" spans="1:38" x14ac:dyDescent="0.2">
      <c r="A19" s="48" t="s">
        <v>33</v>
      </c>
      <c r="B19" s="112">
        <f>[14]Março!$J$5</f>
        <v>56.519999999999996</v>
      </c>
      <c r="C19" s="112">
        <f>[14]Março!$J$6</f>
        <v>36.36</v>
      </c>
      <c r="D19" s="112">
        <f>[14]Março!$J$7</f>
        <v>53.64</v>
      </c>
      <c r="E19" s="112">
        <f>[14]Março!$J$8</f>
        <v>27</v>
      </c>
      <c r="F19" s="112">
        <f>[14]Março!$J$9</f>
        <v>45.36</v>
      </c>
      <c r="G19" s="112">
        <f>[14]Março!$J$10</f>
        <v>56.519999999999996</v>
      </c>
      <c r="H19" s="112">
        <f>[14]Março!$J$11</f>
        <v>22.32</v>
      </c>
      <c r="I19" s="112">
        <f>[14]Março!$J$12</f>
        <v>40.680000000000007</v>
      </c>
      <c r="J19" s="112">
        <f>[14]Março!$J$13</f>
        <v>45.72</v>
      </c>
      <c r="K19" s="112">
        <f>[14]Março!$J$14</f>
        <v>46.440000000000005</v>
      </c>
      <c r="L19" s="112">
        <f>[14]Março!$J$15</f>
        <v>33.840000000000003</v>
      </c>
      <c r="M19" s="112">
        <f>[14]Março!$J$16</f>
        <v>37.080000000000005</v>
      </c>
      <c r="N19" s="112">
        <f>[14]Março!$J$17</f>
        <v>54</v>
      </c>
      <c r="O19" s="112">
        <f>[14]Março!$J$18</f>
        <v>36.36</v>
      </c>
      <c r="P19" s="112">
        <f>[14]Março!$J$19</f>
        <v>40.680000000000007</v>
      </c>
      <c r="Q19" s="112">
        <f>[14]Março!$J$20</f>
        <v>35.64</v>
      </c>
      <c r="R19" s="112">
        <f>[14]Março!$J$21</f>
        <v>55.080000000000005</v>
      </c>
      <c r="S19" s="112">
        <f>[14]Março!$J$22</f>
        <v>26.28</v>
      </c>
      <c r="T19" s="112">
        <f>[14]Março!$J$23</f>
        <v>38.159999999999997</v>
      </c>
      <c r="U19" s="112">
        <f>[14]Março!$J$24</f>
        <v>24.12</v>
      </c>
      <c r="V19" s="112">
        <f>[14]Março!$J$25</f>
        <v>45.36</v>
      </c>
      <c r="W19" s="112">
        <f>[14]Março!$J$26</f>
        <v>35.64</v>
      </c>
      <c r="X19" s="112">
        <f>[14]Março!$J$27</f>
        <v>30.6</v>
      </c>
      <c r="Y19" s="112">
        <f>[14]Março!$J$28</f>
        <v>32.04</v>
      </c>
      <c r="Z19" s="112">
        <f>[14]Março!$J$29</f>
        <v>29.16</v>
      </c>
      <c r="AA19" s="112">
        <f>[14]Março!$J$30</f>
        <v>33.480000000000004</v>
      </c>
      <c r="AB19" s="112">
        <f>[14]Março!$J$31</f>
        <v>24.840000000000003</v>
      </c>
      <c r="AC19" s="112">
        <f>[14]Março!$J$32</f>
        <v>28.8</v>
      </c>
      <c r="AD19" s="112">
        <f>[14]Março!$J$33</f>
        <v>40.680000000000007</v>
      </c>
      <c r="AE19" s="112">
        <f>[14]Março!$J$34</f>
        <v>41.04</v>
      </c>
      <c r="AF19" s="112">
        <f>[14]Março!$J$35</f>
        <v>38.159999999999997</v>
      </c>
      <c r="AG19" s="117">
        <f t="shared" si="3"/>
        <v>56.519999999999996</v>
      </c>
      <c r="AH19" s="116">
        <f t="shared" si="4"/>
        <v>38.438709677419354</v>
      </c>
    </row>
    <row r="20" spans="1:38" x14ac:dyDescent="0.2">
      <c r="A20" s="48" t="s">
        <v>6</v>
      </c>
      <c r="B20" s="112">
        <f>[15]Março!$J$5</f>
        <v>17.64</v>
      </c>
      <c r="C20" s="112">
        <f>[15]Março!$J$6</f>
        <v>31.680000000000003</v>
      </c>
      <c r="D20" s="112">
        <f>[15]Março!$J$7</f>
        <v>25.56</v>
      </c>
      <c r="E20" s="112">
        <f>[15]Março!$J$8</f>
        <v>28.44</v>
      </c>
      <c r="F20" s="112">
        <f>[15]Março!$J$9</f>
        <v>18</v>
      </c>
      <c r="G20" s="112">
        <f>[15]Março!$J$10</f>
        <v>33.840000000000003</v>
      </c>
      <c r="H20" s="112">
        <f>[15]Março!$J$11</f>
        <v>25.92</v>
      </c>
      <c r="I20" s="112">
        <f>[15]Março!$J$12</f>
        <v>25.92</v>
      </c>
      <c r="J20" s="112">
        <f>[15]Março!$J$13</f>
        <v>35.28</v>
      </c>
      <c r="K20" s="112">
        <f>[15]Março!$J$14</f>
        <v>16.559999999999999</v>
      </c>
      <c r="L20" s="112">
        <f>[15]Março!$J$15</f>
        <v>15.840000000000002</v>
      </c>
      <c r="M20" s="112">
        <f>[15]Março!$J$16</f>
        <v>22.68</v>
      </c>
      <c r="N20" s="112">
        <f>[15]Março!$J$17</f>
        <v>27.36</v>
      </c>
      <c r="O20" s="112">
        <f>[15]Março!$J$18</f>
        <v>25.56</v>
      </c>
      <c r="P20" s="112">
        <f>[15]Março!$J$19</f>
        <v>23.759999999999998</v>
      </c>
      <c r="Q20" s="112">
        <f>[15]Março!$J$20</f>
        <v>37.800000000000004</v>
      </c>
      <c r="R20" s="112">
        <f>[15]Março!$J$21</f>
        <v>38.159999999999997</v>
      </c>
      <c r="S20" s="112">
        <f>[15]Março!$J$22</f>
        <v>27</v>
      </c>
      <c r="T20" s="112">
        <f>[15]Março!$J$23</f>
        <v>45.72</v>
      </c>
      <c r="U20" s="112">
        <f>[15]Março!$J$24</f>
        <v>21.240000000000002</v>
      </c>
      <c r="V20" s="112">
        <f>[15]Março!$J$25</f>
        <v>33.480000000000004</v>
      </c>
      <c r="W20" s="112">
        <f>[15]Março!$J$26</f>
        <v>29.16</v>
      </c>
      <c r="X20" s="112">
        <f>[15]Março!$J$27</f>
        <v>23.759999999999998</v>
      </c>
      <c r="Y20" s="112">
        <f>[15]Março!$J$28</f>
        <v>22.32</v>
      </c>
      <c r="Z20" s="112">
        <f>[15]Março!$J$29</f>
        <v>28.08</v>
      </c>
      <c r="AA20" s="112">
        <f>[15]Março!$J$30</f>
        <v>28.08</v>
      </c>
      <c r="AB20" s="112">
        <f>[15]Março!$J$31</f>
        <v>18.720000000000002</v>
      </c>
      <c r="AC20" s="112">
        <f>[15]Março!$J$32</f>
        <v>29.52</v>
      </c>
      <c r="AD20" s="112">
        <f>[15]Março!$J$33</f>
        <v>24.840000000000003</v>
      </c>
      <c r="AE20" s="112">
        <f>[15]Março!$J$34</f>
        <v>22.68</v>
      </c>
      <c r="AF20" s="112">
        <f>[15]Março!$J$35</f>
        <v>30.96</v>
      </c>
      <c r="AG20" s="117">
        <f t="shared" si="3"/>
        <v>45.72</v>
      </c>
      <c r="AH20" s="116">
        <f t="shared" si="4"/>
        <v>26.953548387096781</v>
      </c>
    </row>
    <row r="21" spans="1:38" x14ac:dyDescent="0.2">
      <c r="A21" s="48" t="s">
        <v>7</v>
      </c>
      <c r="B21" s="112">
        <f>[16]Março!$J$5</f>
        <v>40.680000000000007</v>
      </c>
      <c r="C21" s="112">
        <f>[16]Março!$J$6</f>
        <v>33.480000000000004</v>
      </c>
      <c r="D21" s="112">
        <f>[16]Março!$J$7</f>
        <v>45</v>
      </c>
      <c r="E21" s="112">
        <f>[16]Março!$J$8</f>
        <v>36.36</v>
      </c>
      <c r="F21" s="112">
        <f>[16]Março!$J$9</f>
        <v>56.16</v>
      </c>
      <c r="G21" s="112">
        <f>[16]Março!$J$10</f>
        <v>22.32</v>
      </c>
      <c r="H21" s="112">
        <f>[16]Março!$J$11</f>
        <v>29.880000000000003</v>
      </c>
      <c r="I21" s="112">
        <f>[16]Março!$J$12</f>
        <v>33.480000000000004</v>
      </c>
      <c r="J21" s="112">
        <f>[16]Março!$J$13</f>
        <v>45.36</v>
      </c>
      <c r="K21" s="112">
        <f>[16]Março!$J$14</f>
        <v>30.96</v>
      </c>
      <c r="L21" s="112">
        <f>[16]Março!$J$15</f>
        <v>23.759999999999998</v>
      </c>
      <c r="M21" s="112">
        <f>[16]Março!$J$16</f>
        <v>31.319999999999997</v>
      </c>
      <c r="N21" s="112">
        <f>[16]Março!$J$17</f>
        <v>28.8</v>
      </c>
      <c r="O21" s="112">
        <f>[16]Março!$J$18</f>
        <v>37.440000000000005</v>
      </c>
      <c r="P21" s="112">
        <f>[16]Março!$J$19</f>
        <v>41.04</v>
      </c>
      <c r="Q21" s="112">
        <f>[16]Março!$J$20</f>
        <v>36.72</v>
      </c>
      <c r="R21" s="112">
        <f>[16]Março!$J$21</f>
        <v>42.480000000000004</v>
      </c>
      <c r="S21" s="112">
        <f>[16]Março!$J$22</f>
        <v>34.56</v>
      </c>
      <c r="T21" s="112">
        <f>[16]Março!$J$23</f>
        <v>33.840000000000003</v>
      </c>
      <c r="U21" s="112">
        <f>[16]Março!$J$24</f>
        <v>41.76</v>
      </c>
      <c r="V21" s="112">
        <f>[16]Março!$J$25</f>
        <v>79.2</v>
      </c>
      <c r="W21" s="112">
        <f>[16]Março!$J$26</f>
        <v>25.2</v>
      </c>
      <c r="X21" s="112">
        <f>[16]Março!$J$27</f>
        <v>41.4</v>
      </c>
      <c r="Y21" s="112">
        <f>[16]Março!$J$28</f>
        <v>41.76</v>
      </c>
      <c r="Z21" s="112">
        <f>[16]Março!$J$29</f>
        <v>25.2</v>
      </c>
      <c r="AA21" s="112">
        <f>[16]Março!$J$30</f>
        <v>33.119999999999997</v>
      </c>
      <c r="AB21" s="112">
        <f>[16]Março!$J$31</f>
        <v>32.76</v>
      </c>
      <c r="AC21" s="112">
        <f>[16]Março!$J$32</f>
        <v>24.48</v>
      </c>
      <c r="AD21" s="112">
        <f>[16]Março!$J$33</f>
        <v>30.6</v>
      </c>
      <c r="AE21" s="112">
        <f>[16]Março!$J$34</f>
        <v>24.12</v>
      </c>
      <c r="AF21" s="112">
        <f>[16]Março!$J$35</f>
        <v>43.92</v>
      </c>
      <c r="AG21" s="117">
        <f t="shared" si="3"/>
        <v>79.2</v>
      </c>
      <c r="AH21" s="116">
        <f t="shared" si="4"/>
        <v>36.359999999999992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[17]Março!$J$5</f>
        <v>42.480000000000004</v>
      </c>
      <c r="C22" s="112">
        <f>[17]Março!$J$6</f>
        <v>31.680000000000003</v>
      </c>
      <c r="D22" s="112">
        <f>[17]Março!$J$7</f>
        <v>57.24</v>
      </c>
      <c r="E22" s="112">
        <f>[17]Março!$J$8</f>
        <v>39.96</v>
      </c>
      <c r="F22" s="112">
        <f>[17]Março!$J$9</f>
        <v>57.24</v>
      </c>
      <c r="G22" s="112">
        <f>[17]Março!$J$10</f>
        <v>33.119999999999997</v>
      </c>
      <c r="H22" s="112">
        <f>[17]Março!$J$11</f>
        <v>52.56</v>
      </c>
      <c r="I22" s="112">
        <f>[17]Março!$J$12</f>
        <v>42.480000000000004</v>
      </c>
      <c r="J22" s="112">
        <f>[17]Março!$J$13</f>
        <v>56.16</v>
      </c>
      <c r="K22" s="112">
        <f>[17]Março!$J$14</f>
        <v>44.64</v>
      </c>
      <c r="L22" s="112">
        <f>[17]Março!$J$15</f>
        <v>36.72</v>
      </c>
      <c r="M22" s="112">
        <f>[17]Março!$J$16</f>
        <v>37.800000000000004</v>
      </c>
      <c r="N22" s="112">
        <f>[17]Março!$J$17</f>
        <v>32.76</v>
      </c>
      <c r="O22" s="112">
        <f>[17]Março!$J$18</f>
        <v>50.04</v>
      </c>
      <c r="P22" s="112">
        <f>[17]Março!$J$19</f>
        <v>46.800000000000004</v>
      </c>
      <c r="Q22" s="112">
        <f>[17]Março!$J$20</f>
        <v>38.159999999999997</v>
      </c>
      <c r="R22" s="112">
        <f>[17]Março!$J$21</f>
        <v>52.56</v>
      </c>
      <c r="S22" s="112">
        <f>[17]Março!$J$22</f>
        <v>30.6</v>
      </c>
      <c r="T22" s="112">
        <f>[17]Março!$J$23</f>
        <v>33.840000000000003</v>
      </c>
      <c r="U22" s="112">
        <f>[17]Março!$J$24</f>
        <v>43.2</v>
      </c>
      <c r="V22" s="112">
        <f>[17]Março!$J$25</f>
        <v>72.72</v>
      </c>
      <c r="W22" s="112">
        <f>[17]Março!$J$26</f>
        <v>36</v>
      </c>
      <c r="X22" s="112">
        <f>[17]Março!$J$27</f>
        <v>47.16</v>
      </c>
      <c r="Y22" s="112">
        <f>[17]Março!$J$28</f>
        <v>38.159999999999997</v>
      </c>
      <c r="Z22" s="112">
        <f>[17]Março!$J$29</f>
        <v>24.12</v>
      </c>
      <c r="AA22" s="112">
        <f>[17]Março!$J$30</f>
        <v>34.200000000000003</v>
      </c>
      <c r="AB22" s="112">
        <f>[17]Março!$J$31</f>
        <v>33.119999999999997</v>
      </c>
      <c r="AC22" s="112">
        <f>[17]Março!$J$32</f>
        <v>33.840000000000003</v>
      </c>
      <c r="AD22" s="112">
        <f>[17]Março!$J$33</f>
        <v>32.04</v>
      </c>
      <c r="AE22" s="112">
        <f>[17]Março!$J$34</f>
        <v>27</v>
      </c>
      <c r="AF22" s="112">
        <f>[17]Março!$J$35</f>
        <v>51.84</v>
      </c>
      <c r="AG22" s="117">
        <f t="shared" si="3"/>
        <v>72.72</v>
      </c>
      <c r="AH22" s="116">
        <f t="shared" si="4"/>
        <v>41.620645161290305</v>
      </c>
      <c r="AL22" t="s">
        <v>35</v>
      </c>
    </row>
    <row r="23" spans="1:38" x14ac:dyDescent="0.2">
      <c r="A23" s="48" t="s">
        <v>149</v>
      </c>
      <c r="B23" s="112" t="str">
        <f>[18]Março!$J$5</f>
        <v>*</v>
      </c>
      <c r="C23" s="112" t="str">
        <f>[18]Março!$J$6</f>
        <v>*</v>
      </c>
      <c r="D23" s="112" t="str">
        <f>[18]Março!$J$7</f>
        <v>*</v>
      </c>
      <c r="E23" s="112" t="str">
        <f>[18]Março!$J$8</f>
        <v>*</v>
      </c>
      <c r="F23" s="112" t="str">
        <f>[18]Março!$J$9</f>
        <v>*</v>
      </c>
      <c r="G23" s="112">
        <f>[18]Março!$J$10</f>
        <v>28.8</v>
      </c>
      <c r="H23" s="112">
        <f>[18]Março!$J$11</f>
        <v>41.76</v>
      </c>
      <c r="I23" s="112">
        <f>[18]Março!$J$12</f>
        <v>37.080000000000005</v>
      </c>
      <c r="J23" s="112">
        <f>[18]Março!$J$13</f>
        <v>42.84</v>
      </c>
      <c r="K23" s="112">
        <f>[18]Março!$J$14</f>
        <v>32.4</v>
      </c>
      <c r="L23" s="112">
        <f>[18]Março!$J$15</f>
        <v>45.72</v>
      </c>
      <c r="M23" s="112">
        <f>[18]Março!$J$16</f>
        <v>41.4</v>
      </c>
      <c r="N23" s="112">
        <f>[18]Março!$J$17</f>
        <v>30.96</v>
      </c>
      <c r="O23" s="112">
        <f>[18]Março!$J$18</f>
        <v>37.440000000000005</v>
      </c>
      <c r="P23" s="112">
        <f>[18]Março!$J$19</f>
        <v>41.76</v>
      </c>
      <c r="Q23" s="112">
        <f>[18]Março!$J$20</f>
        <v>36</v>
      </c>
      <c r="R23" s="112">
        <f>[18]Março!$J$21</f>
        <v>45</v>
      </c>
      <c r="S23" s="112">
        <f>[18]Março!$J$22</f>
        <v>29.52</v>
      </c>
      <c r="T23" s="112">
        <f>[18]Março!$J$23</f>
        <v>30.96</v>
      </c>
      <c r="U23" s="112">
        <f>[18]Março!$J$24</f>
        <v>51.480000000000004</v>
      </c>
      <c r="V23" s="112">
        <f>[18]Março!$J$25</f>
        <v>100.44</v>
      </c>
      <c r="W23" s="112">
        <f>[18]Março!$J$26</f>
        <v>29.52</v>
      </c>
      <c r="X23" s="112">
        <f>[18]Março!$J$27</f>
        <v>41.76</v>
      </c>
      <c r="Y23" s="112">
        <f>[18]Março!$J$28</f>
        <v>33.840000000000003</v>
      </c>
      <c r="Z23" s="112">
        <f>[18]Março!$J$29</f>
        <v>27</v>
      </c>
      <c r="AA23" s="112">
        <f>[18]Março!$J$30</f>
        <v>36.36</v>
      </c>
      <c r="AB23" s="112">
        <f>[18]Março!$J$31</f>
        <v>33.480000000000004</v>
      </c>
      <c r="AC23" s="112">
        <f>[18]Março!$J$32</f>
        <v>36</v>
      </c>
      <c r="AD23" s="112">
        <f>[18]Março!$J$33</f>
        <v>31.319999999999997</v>
      </c>
      <c r="AE23" s="112">
        <f>[18]Março!$J$34</f>
        <v>27.36</v>
      </c>
      <c r="AF23" s="112">
        <f>[18]Março!$J$35</f>
        <v>84.600000000000009</v>
      </c>
      <c r="AG23" s="117">
        <f t="shared" si="3"/>
        <v>100.44</v>
      </c>
      <c r="AH23" s="116">
        <f t="shared" si="4"/>
        <v>40.569230769230771</v>
      </c>
      <c r="AI23" s="12" t="s">
        <v>35</v>
      </c>
      <c r="AK23" t="s">
        <v>35</v>
      </c>
    </row>
    <row r="24" spans="1:38" x14ac:dyDescent="0.2">
      <c r="A24" s="48" t="s">
        <v>150</v>
      </c>
      <c r="B24" s="112">
        <f>[19]Março!$J$5</f>
        <v>40.32</v>
      </c>
      <c r="C24" s="112">
        <f>[19]Março!$J$6</f>
        <v>26.64</v>
      </c>
      <c r="D24" s="112">
        <f>[19]Março!$J$7</f>
        <v>47.88</v>
      </c>
      <c r="E24" s="112">
        <f>[19]Março!$J$8</f>
        <v>33.840000000000003</v>
      </c>
      <c r="F24" s="112">
        <f>[19]Março!$J$9</f>
        <v>51.480000000000004</v>
      </c>
      <c r="G24" s="112">
        <f>[19]Março!$J$10</f>
        <v>24.12</v>
      </c>
      <c r="H24" s="112">
        <f>[19]Março!$J$11</f>
        <v>33.119999999999997</v>
      </c>
      <c r="I24" s="112">
        <f>[19]Março!$J$12</f>
        <v>27.36</v>
      </c>
      <c r="J24" s="112">
        <f>[19]Março!$J$13</f>
        <v>41.76</v>
      </c>
      <c r="K24" s="112">
        <f>[19]Março!$J$14</f>
        <v>41.4</v>
      </c>
      <c r="L24" s="112">
        <f>[19]Março!$J$15</f>
        <v>25.56</v>
      </c>
      <c r="M24" s="112">
        <f>[19]Março!$J$16</f>
        <v>32.4</v>
      </c>
      <c r="N24" s="112">
        <f>[19]Março!$J$17</f>
        <v>34.56</v>
      </c>
      <c r="O24" s="112">
        <f>[19]Março!$J$18</f>
        <v>41.4</v>
      </c>
      <c r="P24" s="112">
        <f>[19]Março!$J$19</f>
        <v>41.4</v>
      </c>
      <c r="Q24" s="112">
        <f>[19]Março!$J$20</f>
        <v>36</v>
      </c>
      <c r="R24" s="112">
        <f>[19]Março!$J$21</f>
        <v>43.56</v>
      </c>
      <c r="S24" s="112">
        <f>[19]Março!$J$22</f>
        <v>33.119999999999997</v>
      </c>
      <c r="T24" s="112">
        <f>[19]Março!$J$23</f>
        <v>28.08</v>
      </c>
      <c r="U24" s="112">
        <f>[19]Março!$J$24</f>
        <v>42.480000000000004</v>
      </c>
      <c r="V24" s="112">
        <f>[19]Março!$J$25</f>
        <v>68.400000000000006</v>
      </c>
      <c r="W24" s="112">
        <f>[19]Março!$J$26</f>
        <v>29.52</v>
      </c>
      <c r="X24" s="112">
        <f>[19]Março!$J$27</f>
        <v>35.64</v>
      </c>
      <c r="Y24" s="112">
        <f>[19]Março!$J$28</f>
        <v>29.16</v>
      </c>
      <c r="Z24" s="112">
        <f>[19]Março!$J$29</f>
        <v>25.56</v>
      </c>
      <c r="AA24" s="112">
        <f>[19]Março!$J$30</f>
        <v>26.64</v>
      </c>
      <c r="AB24" s="112">
        <f>[19]Março!$J$31</f>
        <v>25.2</v>
      </c>
      <c r="AC24" s="112">
        <f>[19]Março!$J$32</f>
        <v>22.32</v>
      </c>
      <c r="AD24" s="112">
        <f>[19]Março!$J$33</f>
        <v>28.8</v>
      </c>
      <c r="AE24" s="112">
        <f>[19]Março!$J$34</f>
        <v>17.28</v>
      </c>
      <c r="AF24" s="112">
        <f>[19]Março!$J$35</f>
        <v>47.16</v>
      </c>
      <c r="AG24" s="117">
        <f t="shared" si="3"/>
        <v>68.400000000000006</v>
      </c>
      <c r="AH24" s="116">
        <f t="shared" si="4"/>
        <v>34.908387096774199</v>
      </c>
      <c r="AK24" t="s">
        <v>35</v>
      </c>
    </row>
    <row r="25" spans="1:38" x14ac:dyDescent="0.2">
      <c r="A25" s="48" t="s">
        <v>8</v>
      </c>
      <c r="B25" s="112">
        <f>[20]Março!$J$5</f>
        <v>31.319999999999997</v>
      </c>
      <c r="C25" s="112">
        <f>[20]Março!$J$6</f>
        <v>26.64</v>
      </c>
      <c r="D25" s="112">
        <f>[20]Março!$J$7</f>
        <v>38.880000000000003</v>
      </c>
      <c r="E25" s="112">
        <f>[20]Março!$J$8</f>
        <v>41.4</v>
      </c>
      <c r="F25" s="112">
        <f>[20]Março!$J$9</f>
        <v>25.2</v>
      </c>
      <c r="G25" s="112">
        <f>[20]Março!$J$10</f>
        <v>39.24</v>
      </c>
      <c r="H25" s="112">
        <f>[20]Março!$J$11</f>
        <v>34.56</v>
      </c>
      <c r="I25" s="112">
        <f>[20]Março!$J$12</f>
        <v>30.96</v>
      </c>
      <c r="J25" s="112">
        <f>[20]Março!$J$13</f>
        <v>43.92</v>
      </c>
      <c r="K25" s="112">
        <f>[20]Março!$J$14</f>
        <v>42.480000000000004</v>
      </c>
      <c r="L25" s="112">
        <f>[20]Março!$J$15</f>
        <v>36.72</v>
      </c>
      <c r="M25" s="112">
        <f>[20]Março!$J$16</f>
        <v>33.840000000000003</v>
      </c>
      <c r="N25" s="112">
        <f>[20]Março!$J$17</f>
        <v>28.44</v>
      </c>
      <c r="O25" s="112">
        <f>[20]Março!$J$18</f>
        <v>35.28</v>
      </c>
      <c r="P25" s="112">
        <f>[20]Março!$J$19</f>
        <v>55.800000000000004</v>
      </c>
      <c r="Q25" s="112">
        <f>[20]Março!$J$20</f>
        <v>29.880000000000003</v>
      </c>
      <c r="R25" s="112">
        <f>[20]Março!$J$21</f>
        <v>45</v>
      </c>
      <c r="S25" s="112">
        <f>[20]Março!$J$22</f>
        <v>26.64</v>
      </c>
      <c r="T25" s="112">
        <f>[20]Março!$J$23</f>
        <v>27.36</v>
      </c>
      <c r="U25" s="112">
        <f>[20]Março!$J$24</f>
        <v>57.24</v>
      </c>
      <c r="V25" s="112">
        <f>[20]Março!$J$25</f>
        <v>78.48</v>
      </c>
      <c r="W25" s="112">
        <f>[20]Março!$J$26</f>
        <v>31.319999999999997</v>
      </c>
      <c r="X25" s="112">
        <f>[20]Março!$J$27</f>
        <v>41.76</v>
      </c>
      <c r="Y25" s="112">
        <f>[20]Março!$J$28</f>
        <v>34.92</v>
      </c>
      <c r="Z25" s="112">
        <f>[20]Março!$J$29</f>
        <v>23.400000000000002</v>
      </c>
      <c r="AA25" s="112">
        <f>[20]Março!$J$30</f>
        <v>33.480000000000004</v>
      </c>
      <c r="AB25" s="112">
        <f>[20]Março!$J$31</f>
        <v>33.480000000000004</v>
      </c>
      <c r="AC25" s="112">
        <f>[20]Março!$J$32</f>
        <v>25.2</v>
      </c>
      <c r="AD25" s="112">
        <f>[20]Março!$J$33</f>
        <v>26.28</v>
      </c>
      <c r="AE25" s="112">
        <f>[20]Março!$J$34</f>
        <v>23.759999999999998</v>
      </c>
      <c r="AF25" s="112">
        <f>[20]Março!$J$35</f>
        <v>34.92</v>
      </c>
      <c r="AG25" s="117">
        <f t="shared" si="3"/>
        <v>78.48</v>
      </c>
      <c r="AH25" s="116">
        <f t="shared" si="4"/>
        <v>36.058064516129036</v>
      </c>
      <c r="AK25" t="s">
        <v>35</v>
      </c>
    </row>
    <row r="26" spans="1:38" x14ac:dyDescent="0.2">
      <c r="A26" s="48" t="s">
        <v>9</v>
      </c>
      <c r="B26" s="112">
        <f>[21]Março!$J$5</f>
        <v>47.88</v>
      </c>
      <c r="C26" s="112">
        <f>[21]Março!$J$6</f>
        <v>28.08</v>
      </c>
      <c r="D26" s="112">
        <f>[21]Março!$J$7</f>
        <v>42.84</v>
      </c>
      <c r="E26" s="112">
        <f>[21]Março!$J$8</f>
        <v>40.32</v>
      </c>
      <c r="F26" s="112">
        <f>[21]Março!$J$9</f>
        <v>55.440000000000005</v>
      </c>
      <c r="G26" s="112">
        <f>[21]Março!$J$10</f>
        <v>35.28</v>
      </c>
      <c r="H26" s="112">
        <f>[21]Março!$J$11</f>
        <v>32.4</v>
      </c>
      <c r="I26" s="112">
        <f>[21]Março!$J$12</f>
        <v>42.480000000000004</v>
      </c>
      <c r="J26" s="112">
        <f>[21]Março!$J$13</f>
        <v>50.76</v>
      </c>
      <c r="K26" s="112">
        <f>[21]Março!$J$14</f>
        <v>39.96</v>
      </c>
      <c r="L26" s="112">
        <f>[21]Março!$J$15</f>
        <v>32.4</v>
      </c>
      <c r="M26" s="112">
        <f>[21]Março!$J$16</f>
        <v>30.6</v>
      </c>
      <c r="N26" s="112">
        <f>[21]Março!$J$17</f>
        <v>26.64</v>
      </c>
      <c r="O26" s="112">
        <f>[21]Março!$J$18</f>
        <v>47.88</v>
      </c>
      <c r="P26" s="112">
        <f>[21]Março!$J$19</f>
        <v>51.12</v>
      </c>
      <c r="Q26" s="112">
        <f>[21]Março!$J$20</f>
        <v>39.96</v>
      </c>
      <c r="R26" s="112">
        <f>[21]Março!$J$21</f>
        <v>57.24</v>
      </c>
      <c r="S26" s="112">
        <f>[21]Março!$J$22</f>
        <v>33.480000000000004</v>
      </c>
      <c r="T26" s="112">
        <f>[21]Março!$J$23</f>
        <v>33.840000000000003</v>
      </c>
      <c r="U26" s="112">
        <f>[21]Março!$J$24</f>
        <v>66.600000000000009</v>
      </c>
      <c r="V26" s="112">
        <f>[21]Março!$J$25</f>
        <v>89.64</v>
      </c>
      <c r="W26" s="112">
        <f>[21]Março!$J$26</f>
        <v>27.720000000000002</v>
      </c>
      <c r="X26" s="112">
        <f>[21]Março!$J$27</f>
        <v>45.72</v>
      </c>
      <c r="Y26" s="112">
        <f>[21]Março!$J$28</f>
        <v>35.64</v>
      </c>
      <c r="Z26" s="112">
        <f>[21]Março!$J$29</f>
        <v>28.44</v>
      </c>
      <c r="AA26" s="112">
        <f>[21]Março!$J$30</f>
        <v>32.4</v>
      </c>
      <c r="AB26" s="112">
        <f>[21]Março!$J$31</f>
        <v>28.8</v>
      </c>
      <c r="AC26" s="112">
        <f>[21]Março!$J$32</f>
        <v>29.880000000000003</v>
      </c>
      <c r="AD26" s="112">
        <f>[21]Março!$J$33</f>
        <v>25.2</v>
      </c>
      <c r="AE26" s="112">
        <f>[21]Março!$J$34</f>
        <v>20.52</v>
      </c>
      <c r="AF26" s="112">
        <f>[21]Março!$J$35</f>
        <v>38.880000000000003</v>
      </c>
      <c r="AG26" s="117">
        <f t="shared" si="3"/>
        <v>89.64</v>
      </c>
      <c r="AH26" s="116">
        <f t="shared" si="4"/>
        <v>39.936774193548409</v>
      </c>
      <c r="AK26" t="s">
        <v>35</v>
      </c>
    </row>
    <row r="27" spans="1:38" x14ac:dyDescent="0.2">
      <c r="A27" s="48" t="s">
        <v>32</v>
      </c>
      <c r="B27" s="112">
        <f>[22]Março!$J$5</f>
        <v>24.840000000000003</v>
      </c>
      <c r="C27" s="112">
        <f>[22]Março!$J$6</f>
        <v>33.480000000000004</v>
      </c>
      <c r="D27" s="112">
        <f>[22]Março!$J$7</f>
        <v>38.519999999999996</v>
      </c>
      <c r="E27" s="112">
        <f>[22]Março!$J$8</f>
        <v>30.96</v>
      </c>
      <c r="F27" s="112">
        <f>[22]Março!$J$9</f>
        <v>31.319999999999997</v>
      </c>
      <c r="G27" s="112">
        <f>[22]Março!$J$10</f>
        <v>21.6</v>
      </c>
      <c r="H27" s="112">
        <f>[22]Março!$J$11</f>
        <v>29.52</v>
      </c>
      <c r="I27" s="112">
        <f>[22]Março!$J$12</f>
        <v>36</v>
      </c>
      <c r="J27" s="112">
        <f>[22]Março!$J$13</f>
        <v>35.64</v>
      </c>
      <c r="K27" s="112">
        <f>[22]Março!$J$14</f>
        <v>32.4</v>
      </c>
      <c r="L27" s="112">
        <f>[22]Março!$J$15</f>
        <v>21.96</v>
      </c>
      <c r="M27" s="112">
        <f>[22]Março!$J$16</f>
        <v>26.28</v>
      </c>
      <c r="N27" s="112">
        <f>[22]Março!$J$17</f>
        <v>29.16</v>
      </c>
      <c r="O27" s="112">
        <f>[22]Março!$J$18</f>
        <v>28.08</v>
      </c>
      <c r="P27" s="112">
        <f>[22]Março!$J$19</f>
        <v>31.680000000000003</v>
      </c>
      <c r="Q27" s="112">
        <f>[22]Março!$J$20</f>
        <v>32.04</v>
      </c>
      <c r="R27" s="112">
        <f>[22]Março!$J$21</f>
        <v>44.28</v>
      </c>
      <c r="S27" s="112">
        <f>[22]Março!$J$22</f>
        <v>33.840000000000003</v>
      </c>
      <c r="T27" s="112">
        <f>[22]Março!$J$23</f>
        <v>31.319999999999997</v>
      </c>
      <c r="U27" s="112">
        <f>[22]Março!$J$24</f>
        <v>43.2</v>
      </c>
      <c r="V27" s="112">
        <f>[22]Março!$J$25</f>
        <v>46.080000000000005</v>
      </c>
      <c r="W27" s="112">
        <f>[22]Março!$J$26</f>
        <v>29.880000000000003</v>
      </c>
      <c r="X27" s="112">
        <f>[22]Março!$J$27</f>
        <v>34.56</v>
      </c>
      <c r="Y27" s="112">
        <f>[22]Março!$J$28</f>
        <v>26.28</v>
      </c>
      <c r="Z27" s="112">
        <f>[22]Março!$J$29</f>
        <v>26.28</v>
      </c>
      <c r="AA27" s="112">
        <f>[22]Março!$J$30</f>
        <v>39.6</v>
      </c>
      <c r="AB27" s="112">
        <f>[22]Março!$J$31</f>
        <v>33.840000000000003</v>
      </c>
      <c r="AC27" s="112">
        <f>[22]Março!$J$32</f>
        <v>24.48</v>
      </c>
      <c r="AD27" s="112">
        <f>[22]Março!$J$33</f>
        <v>24.48</v>
      </c>
      <c r="AE27" s="112">
        <f>[22]Março!$J$34</f>
        <v>28.8</v>
      </c>
      <c r="AF27" s="112">
        <f>[22]Março!$J$35</f>
        <v>30.240000000000002</v>
      </c>
      <c r="AG27" s="117">
        <f t="shared" si="3"/>
        <v>46.080000000000005</v>
      </c>
      <c r="AH27" s="116">
        <f t="shared" si="4"/>
        <v>31.633548387096777</v>
      </c>
      <c r="AK27" t="s">
        <v>35</v>
      </c>
    </row>
    <row r="28" spans="1:38" x14ac:dyDescent="0.2">
      <c r="A28" s="48" t="s">
        <v>10</v>
      </c>
      <c r="B28" s="112">
        <f>[23]Março!$J$5</f>
        <v>55.440000000000005</v>
      </c>
      <c r="C28" s="112">
        <f>[23]Março!$J$6</f>
        <v>18</v>
      </c>
      <c r="D28" s="112">
        <f>[23]Março!$J$7</f>
        <v>47.88</v>
      </c>
      <c r="E28" s="112">
        <f>[23]Março!$J$8</f>
        <v>36.36</v>
      </c>
      <c r="F28" s="112">
        <f>[23]Março!$J$9</f>
        <v>29.880000000000003</v>
      </c>
      <c r="G28" s="112">
        <f>[23]Março!$J$10</f>
        <v>23.759999999999998</v>
      </c>
      <c r="H28" s="112">
        <f>[23]Março!$J$11</f>
        <v>32.04</v>
      </c>
      <c r="I28" s="112">
        <f>[23]Março!$J$12</f>
        <v>36.72</v>
      </c>
      <c r="J28" s="112">
        <f>[23]Março!$J$13</f>
        <v>43.92</v>
      </c>
      <c r="K28" s="112">
        <f>[23]Março!$J$14</f>
        <v>32.4</v>
      </c>
      <c r="L28" s="112">
        <f>[23]Março!$J$15</f>
        <v>33.480000000000004</v>
      </c>
      <c r="M28" s="112">
        <f>[23]Março!$J$16</f>
        <v>31.319999999999997</v>
      </c>
      <c r="N28" s="112">
        <f>[23]Março!$J$17</f>
        <v>25.2</v>
      </c>
      <c r="O28" s="112">
        <f>[23]Março!$J$18</f>
        <v>69.12</v>
      </c>
      <c r="P28" s="112">
        <f>[23]Março!$J$19</f>
        <v>28.44</v>
      </c>
      <c r="Q28" s="112">
        <f>[23]Março!$J$20</f>
        <v>27</v>
      </c>
      <c r="R28" s="112">
        <f>[23]Março!$J$21</f>
        <v>42.480000000000004</v>
      </c>
      <c r="S28" s="112">
        <f>[23]Março!$J$22</f>
        <v>29.880000000000003</v>
      </c>
      <c r="T28" s="112">
        <f>[23]Março!$J$23</f>
        <v>23.040000000000003</v>
      </c>
      <c r="U28" s="112">
        <f>[23]Março!$J$24</f>
        <v>31.319999999999997</v>
      </c>
      <c r="V28" s="112">
        <f>[23]Março!$J$25</f>
        <v>63.72</v>
      </c>
      <c r="W28" s="112">
        <f>[23]Março!$J$26</f>
        <v>31.319999999999997</v>
      </c>
      <c r="X28" s="112">
        <f>[23]Março!$J$27</f>
        <v>36.72</v>
      </c>
      <c r="Y28" s="112">
        <f>[23]Março!$J$28</f>
        <v>34.56</v>
      </c>
      <c r="Z28" s="112">
        <f>[23]Março!$J$29</f>
        <v>19.440000000000001</v>
      </c>
      <c r="AA28" s="112">
        <f>[23]Março!$J$30</f>
        <v>27</v>
      </c>
      <c r="AB28" s="112">
        <f>[23]Março!$J$31</f>
        <v>27.720000000000002</v>
      </c>
      <c r="AC28" s="112">
        <f>[23]Março!$J$32</f>
        <v>27</v>
      </c>
      <c r="AD28" s="112">
        <f>[23]Março!$J$33</f>
        <v>34.200000000000003</v>
      </c>
      <c r="AE28" s="112">
        <f>[23]Março!$J$34</f>
        <v>21.96</v>
      </c>
      <c r="AF28" s="112">
        <f>[23]Março!$J$35</f>
        <v>26.28</v>
      </c>
      <c r="AG28" s="117">
        <f t="shared" si="3"/>
        <v>69.12</v>
      </c>
      <c r="AH28" s="116">
        <f t="shared" si="4"/>
        <v>33.793548387096784</v>
      </c>
      <c r="AK28" t="s">
        <v>35</v>
      </c>
    </row>
    <row r="29" spans="1:38" x14ac:dyDescent="0.2">
      <c r="A29" s="48" t="s">
        <v>151</v>
      </c>
      <c r="B29" s="112">
        <f>[24]Março!$J$5</f>
        <v>45.72</v>
      </c>
      <c r="C29" s="112">
        <f>[24]Março!$J$6</f>
        <v>35.28</v>
      </c>
      <c r="D29" s="112">
        <f>[24]Março!$J$7</f>
        <v>49.32</v>
      </c>
      <c r="E29" s="112">
        <f>[24]Março!$J$8</f>
        <v>38.159999999999997</v>
      </c>
      <c r="F29" s="112">
        <f>[24]Março!$J$9</f>
        <v>39.6</v>
      </c>
      <c r="G29" s="112">
        <f>[24]Março!$J$10</f>
        <v>30.6</v>
      </c>
      <c r="H29" s="112">
        <f>[24]Março!$J$11</f>
        <v>40.32</v>
      </c>
      <c r="I29" s="112">
        <f>[24]Março!$J$12</f>
        <v>37.440000000000005</v>
      </c>
      <c r="J29" s="112">
        <f>[24]Março!$J$13</f>
        <v>37.080000000000005</v>
      </c>
      <c r="K29" s="112">
        <f>[24]Março!$J$14</f>
        <v>53.28</v>
      </c>
      <c r="L29" s="112">
        <f>[24]Março!$J$15</f>
        <v>30.240000000000002</v>
      </c>
      <c r="M29" s="112">
        <f>[24]Março!$J$16</f>
        <v>43.92</v>
      </c>
      <c r="N29" s="112">
        <f>[24]Março!$J$17</f>
        <v>34.56</v>
      </c>
      <c r="O29" s="112">
        <f>[24]Março!$J$18</f>
        <v>32.04</v>
      </c>
      <c r="P29" s="112">
        <f>[24]Março!$J$19</f>
        <v>44.28</v>
      </c>
      <c r="Q29" s="112">
        <f>[24]Março!$J$20</f>
        <v>31.680000000000003</v>
      </c>
      <c r="R29" s="112">
        <f>[24]Março!$J$21</f>
        <v>57.960000000000008</v>
      </c>
      <c r="S29" s="112">
        <f>[24]Março!$J$22</f>
        <v>53.28</v>
      </c>
      <c r="T29" s="112">
        <f>[24]Março!$J$23</f>
        <v>30.96</v>
      </c>
      <c r="U29" s="112">
        <f>[24]Março!$J$24</f>
        <v>41.76</v>
      </c>
      <c r="V29" s="112">
        <f>[24]Março!$J$25</f>
        <v>80.28</v>
      </c>
      <c r="W29" s="112">
        <f>[24]Março!$J$26</f>
        <v>34.92</v>
      </c>
      <c r="X29" s="112">
        <f>[24]Março!$J$27</f>
        <v>41.4</v>
      </c>
      <c r="Y29" s="112">
        <f>[24]Março!$J$28</f>
        <v>41.4</v>
      </c>
      <c r="Z29" s="112">
        <f>[24]Março!$J$29</f>
        <v>27</v>
      </c>
      <c r="AA29" s="112">
        <f>[24]Março!$J$30</f>
        <v>27</v>
      </c>
      <c r="AB29" s="112">
        <f>[24]Março!$J$31</f>
        <v>32.76</v>
      </c>
      <c r="AC29" s="112">
        <f>[24]Março!$J$32</f>
        <v>29.52</v>
      </c>
      <c r="AD29" s="112">
        <f>[24]Março!$J$33</f>
        <v>31.319999999999997</v>
      </c>
      <c r="AE29" s="112">
        <f>[24]Março!$J$34</f>
        <v>22.32</v>
      </c>
      <c r="AF29" s="112">
        <f>[24]Março!$J$35</f>
        <v>36</v>
      </c>
      <c r="AG29" s="117">
        <f t="shared" si="3"/>
        <v>80.28</v>
      </c>
      <c r="AH29" s="116">
        <f t="shared" si="4"/>
        <v>39.077419354838696</v>
      </c>
      <c r="AI29" s="12" t="s">
        <v>35</v>
      </c>
      <c r="AK29" t="s">
        <v>35</v>
      </c>
    </row>
    <row r="30" spans="1:38" x14ac:dyDescent="0.2">
      <c r="A30" s="48" t="s">
        <v>11</v>
      </c>
      <c r="B30" s="112" t="str">
        <f>[25]Março!$J$5</f>
        <v>*</v>
      </c>
      <c r="C30" s="112" t="str">
        <f>[25]Março!$J$6</f>
        <v>*</v>
      </c>
      <c r="D30" s="112" t="str">
        <f>[25]Março!$J$7</f>
        <v>*</v>
      </c>
      <c r="E30" s="112" t="str">
        <f>[25]Março!$J$8</f>
        <v>*</v>
      </c>
      <c r="F30" s="112" t="str">
        <f>[25]Março!$J$9</f>
        <v>*</v>
      </c>
      <c r="G30" s="112" t="str">
        <f>[25]Março!$J$10</f>
        <v>*</v>
      </c>
      <c r="H30" s="112" t="str">
        <f>[25]Março!$J$11</f>
        <v>*</v>
      </c>
      <c r="I30" s="112" t="str">
        <f>[25]Março!$J$12</f>
        <v>*</v>
      </c>
      <c r="J30" s="112" t="str">
        <f>[25]Março!$J$13</f>
        <v>*</v>
      </c>
      <c r="K30" s="112" t="str">
        <f>[25]Março!$J$14</f>
        <v>*</v>
      </c>
      <c r="L30" s="112" t="str">
        <f>[25]Março!$J$15</f>
        <v>*</v>
      </c>
      <c r="M30" s="112" t="str">
        <f>[25]Março!$J$16</f>
        <v>*</v>
      </c>
      <c r="N30" s="112" t="str">
        <f>[25]Março!$J$17</f>
        <v>*</v>
      </c>
      <c r="O30" s="112" t="str">
        <f>[25]Março!$J$18</f>
        <v>*</v>
      </c>
      <c r="P30" s="112" t="str">
        <f>[25]Março!$J$19</f>
        <v>*</v>
      </c>
      <c r="Q30" s="112" t="str">
        <f>[25]Março!$J$20</f>
        <v>*</v>
      </c>
      <c r="R30" s="112" t="str">
        <f>[25]Março!$J$21</f>
        <v>*</v>
      </c>
      <c r="S30" s="112" t="str">
        <f>[25]Março!$J$22</f>
        <v>*</v>
      </c>
      <c r="T30" s="112" t="str">
        <f>[25]Março!$J$23</f>
        <v>*</v>
      </c>
      <c r="U30" s="112" t="str">
        <f>[25]Março!$J$24</f>
        <v>*</v>
      </c>
      <c r="V30" s="112" t="str">
        <f>[25]Março!$J$25</f>
        <v>*</v>
      </c>
      <c r="W30" s="112" t="str">
        <f>[25]Março!$J$26</f>
        <v>*</v>
      </c>
      <c r="X30" s="112" t="str">
        <f>[25]Março!$J$27</f>
        <v>*</v>
      </c>
      <c r="Y30" s="112" t="str">
        <f>[25]Março!$J$28</f>
        <v>*</v>
      </c>
      <c r="Z30" s="112" t="str">
        <f>[25]Março!$J$29</f>
        <v>*</v>
      </c>
      <c r="AA30" s="112" t="str">
        <f>[25]Março!$J$30</f>
        <v>*</v>
      </c>
      <c r="AB30" s="112" t="str">
        <f>[25]Março!$J$31</f>
        <v>*</v>
      </c>
      <c r="AC30" s="112" t="str">
        <f>[25]Março!$J$32</f>
        <v>*</v>
      </c>
      <c r="AD30" s="112" t="str">
        <f>[25]Março!$J$33</f>
        <v>*</v>
      </c>
      <c r="AE30" s="112" t="str">
        <f>[25]Março!$J$34</f>
        <v>*</v>
      </c>
      <c r="AF30" s="112" t="str">
        <f>[25]Março!$J$35</f>
        <v>*</v>
      </c>
      <c r="AG30" s="117" t="s">
        <v>197</v>
      </c>
      <c r="AH30" s="116" t="s">
        <v>197</v>
      </c>
      <c r="AK30" t="s">
        <v>35</v>
      </c>
    </row>
    <row r="31" spans="1:38" s="5" customFormat="1" x14ac:dyDescent="0.2">
      <c r="A31" s="48" t="s">
        <v>12</v>
      </c>
      <c r="B31" s="112">
        <f>[26]Março!$J$5</f>
        <v>21.240000000000002</v>
      </c>
      <c r="C31" s="112">
        <f>[26]Março!$J$6</f>
        <v>20.16</v>
      </c>
      <c r="D31" s="112">
        <f>[26]Março!$J$7</f>
        <v>23.040000000000003</v>
      </c>
      <c r="E31" s="112">
        <f>[26]Março!$J$8</f>
        <v>33.119999999999997</v>
      </c>
      <c r="F31" s="112">
        <f>[26]Março!$J$9</f>
        <v>32.4</v>
      </c>
      <c r="G31" s="112">
        <f>[26]Março!$J$10</f>
        <v>18</v>
      </c>
      <c r="H31" s="112">
        <f>[26]Março!$J$11</f>
        <v>29.16</v>
      </c>
      <c r="I31" s="112">
        <f>[26]Março!$J$12</f>
        <v>42.480000000000004</v>
      </c>
      <c r="J31" s="112">
        <f>[26]Março!$J$13</f>
        <v>28.44</v>
      </c>
      <c r="K31" s="112">
        <f>[26]Março!$J$14</f>
        <v>22.32</v>
      </c>
      <c r="L31" s="112">
        <f>[26]Março!$J$15</f>
        <v>31.319999999999997</v>
      </c>
      <c r="M31" s="112">
        <f>[26]Março!$J$16</f>
        <v>30.240000000000002</v>
      </c>
      <c r="N31" s="112">
        <f>[26]Março!$J$17</f>
        <v>30.6</v>
      </c>
      <c r="O31" s="112">
        <f>[26]Março!$J$18</f>
        <v>32.04</v>
      </c>
      <c r="P31" s="112">
        <f>[26]Março!$J$19</f>
        <v>28.8</v>
      </c>
      <c r="Q31" s="112">
        <f>[26]Março!$J$20</f>
        <v>32.4</v>
      </c>
      <c r="R31" s="112">
        <f>[26]Março!$J$21</f>
        <v>30.96</v>
      </c>
      <c r="S31" s="112">
        <f>[26]Março!$J$22</f>
        <v>31.319999999999997</v>
      </c>
      <c r="T31" s="112">
        <f>[26]Março!$J$23</f>
        <v>34.200000000000003</v>
      </c>
      <c r="U31" s="112">
        <f>[26]Março!$J$24</f>
        <v>33.119999999999997</v>
      </c>
      <c r="V31" s="112">
        <f>[26]Março!$J$25</f>
        <v>54.36</v>
      </c>
      <c r="W31" s="112">
        <f>[26]Março!$J$26</f>
        <v>21.6</v>
      </c>
      <c r="X31" s="112">
        <f>[26]Março!$J$27</f>
        <v>28.08</v>
      </c>
      <c r="Y31" s="112">
        <f>[26]Março!$J$28</f>
        <v>20.16</v>
      </c>
      <c r="Z31" s="112">
        <f>[26]Março!$J$29</f>
        <v>25.2</v>
      </c>
      <c r="AA31" s="112">
        <f>[26]Março!$J$30</f>
        <v>32.76</v>
      </c>
      <c r="AB31" s="112">
        <f>[26]Março!$J$31</f>
        <v>23.040000000000003</v>
      </c>
      <c r="AC31" s="112">
        <f>[26]Março!$J$32</f>
        <v>19.440000000000001</v>
      </c>
      <c r="AD31" s="112">
        <f>[26]Março!$J$33</f>
        <v>39.24</v>
      </c>
      <c r="AE31" s="112">
        <f>[26]Março!$J$34</f>
        <v>31.319999999999997</v>
      </c>
      <c r="AF31" s="112">
        <f>[26]Março!$J$35</f>
        <v>19.8</v>
      </c>
      <c r="AG31" s="117">
        <f t="shared" si="3"/>
        <v>54.36</v>
      </c>
      <c r="AH31" s="116">
        <f t="shared" si="4"/>
        <v>29.043870967741942</v>
      </c>
      <c r="AK31" s="5" t="s">
        <v>35</v>
      </c>
    </row>
    <row r="32" spans="1:38" x14ac:dyDescent="0.2">
      <c r="A32" s="48" t="s">
        <v>13</v>
      </c>
      <c r="B32" s="112">
        <f>[27]Março!$J$5</f>
        <v>25.56</v>
      </c>
      <c r="C32" s="112">
        <f>[27]Março!$J$6</f>
        <v>67.680000000000007</v>
      </c>
      <c r="D32" s="112">
        <f>[27]Março!$J$7</f>
        <v>56.88</v>
      </c>
      <c r="E32" s="112">
        <f>[27]Março!$J$8</f>
        <v>24.48</v>
      </c>
      <c r="F32" s="112">
        <f>[27]Março!$J$9</f>
        <v>36.36</v>
      </c>
      <c r="G32" s="112">
        <f>[27]Março!$J$10</f>
        <v>43.2</v>
      </c>
      <c r="H32" s="112">
        <f>[27]Março!$J$11</f>
        <v>60.480000000000004</v>
      </c>
      <c r="I32" s="112">
        <f>[27]Março!$J$12</f>
        <v>30.240000000000002</v>
      </c>
      <c r="J32" s="112">
        <f>[27]Março!$J$13</f>
        <v>31.680000000000003</v>
      </c>
      <c r="K32" s="112">
        <f>[27]Março!$J$14</f>
        <v>32.04</v>
      </c>
      <c r="L32" s="112">
        <f>[27]Março!$J$15</f>
        <v>24.12</v>
      </c>
      <c r="M32" s="112">
        <f>[27]Março!$J$16</f>
        <v>57.6</v>
      </c>
      <c r="N32" s="112">
        <f>[27]Março!$J$17</f>
        <v>30.240000000000002</v>
      </c>
      <c r="O32" s="112">
        <f>[27]Março!$J$18</f>
        <v>25.2</v>
      </c>
      <c r="P32" s="112">
        <f>[27]Março!$J$19</f>
        <v>46.440000000000005</v>
      </c>
      <c r="Q32" s="112">
        <f>[27]Março!$J$20</f>
        <v>32.04</v>
      </c>
      <c r="R32" s="112">
        <f>[27]Março!$J$21</f>
        <v>34.200000000000003</v>
      </c>
      <c r="S32" s="112">
        <f>[27]Março!$J$22</f>
        <v>30.96</v>
      </c>
      <c r="T32" s="112">
        <f>[27]Março!$J$23</f>
        <v>29.16</v>
      </c>
      <c r="U32" s="112">
        <f>[27]Março!$J$24</f>
        <v>38.880000000000003</v>
      </c>
      <c r="V32" s="112">
        <f>[27]Março!$J$25</f>
        <v>39.6</v>
      </c>
      <c r="W32" s="112">
        <f>[27]Março!$J$26</f>
        <v>60.839999999999996</v>
      </c>
      <c r="X32" s="112">
        <f>[27]Março!$J$27</f>
        <v>30.96</v>
      </c>
      <c r="Y32" s="112">
        <f>[27]Março!$J$28</f>
        <v>19.8</v>
      </c>
      <c r="Z32" s="112">
        <f>[27]Março!$J$29</f>
        <v>28.44</v>
      </c>
      <c r="AA32" s="112">
        <f>[27]Março!$J$30</f>
        <v>26.64</v>
      </c>
      <c r="AB32" s="112">
        <f>[27]Março!$J$31</f>
        <v>29.52</v>
      </c>
      <c r="AC32" s="112">
        <f>[27]Março!$J$32</f>
        <v>25.56</v>
      </c>
      <c r="AD32" s="112">
        <f>[27]Março!$J$33</f>
        <v>30.240000000000002</v>
      </c>
      <c r="AE32" s="112">
        <f>[27]Março!$J$34</f>
        <v>19.440000000000001</v>
      </c>
      <c r="AF32" s="112">
        <f>[27]Março!$J$35</f>
        <v>24.48</v>
      </c>
      <c r="AG32" s="117">
        <f t="shared" si="3"/>
        <v>67.680000000000007</v>
      </c>
      <c r="AH32" s="116">
        <f t="shared" si="4"/>
        <v>35.256774193548395</v>
      </c>
      <c r="AK32" t="s">
        <v>35</v>
      </c>
    </row>
    <row r="33" spans="1:38" x14ac:dyDescent="0.2">
      <c r="A33" s="48" t="s">
        <v>152</v>
      </c>
      <c r="B33" s="112">
        <f>[28]Março!$J$5</f>
        <v>37.800000000000004</v>
      </c>
      <c r="C33" s="112">
        <f>[28]Março!$J$6</f>
        <v>25.92</v>
      </c>
      <c r="D33" s="112">
        <f>[28]Março!$J$7</f>
        <v>76.680000000000007</v>
      </c>
      <c r="E33" s="112">
        <f>[28]Março!$J$8</f>
        <v>37.800000000000004</v>
      </c>
      <c r="F33" s="112">
        <f>[28]Março!$J$9</f>
        <v>35.28</v>
      </c>
      <c r="G33" s="112">
        <f>[28]Março!$J$10</f>
        <v>32.4</v>
      </c>
      <c r="H33" s="112">
        <f>[28]Março!$J$11</f>
        <v>31.680000000000003</v>
      </c>
      <c r="I33" s="112">
        <f>[28]Março!$J$12</f>
        <v>40.32</v>
      </c>
      <c r="J33" s="112">
        <f>[28]Março!$J$13</f>
        <v>28.8</v>
      </c>
      <c r="K33" s="112">
        <f>[28]Março!$J$14</f>
        <v>35.64</v>
      </c>
      <c r="L33" s="112">
        <f>[28]Março!$J$15</f>
        <v>21.96</v>
      </c>
      <c r="M33" s="112">
        <f>[28]Março!$J$16</f>
        <v>30.240000000000002</v>
      </c>
      <c r="N33" s="112">
        <f>[28]Março!$J$17</f>
        <v>29.16</v>
      </c>
      <c r="O33" s="112">
        <f>[28]Março!$J$18</f>
        <v>43.92</v>
      </c>
      <c r="P33" s="112">
        <f>[28]Março!$J$19</f>
        <v>36.36</v>
      </c>
      <c r="Q33" s="112">
        <f>[28]Março!$J$20</f>
        <v>26.64</v>
      </c>
      <c r="R33" s="112">
        <f>[28]Março!$J$21</f>
        <v>39.96</v>
      </c>
      <c r="S33" s="112">
        <f>[28]Março!$J$22</f>
        <v>31.680000000000003</v>
      </c>
      <c r="T33" s="112">
        <f>[28]Março!$J$23</f>
        <v>26.28</v>
      </c>
      <c r="U33" s="112">
        <f>[28]Março!$J$24</f>
        <v>41.76</v>
      </c>
      <c r="V33" s="112">
        <f>[28]Março!$J$25</f>
        <v>56.88</v>
      </c>
      <c r="W33" s="112">
        <f>[28]Março!$J$26</f>
        <v>25.2</v>
      </c>
      <c r="X33" s="112">
        <f>[28]Março!$J$27</f>
        <v>34.200000000000003</v>
      </c>
      <c r="Y33" s="112">
        <f>[28]Março!$J$28</f>
        <v>26.28</v>
      </c>
      <c r="Z33" s="112">
        <f>[28]Março!$J$29</f>
        <v>24.12</v>
      </c>
      <c r="AA33" s="112">
        <f>[28]Março!$J$30</f>
        <v>33.480000000000004</v>
      </c>
      <c r="AB33" s="112">
        <f>[28]Março!$J$31</f>
        <v>28.08</v>
      </c>
      <c r="AC33" s="112">
        <f>[28]Março!$J$32</f>
        <v>23.759999999999998</v>
      </c>
      <c r="AD33" s="112">
        <f>[28]Março!$J$33</f>
        <v>26.64</v>
      </c>
      <c r="AE33" s="112">
        <f>[28]Março!$J$34</f>
        <v>18.36</v>
      </c>
      <c r="AF33" s="112">
        <f>[28]Março!$J$35</f>
        <v>41.4</v>
      </c>
      <c r="AG33" s="117">
        <f t="shared" si="3"/>
        <v>76.680000000000007</v>
      </c>
      <c r="AH33" s="116">
        <f t="shared" si="4"/>
        <v>33.828387096774193</v>
      </c>
    </row>
    <row r="34" spans="1:38" x14ac:dyDescent="0.2">
      <c r="A34" s="48" t="s">
        <v>123</v>
      </c>
      <c r="B34" s="112">
        <f>[29]Março!$J$5</f>
        <v>38.519999999999996</v>
      </c>
      <c r="C34" s="112">
        <f>[29]Março!$J$6</f>
        <v>28.44</v>
      </c>
      <c r="D34" s="112">
        <f>[29]Março!$J$7</f>
        <v>46.440000000000005</v>
      </c>
      <c r="E34" s="112">
        <f>[29]Março!$J$8</f>
        <v>45</v>
      </c>
      <c r="F34" s="112">
        <f>[29]Março!$J$9</f>
        <v>33.840000000000003</v>
      </c>
      <c r="G34" s="112">
        <f>[29]Março!$J$10</f>
        <v>36.72</v>
      </c>
      <c r="H34" s="112">
        <f>[29]Março!$J$11</f>
        <v>30.6</v>
      </c>
      <c r="I34" s="112">
        <f>[29]Março!$J$12</f>
        <v>47.16</v>
      </c>
      <c r="J34" s="112">
        <f>[29]Março!$J$13</f>
        <v>46.440000000000005</v>
      </c>
      <c r="K34" s="112">
        <f>[29]Março!$J$14</f>
        <v>33.119999999999997</v>
      </c>
      <c r="L34" s="112">
        <f>[29]Março!$J$15</f>
        <v>43.56</v>
      </c>
      <c r="M34" s="112">
        <f>[29]Março!$J$16</f>
        <v>36</v>
      </c>
      <c r="N34" s="112">
        <f>[29]Março!$J$17</f>
        <v>27.36</v>
      </c>
      <c r="O34" s="112">
        <f>[29]Março!$J$18</f>
        <v>32.4</v>
      </c>
      <c r="P34" s="112">
        <f>[29]Março!$J$19</f>
        <v>42.84</v>
      </c>
      <c r="Q34" s="112">
        <f>[29]Março!$J$20</f>
        <v>28.08</v>
      </c>
      <c r="R34" s="112">
        <f>[29]Março!$J$21</f>
        <v>56.16</v>
      </c>
      <c r="S34" s="112">
        <f>[29]Março!$J$22</f>
        <v>42.84</v>
      </c>
      <c r="T34" s="112">
        <f>[29]Março!$J$23</f>
        <v>37.080000000000005</v>
      </c>
      <c r="U34" s="112">
        <f>[29]Março!$J$24</f>
        <v>41.4</v>
      </c>
      <c r="V34" s="112">
        <f>[29]Março!$J$25</f>
        <v>73.8</v>
      </c>
      <c r="W34" s="112">
        <f>[29]Março!$J$26</f>
        <v>26.64</v>
      </c>
      <c r="X34" s="112">
        <f>[29]Março!$J$27</f>
        <v>44.28</v>
      </c>
      <c r="Y34" s="112">
        <f>[29]Março!$J$28</f>
        <v>31.680000000000003</v>
      </c>
      <c r="Z34" s="112">
        <f>[29]Março!$J$29</f>
        <v>22.32</v>
      </c>
      <c r="AA34" s="112">
        <f>[29]Março!$J$30</f>
        <v>31.680000000000003</v>
      </c>
      <c r="AB34" s="112">
        <f>[29]Março!$J$31</f>
        <v>30.96</v>
      </c>
      <c r="AC34" s="112">
        <f>[29]Março!$J$32</f>
        <v>27.720000000000002</v>
      </c>
      <c r="AD34" s="112">
        <f>[29]Março!$J$33</f>
        <v>24.48</v>
      </c>
      <c r="AE34" s="112">
        <f>[29]Março!$J$34</f>
        <v>24.12</v>
      </c>
      <c r="AF34" s="112">
        <f>[29]Março!$J$35</f>
        <v>39.24</v>
      </c>
      <c r="AG34" s="117">
        <f t="shared" si="3"/>
        <v>73.8</v>
      </c>
      <c r="AH34" s="116">
        <f t="shared" si="4"/>
        <v>37.126451612903217</v>
      </c>
      <c r="AK34" t="s">
        <v>35</v>
      </c>
    </row>
    <row r="35" spans="1:38" x14ac:dyDescent="0.2">
      <c r="A35" s="48" t="s">
        <v>14</v>
      </c>
      <c r="B35" s="112">
        <f>[30]Março!$J$5</f>
        <v>21.96</v>
      </c>
      <c r="C35" s="112">
        <f>[30]Março!$J$6</f>
        <v>51.480000000000004</v>
      </c>
      <c r="D35" s="112">
        <f>[30]Março!$J$7</f>
        <v>24.48</v>
      </c>
      <c r="E35" s="112">
        <f>[30]Março!$J$8</f>
        <v>18.720000000000002</v>
      </c>
      <c r="F35" s="112">
        <f>[30]Março!$J$9</f>
        <v>64.44</v>
      </c>
      <c r="G35" s="112">
        <f>[30]Março!$J$10</f>
        <v>32.76</v>
      </c>
      <c r="H35" s="112">
        <f>[30]Março!$J$11</f>
        <v>34.56</v>
      </c>
      <c r="I35" s="112">
        <f>[30]Março!$J$12</f>
        <v>49.32</v>
      </c>
      <c r="J35" s="112">
        <f>[30]Março!$J$13</f>
        <v>38.880000000000003</v>
      </c>
      <c r="K35" s="112">
        <f>[30]Março!$J$14</f>
        <v>28.44</v>
      </c>
      <c r="L35" s="112">
        <f>[30]Março!$J$15</f>
        <v>27</v>
      </c>
      <c r="M35" s="112">
        <f>[30]Março!$J$16</f>
        <v>21.240000000000002</v>
      </c>
      <c r="N35" s="112">
        <f>[30]Março!$J$17</f>
        <v>43.56</v>
      </c>
      <c r="O35" s="112">
        <f>[30]Março!$J$18</f>
        <v>15.48</v>
      </c>
      <c r="P35" s="112">
        <f>[30]Março!$J$19</f>
        <v>25.92</v>
      </c>
      <c r="Q35" s="112">
        <f>[30]Março!$J$20</f>
        <v>37.440000000000005</v>
      </c>
      <c r="R35" s="112">
        <f>[30]Março!$J$21</f>
        <v>34.56</v>
      </c>
      <c r="S35" s="112">
        <f>[30]Março!$J$22</f>
        <v>36.72</v>
      </c>
      <c r="T35" s="112">
        <f>[30]Março!$J$23</f>
        <v>38.880000000000003</v>
      </c>
      <c r="U35" s="112">
        <f>[30]Março!$J$24</f>
        <v>49.680000000000007</v>
      </c>
      <c r="V35" s="112">
        <f>[30]Março!$J$25</f>
        <v>48.96</v>
      </c>
      <c r="W35" s="112">
        <f>[30]Março!$J$26</f>
        <v>33.480000000000004</v>
      </c>
      <c r="X35" s="112">
        <f>[30]Março!$J$27</f>
        <v>33.480000000000004</v>
      </c>
      <c r="Y35" s="112">
        <f>[30]Março!$J$28</f>
        <v>28.44</v>
      </c>
      <c r="Z35" s="112">
        <f>[30]Março!$J$29</f>
        <v>27.36</v>
      </c>
      <c r="AA35" s="112">
        <f>[30]Março!$J$30</f>
        <v>39.6</v>
      </c>
      <c r="AB35" s="112">
        <f>[30]Março!$J$31</f>
        <v>23.759999999999998</v>
      </c>
      <c r="AC35" s="112">
        <f>[30]Março!$J$32</f>
        <v>31.680000000000003</v>
      </c>
      <c r="AD35" s="112">
        <f>[30]Março!$J$33</f>
        <v>24.12</v>
      </c>
      <c r="AE35" s="112">
        <f>[30]Março!$J$34</f>
        <v>24.840000000000003</v>
      </c>
      <c r="AF35" s="112">
        <f>[30]Março!$J$35</f>
        <v>21.240000000000002</v>
      </c>
      <c r="AG35" s="117">
        <f t="shared" si="3"/>
        <v>64.44</v>
      </c>
      <c r="AH35" s="116">
        <f t="shared" si="4"/>
        <v>33.305806451612902</v>
      </c>
    </row>
    <row r="36" spans="1:38" x14ac:dyDescent="0.2">
      <c r="A36" s="48" t="s">
        <v>153</v>
      </c>
      <c r="B36" s="112">
        <f>[31]Março!$J$5</f>
        <v>18</v>
      </c>
      <c r="C36" s="112">
        <f>[31]Março!$J$6</f>
        <v>60.12</v>
      </c>
      <c r="D36" s="112">
        <f>[31]Março!$J$7</f>
        <v>43.56</v>
      </c>
      <c r="E36" s="112">
        <f>[31]Março!$J$8</f>
        <v>30.240000000000002</v>
      </c>
      <c r="F36" s="112">
        <f>[31]Março!$J$9</f>
        <v>28.8</v>
      </c>
      <c r="G36" s="112">
        <f>[31]Março!$J$10</f>
        <v>39.24</v>
      </c>
      <c r="H36" s="112">
        <f>[31]Março!$J$11</f>
        <v>47.519999999999996</v>
      </c>
      <c r="I36" s="112">
        <f>[31]Março!$J$12</f>
        <v>57.24</v>
      </c>
      <c r="J36" s="112">
        <f>[31]Março!$J$13</f>
        <v>55.440000000000005</v>
      </c>
      <c r="K36" s="112">
        <f>[31]Março!$J$14</f>
        <v>29.16</v>
      </c>
      <c r="L36" s="112">
        <f>[31]Março!$J$15</f>
        <v>18.36</v>
      </c>
      <c r="M36" s="112">
        <f>[31]Março!$J$16</f>
        <v>26.28</v>
      </c>
      <c r="N36" s="112">
        <f>[31]Março!$J$17</f>
        <v>29.880000000000003</v>
      </c>
      <c r="O36" s="112">
        <f>[31]Março!$J$18</f>
        <v>33.480000000000004</v>
      </c>
      <c r="P36" s="112">
        <f>[31]Março!$J$19</f>
        <v>35.64</v>
      </c>
      <c r="Q36" s="112">
        <f>[31]Março!$J$20</f>
        <v>54.36</v>
      </c>
      <c r="R36" s="112">
        <f>[31]Março!$J$21</f>
        <v>32.04</v>
      </c>
      <c r="S36" s="112">
        <f>[31]Março!$J$22</f>
        <v>27</v>
      </c>
      <c r="T36" s="112">
        <f>[31]Março!$J$23</f>
        <v>41.4</v>
      </c>
      <c r="U36" s="112">
        <f>[31]Março!$J$24</f>
        <v>46.800000000000004</v>
      </c>
      <c r="V36" s="112">
        <f>[31]Março!$J$25</f>
        <v>48.6</v>
      </c>
      <c r="W36" s="112">
        <f>[31]Março!$J$26</f>
        <v>47.16</v>
      </c>
      <c r="X36" s="112">
        <f>[31]Março!$J$27</f>
        <v>26.64</v>
      </c>
      <c r="Y36" s="112">
        <f>[31]Março!$J$28</f>
        <v>20.52</v>
      </c>
      <c r="Z36" s="112">
        <f>[31]Março!$J$29</f>
        <v>21.6</v>
      </c>
      <c r="AA36" s="112">
        <f>[31]Março!$J$30</f>
        <v>21.96</v>
      </c>
      <c r="AB36" s="112">
        <f>[31]Março!$J$31</f>
        <v>29.880000000000003</v>
      </c>
      <c r="AC36" s="112">
        <f>[31]Março!$J$32</f>
        <v>37.800000000000004</v>
      </c>
      <c r="AD36" s="112">
        <f>[31]Março!$J$33</f>
        <v>27.720000000000002</v>
      </c>
      <c r="AE36" s="112">
        <f>[31]Março!$J$34</f>
        <v>21.6</v>
      </c>
      <c r="AF36" s="112">
        <f>[31]Março!$J$35</f>
        <v>32.4</v>
      </c>
      <c r="AG36" s="117">
        <f t="shared" si="3"/>
        <v>60.12</v>
      </c>
      <c r="AH36" s="116">
        <f t="shared" si="4"/>
        <v>35.175483870967739</v>
      </c>
      <c r="AK36" t="s">
        <v>35</v>
      </c>
    </row>
    <row r="37" spans="1:38" x14ac:dyDescent="0.2">
      <c r="A37" s="48" t="s">
        <v>15</v>
      </c>
      <c r="B37" s="112">
        <f>[32]Março!$J$5</f>
        <v>42.84</v>
      </c>
      <c r="C37" s="112">
        <f>[32]Março!$J$6</f>
        <v>24.12</v>
      </c>
      <c r="D37" s="112">
        <f>[32]Março!$J$7</f>
        <v>33.840000000000003</v>
      </c>
      <c r="E37" s="112">
        <f>[32]Março!$J$8</f>
        <v>32.76</v>
      </c>
      <c r="F37" s="112">
        <f>[32]Março!$J$9</f>
        <v>33.480000000000004</v>
      </c>
      <c r="G37" s="112">
        <f>[32]Março!$J$10</f>
        <v>24.840000000000003</v>
      </c>
      <c r="H37" s="112">
        <f>[32]Março!$J$11</f>
        <v>25.92</v>
      </c>
      <c r="I37" s="112">
        <f>[32]Março!$J$12</f>
        <v>38.519999999999996</v>
      </c>
      <c r="J37" s="112">
        <f>[32]Março!$J$13</f>
        <v>34.92</v>
      </c>
      <c r="K37" s="112">
        <f>[32]Março!$J$14</f>
        <v>37.080000000000005</v>
      </c>
      <c r="L37" s="112">
        <f>[32]Março!$J$15</f>
        <v>26.28</v>
      </c>
      <c r="M37" s="112">
        <f>[32]Março!$J$16</f>
        <v>34.92</v>
      </c>
      <c r="N37" s="112">
        <f>[32]Março!$J$17</f>
        <v>38.159999999999997</v>
      </c>
      <c r="O37" s="112">
        <f>[32]Março!$J$18</f>
        <v>28.8</v>
      </c>
      <c r="P37" s="112">
        <f>[32]Março!$J$19</f>
        <v>29.52</v>
      </c>
      <c r="Q37" s="112">
        <f>[32]Março!$J$20</f>
        <v>35.28</v>
      </c>
      <c r="R37" s="112">
        <f>[32]Março!$J$21</f>
        <v>39.96</v>
      </c>
      <c r="S37" s="112">
        <f>[32]Março!$J$22</f>
        <v>42.12</v>
      </c>
      <c r="T37" s="112">
        <f>[32]Março!$J$23</f>
        <v>32.04</v>
      </c>
      <c r="U37" s="112">
        <f>[32]Março!$J$24</f>
        <v>41.4</v>
      </c>
      <c r="V37" s="112">
        <f>[32]Março!$J$25</f>
        <v>63</v>
      </c>
      <c r="W37" s="112">
        <f>[32]Março!$J$26</f>
        <v>31.680000000000003</v>
      </c>
      <c r="X37" s="112">
        <f>[32]Março!$J$27</f>
        <v>49.32</v>
      </c>
      <c r="Y37" s="112">
        <f>[32]Março!$J$28</f>
        <v>42.480000000000004</v>
      </c>
      <c r="Z37" s="112">
        <f>[32]Março!$J$29</f>
        <v>29.52</v>
      </c>
      <c r="AA37" s="112">
        <f>[32]Março!$J$30</f>
        <v>33.840000000000003</v>
      </c>
      <c r="AB37" s="112">
        <f>[32]Março!$J$31</f>
        <v>35.28</v>
      </c>
      <c r="AC37" s="112">
        <f>[32]Março!$J$32</f>
        <v>37.080000000000005</v>
      </c>
      <c r="AD37" s="112">
        <f>[32]Março!$J$33</f>
        <v>38.880000000000003</v>
      </c>
      <c r="AE37" s="112">
        <f>[32]Março!$J$34</f>
        <v>27</v>
      </c>
      <c r="AF37" s="112">
        <f>[32]Março!$J$35</f>
        <v>34.56</v>
      </c>
      <c r="AG37" s="117">
        <f t="shared" si="3"/>
        <v>63</v>
      </c>
      <c r="AH37" s="116">
        <f t="shared" si="4"/>
        <v>35.465806451612906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[33]Março!$J$5</f>
        <v>65.160000000000011</v>
      </c>
      <c r="C38" s="112">
        <f>[33]Março!$J$6</f>
        <v>29.880000000000003</v>
      </c>
      <c r="D38" s="112">
        <f>[33]Março!$J$7</f>
        <v>32.04</v>
      </c>
      <c r="E38" s="112">
        <f>[33]Março!$J$8</f>
        <v>20.16</v>
      </c>
      <c r="F38" s="112">
        <f>[33]Março!$J$9</f>
        <v>18</v>
      </c>
      <c r="G38" s="112">
        <f>[33]Março!$J$10</f>
        <v>19.8</v>
      </c>
      <c r="H38" s="112">
        <f>[33]Março!$J$11</f>
        <v>45.36</v>
      </c>
      <c r="I38" s="112">
        <f>[33]Março!$J$12</f>
        <v>34.92</v>
      </c>
      <c r="J38" s="112">
        <f>[33]Março!$J$13</f>
        <v>41.4</v>
      </c>
      <c r="K38" s="112">
        <f>[33]Março!$J$14</f>
        <v>28.44</v>
      </c>
      <c r="L38" s="112">
        <f>[33]Março!$J$15</f>
        <v>39.24</v>
      </c>
      <c r="M38" s="112">
        <f>[33]Março!$J$16</f>
        <v>32.4</v>
      </c>
      <c r="N38" s="112">
        <f>[33]Março!$J$17</f>
        <v>24.48</v>
      </c>
      <c r="O38" s="112">
        <f>[33]Março!$J$18</f>
        <v>44.64</v>
      </c>
      <c r="P38" s="112">
        <f>[33]Março!$J$19</f>
        <v>46.800000000000004</v>
      </c>
      <c r="Q38" s="112">
        <f>[33]Março!$J$20</f>
        <v>27.36</v>
      </c>
      <c r="R38" s="112">
        <f>[33]Março!$J$21</f>
        <v>51.84</v>
      </c>
      <c r="S38" s="112">
        <f>[33]Março!$J$22</f>
        <v>24.48</v>
      </c>
      <c r="T38" s="112">
        <f>[33]Março!$J$23</f>
        <v>37.080000000000005</v>
      </c>
      <c r="U38" s="112">
        <f>[33]Março!$J$24</f>
        <v>25.56</v>
      </c>
      <c r="V38" s="112">
        <f>[33]Março!$J$25</f>
        <v>23.759999999999998</v>
      </c>
      <c r="W38" s="112">
        <f>[33]Março!$J$26</f>
        <v>28.8</v>
      </c>
      <c r="X38" s="112">
        <f>[33]Março!$J$27</f>
        <v>24.12</v>
      </c>
      <c r="Y38" s="112">
        <f>[33]Março!$J$28</f>
        <v>57.960000000000008</v>
      </c>
      <c r="Z38" s="112">
        <f>[33]Março!$J$29</f>
        <v>15.48</v>
      </c>
      <c r="AA38" s="112">
        <f>[33]Março!$J$30</f>
        <v>36.36</v>
      </c>
      <c r="AB38" s="112">
        <f>[33]Março!$J$31</f>
        <v>17.64</v>
      </c>
      <c r="AC38" s="112">
        <f>[33]Março!$J$32</f>
        <v>24.840000000000003</v>
      </c>
      <c r="AD38" s="112">
        <f>[33]Março!$J$33</f>
        <v>26.64</v>
      </c>
      <c r="AE38" s="112">
        <f>[33]Março!$J$34</f>
        <v>52.56</v>
      </c>
      <c r="AF38" s="112">
        <f>[33]Março!$J$35</f>
        <v>21.96</v>
      </c>
      <c r="AG38" s="117">
        <f t="shared" si="3"/>
        <v>65.160000000000011</v>
      </c>
      <c r="AH38" s="116">
        <f t="shared" si="4"/>
        <v>32.876129032258071</v>
      </c>
      <c r="AJ38" s="127"/>
      <c r="AK38" s="12" t="s">
        <v>35</v>
      </c>
      <c r="AL38" t="s">
        <v>35</v>
      </c>
    </row>
    <row r="39" spans="1:38" x14ac:dyDescent="0.2">
      <c r="A39" s="48" t="s">
        <v>154</v>
      </c>
      <c r="B39" s="112">
        <f>[34]Março!$J$5</f>
        <v>35.28</v>
      </c>
      <c r="C39" s="112">
        <f>[34]Março!$J$6</f>
        <v>46.080000000000005</v>
      </c>
      <c r="D39" s="112">
        <f>[34]Março!$J$7</f>
        <v>42.480000000000004</v>
      </c>
      <c r="E39" s="112">
        <f>[34]Março!$J$8</f>
        <v>32.4</v>
      </c>
      <c r="F39" s="112">
        <f>[34]Março!$J$9</f>
        <v>47.16</v>
      </c>
      <c r="G39" s="112">
        <f>[34]Março!$J$10</f>
        <v>38.159999999999997</v>
      </c>
      <c r="H39" s="112">
        <f>[34]Março!$J$11</f>
        <v>25.56</v>
      </c>
      <c r="I39" s="112">
        <f>[34]Março!$J$12</f>
        <v>42.84</v>
      </c>
      <c r="J39" s="112">
        <f>[34]Março!$J$13</f>
        <v>31.680000000000003</v>
      </c>
      <c r="K39" s="112">
        <f>[34]Março!$J$14</f>
        <v>30.6</v>
      </c>
      <c r="L39" s="112">
        <f>[34]Março!$J$15</f>
        <v>20.52</v>
      </c>
      <c r="M39" s="112">
        <f>[34]Março!$J$16</f>
        <v>26.64</v>
      </c>
      <c r="N39" s="112">
        <f>[34]Março!$J$17</f>
        <v>59.760000000000005</v>
      </c>
      <c r="O39" s="112">
        <f>[34]Março!$J$18</f>
        <v>59.760000000000005</v>
      </c>
      <c r="P39" s="112">
        <f>[34]Março!$J$19</f>
        <v>48.24</v>
      </c>
      <c r="Q39" s="112">
        <f>[34]Março!$J$20</f>
        <v>27.36</v>
      </c>
      <c r="R39" s="112">
        <f>[34]Março!$J$21</f>
        <v>58.680000000000007</v>
      </c>
      <c r="S39" s="112">
        <f>[34]Março!$J$22</f>
        <v>29.16</v>
      </c>
      <c r="T39" s="112">
        <f>[34]Março!$J$23</f>
        <v>48.96</v>
      </c>
      <c r="U39" s="112">
        <f>[34]Março!$J$24</f>
        <v>35.64</v>
      </c>
      <c r="V39" s="112">
        <f>[34]Março!$J$25</f>
        <v>54.72</v>
      </c>
      <c r="W39" s="112">
        <f>[34]Março!$J$26</f>
        <v>29.16</v>
      </c>
      <c r="X39" s="112">
        <f>[34]Março!$J$27</f>
        <v>38.880000000000003</v>
      </c>
      <c r="Y39" s="112">
        <f>[34]Março!$J$28</f>
        <v>26.28</v>
      </c>
      <c r="Z39" s="112">
        <f>[34]Março!$J$29</f>
        <v>26.28</v>
      </c>
      <c r="AA39" s="112">
        <f>[34]Março!$J$30</f>
        <v>32.04</v>
      </c>
      <c r="AB39" s="112">
        <f>[34]Março!$J$31</f>
        <v>28.44</v>
      </c>
      <c r="AC39" s="112">
        <f>[34]Março!$J$32</f>
        <v>22.68</v>
      </c>
      <c r="AD39" s="112">
        <f>[34]Março!$J$33</f>
        <v>32.76</v>
      </c>
      <c r="AE39" s="112">
        <f>[34]Março!$J$34</f>
        <v>37.440000000000005</v>
      </c>
      <c r="AF39" s="112">
        <f>[34]Março!$J$35</f>
        <v>35.28</v>
      </c>
      <c r="AG39" s="117">
        <f t="shared" si="3"/>
        <v>59.760000000000005</v>
      </c>
      <c r="AH39" s="116">
        <f t="shared" si="4"/>
        <v>37.126451612903232</v>
      </c>
    </row>
    <row r="40" spans="1:38" x14ac:dyDescent="0.2">
      <c r="A40" s="48" t="s">
        <v>17</v>
      </c>
      <c r="B40" s="112">
        <f>[35]Março!$J$5</f>
        <v>31.319999999999997</v>
      </c>
      <c r="C40" s="112">
        <f>[35]Março!$J$6</f>
        <v>29.880000000000003</v>
      </c>
      <c r="D40" s="112">
        <f>[35]Março!$J$7</f>
        <v>36</v>
      </c>
      <c r="E40" s="112">
        <f>[35]Março!$J$8</f>
        <v>34.56</v>
      </c>
      <c r="F40" s="112">
        <f>[35]Março!$J$9</f>
        <v>35.64</v>
      </c>
      <c r="G40" s="112">
        <f>[35]Março!$J$10</f>
        <v>45</v>
      </c>
      <c r="H40" s="112">
        <f>[35]Março!$J$11</f>
        <v>36</v>
      </c>
      <c r="I40" s="112">
        <f>[35]Março!$J$12</f>
        <v>38.519999999999996</v>
      </c>
      <c r="J40" s="112">
        <f>[35]Março!$J$13</f>
        <v>42.480000000000004</v>
      </c>
      <c r="K40" s="112">
        <f>[35]Março!$J$14</f>
        <v>37.440000000000005</v>
      </c>
      <c r="L40" s="112">
        <f>[35]Março!$J$15</f>
        <v>21.96</v>
      </c>
      <c r="M40" s="112">
        <f>[35]Março!$J$16</f>
        <v>31.680000000000003</v>
      </c>
      <c r="N40" s="112">
        <f>[35]Março!$J$17</f>
        <v>29.880000000000003</v>
      </c>
      <c r="O40" s="112">
        <f>[35]Março!$J$18</f>
        <v>44.28</v>
      </c>
      <c r="P40" s="112">
        <f>[35]Março!$J$19</f>
        <v>34.56</v>
      </c>
      <c r="Q40" s="112">
        <f>[35]Março!$J$20</f>
        <v>31.319999999999997</v>
      </c>
      <c r="R40" s="112">
        <f>[35]Março!$J$21</f>
        <v>42.84</v>
      </c>
      <c r="S40" s="112">
        <f>[35]Março!$J$22</f>
        <v>26.28</v>
      </c>
      <c r="T40" s="112">
        <f>[35]Março!$J$23</f>
        <v>27</v>
      </c>
      <c r="U40" s="112">
        <f>[35]Março!$J$24</f>
        <v>36.36</v>
      </c>
      <c r="V40" s="112">
        <f>[35]Março!$J$25</f>
        <v>57.960000000000008</v>
      </c>
      <c r="W40" s="112">
        <f>[35]Março!$J$26</f>
        <v>18.36</v>
      </c>
      <c r="X40" s="112">
        <f>[35]Março!$J$27</f>
        <v>37.440000000000005</v>
      </c>
      <c r="Y40" s="112">
        <f>[35]Março!$J$28</f>
        <v>29.880000000000003</v>
      </c>
      <c r="Z40" s="112">
        <f>[35]Março!$J$29</f>
        <v>24.12</v>
      </c>
      <c r="AA40" s="112">
        <f>[35]Março!$J$30</f>
        <v>33.840000000000003</v>
      </c>
      <c r="AB40" s="112">
        <f>[35]Março!$J$31</f>
        <v>37.800000000000004</v>
      </c>
      <c r="AC40" s="112">
        <f>[35]Março!$J$32</f>
        <v>23.040000000000003</v>
      </c>
      <c r="AD40" s="112">
        <f>[35]Março!$J$33</f>
        <v>25.92</v>
      </c>
      <c r="AE40" s="112">
        <f>[35]Março!$J$34</f>
        <v>15.840000000000002</v>
      </c>
      <c r="AF40" s="112">
        <f>[35]Março!$J$35</f>
        <v>67.680000000000007</v>
      </c>
      <c r="AG40" s="117">
        <f t="shared" si="3"/>
        <v>67.680000000000007</v>
      </c>
      <c r="AH40" s="116">
        <f t="shared" si="4"/>
        <v>34.350967741935484</v>
      </c>
      <c r="AK40" t="s">
        <v>35</v>
      </c>
      <c r="AL40" t="s">
        <v>35</v>
      </c>
    </row>
    <row r="41" spans="1:38" x14ac:dyDescent="0.2">
      <c r="A41" s="48" t="s">
        <v>136</v>
      </c>
      <c r="B41" s="112" t="str">
        <f>[36]Março!$J$5</f>
        <v>*</v>
      </c>
      <c r="C41" s="112" t="str">
        <f>[36]Março!$J$6</f>
        <v>*</v>
      </c>
      <c r="D41" s="112" t="str">
        <f>[36]Março!$J$7</f>
        <v>*</v>
      </c>
      <c r="E41" s="112" t="str">
        <f>[36]Março!$J$8</f>
        <v>*</v>
      </c>
      <c r="F41" s="112">
        <f>[36]Março!$J$9</f>
        <v>40.680000000000007</v>
      </c>
      <c r="G41" s="112">
        <f>[36]Março!$J$10</f>
        <v>33.840000000000003</v>
      </c>
      <c r="H41" s="112">
        <f>[36]Março!$J$11</f>
        <v>35.64</v>
      </c>
      <c r="I41" s="112">
        <f>[36]Março!$J$12</f>
        <v>28.44</v>
      </c>
      <c r="J41" s="112">
        <f>[36]Março!$J$13</f>
        <v>36.36</v>
      </c>
      <c r="K41" s="112">
        <f>[36]Março!$J$14</f>
        <v>39.6</v>
      </c>
      <c r="L41" s="112">
        <f>[36]Março!$J$15</f>
        <v>35.64</v>
      </c>
      <c r="M41" s="112">
        <f>[36]Março!$J$16</f>
        <v>34.92</v>
      </c>
      <c r="N41" s="112">
        <f>[36]Março!$J$17</f>
        <v>29.52</v>
      </c>
      <c r="O41" s="112">
        <f>[36]Março!$J$18</f>
        <v>24.840000000000003</v>
      </c>
      <c r="P41" s="112">
        <f>[36]Março!$J$19</f>
        <v>57.960000000000008</v>
      </c>
      <c r="Q41" s="112">
        <f>[36]Março!$J$20</f>
        <v>23.759999999999998</v>
      </c>
      <c r="R41" s="112">
        <f>[36]Março!$J$21</f>
        <v>33.480000000000004</v>
      </c>
      <c r="S41" s="112">
        <f>[36]Março!$J$22</f>
        <v>48.96</v>
      </c>
      <c r="T41" s="112">
        <f>[36]Março!$J$23</f>
        <v>38.159999999999997</v>
      </c>
      <c r="U41" s="112">
        <f>[36]Março!$J$24</f>
        <v>44.64</v>
      </c>
      <c r="V41" s="112">
        <f>[36]Março!$J$25</f>
        <v>46.080000000000005</v>
      </c>
      <c r="W41" s="112">
        <f>[36]Março!$J$26</f>
        <v>45</v>
      </c>
      <c r="X41" s="112">
        <f>[36]Março!$J$27</f>
        <v>45.36</v>
      </c>
      <c r="Y41" s="112">
        <f>[36]Março!$J$28</f>
        <v>47.519999999999996</v>
      </c>
      <c r="Z41" s="112">
        <f>[36]Março!$J$29</f>
        <v>27</v>
      </c>
      <c r="AA41" s="112">
        <f>[36]Março!$J$30</f>
        <v>22.68</v>
      </c>
      <c r="AB41" s="112">
        <f>[36]Março!$J$31</f>
        <v>30.240000000000002</v>
      </c>
      <c r="AC41" s="112">
        <f>[36]Março!$J$32</f>
        <v>24.12</v>
      </c>
      <c r="AD41" s="112">
        <f>[36]Março!$J$33</f>
        <v>24.12</v>
      </c>
      <c r="AE41" s="112">
        <f>[36]Março!$J$34</f>
        <v>20.52</v>
      </c>
      <c r="AF41" s="112">
        <f>[36]Março!$J$35</f>
        <v>21.96</v>
      </c>
      <c r="AG41" s="117">
        <f t="shared" si="3"/>
        <v>57.960000000000008</v>
      </c>
      <c r="AH41" s="116">
        <f t="shared" si="4"/>
        <v>34.853333333333339</v>
      </c>
      <c r="AK41" t="s">
        <v>35</v>
      </c>
    </row>
    <row r="42" spans="1:38" x14ac:dyDescent="0.2">
      <c r="A42" s="48" t="s">
        <v>18</v>
      </c>
      <c r="B42" s="112">
        <f>[37]Março!$J$5</f>
        <v>36.36</v>
      </c>
      <c r="C42" s="112">
        <f>[37]Março!$J$6</f>
        <v>52.2</v>
      </c>
      <c r="D42" s="112">
        <f>[37]Março!$J$7</f>
        <v>63</v>
      </c>
      <c r="E42" s="112">
        <f>[37]Março!$J$8</f>
        <v>31.319999999999997</v>
      </c>
      <c r="F42" s="112">
        <f>[37]Março!$J$9</f>
        <v>50.4</v>
      </c>
      <c r="G42" s="112">
        <f>[37]Março!$J$10</f>
        <v>32.76</v>
      </c>
      <c r="H42" s="112">
        <f>[37]Março!$J$11</f>
        <v>30.240000000000002</v>
      </c>
      <c r="I42" s="112">
        <f>[37]Março!$J$12</f>
        <v>38.519999999999996</v>
      </c>
      <c r="J42" s="112">
        <f>[37]Março!$J$13</f>
        <v>37.080000000000005</v>
      </c>
      <c r="K42" s="112">
        <f>[37]Março!$J$14</f>
        <v>29.16</v>
      </c>
      <c r="L42" s="112">
        <f>[37]Março!$J$15</f>
        <v>39.24</v>
      </c>
      <c r="M42" s="112">
        <f>[37]Março!$J$16</f>
        <v>28.8</v>
      </c>
      <c r="N42" s="112">
        <f>[37]Março!$J$17</f>
        <v>34.200000000000003</v>
      </c>
      <c r="O42" s="112">
        <f>[37]Março!$J$18</f>
        <v>25.2</v>
      </c>
      <c r="P42" s="112">
        <f>[37]Março!$J$19</f>
        <v>39.6</v>
      </c>
      <c r="Q42" s="112">
        <f>[37]Março!$J$20</f>
        <v>29.52</v>
      </c>
      <c r="R42" s="112">
        <f>[37]Março!$J$21</f>
        <v>52.2</v>
      </c>
      <c r="S42" s="112">
        <f>[37]Março!$J$22</f>
        <v>38.519999999999996</v>
      </c>
      <c r="T42" s="112">
        <f>[37]Março!$J$23</f>
        <v>47.519999999999996</v>
      </c>
      <c r="U42" s="112">
        <f>[37]Março!$J$24</f>
        <v>30.96</v>
      </c>
      <c r="V42" s="112">
        <f>[37]Março!$J$25</f>
        <v>41.04</v>
      </c>
      <c r="W42" s="112">
        <f>[37]Março!$J$26</f>
        <v>49.680000000000007</v>
      </c>
      <c r="X42" s="112">
        <f>[37]Março!$J$27</f>
        <v>30.6</v>
      </c>
      <c r="Y42" s="112">
        <f>[37]Março!$J$28</f>
        <v>25.56</v>
      </c>
      <c r="Z42" s="112">
        <f>[37]Março!$J$29</f>
        <v>29.16</v>
      </c>
      <c r="AA42" s="112">
        <f>[37]Março!$J$30</f>
        <v>35.64</v>
      </c>
      <c r="AB42" s="112">
        <f>[37]Março!$J$31</f>
        <v>25.56</v>
      </c>
      <c r="AC42" s="112">
        <f>[37]Março!$J$32</f>
        <v>28.8</v>
      </c>
      <c r="AD42" s="112">
        <f>[37]Março!$J$33</f>
        <v>23.040000000000003</v>
      </c>
      <c r="AE42" s="112">
        <f>[37]Março!$J$34</f>
        <v>25.56</v>
      </c>
      <c r="AF42" s="112">
        <f>[37]Março!$J$35</f>
        <v>30.96</v>
      </c>
      <c r="AG42" s="117">
        <f t="shared" ref="AG42" si="5">MAX(B42:AF42)</f>
        <v>63</v>
      </c>
      <c r="AH42" s="116">
        <f t="shared" ref="AH42" si="6">AVERAGE(B42:AF42)</f>
        <v>35.883870967741935</v>
      </c>
      <c r="AK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  <c r="AK43" t="s">
        <v>35</v>
      </c>
      <c r="AL43" t="s">
        <v>35</v>
      </c>
    </row>
    <row r="44" spans="1:38" x14ac:dyDescent="0.2">
      <c r="A44" s="48" t="s">
        <v>19</v>
      </c>
      <c r="B44" s="112">
        <f>[38]Março!$J$5</f>
        <v>16.2</v>
      </c>
      <c r="C44" s="112">
        <f>[38]Março!$J$6</f>
        <v>33.840000000000003</v>
      </c>
      <c r="D44" s="112">
        <f>[38]Março!$J$7</f>
        <v>39.96</v>
      </c>
      <c r="E44" s="112">
        <f>[38]Março!$J$8</f>
        <v>23.759999999999998</v>
      </c>
      <c r="F44" s="112">
        <f>[38]Março!$J$9</f>
        <v>12.96</v>
      </c>
      <c r="G44" s="112">
        <f>[38]Março!$J$10</f>
        <v>21.240000000000002</v>
      </c>
      <c r="H44" s="112" t="str">
        <f>[38]Março!$J$11</f>
        <v>*</v>
      </c>
      <c r="I44" s="112">
        <f>[38]Março!$J$12</f>
        <v>24.48</v>
      </c>
      <c r="J44" s="112">
        <f>[38]Março!$J$13</f>
        <v>21.240000000000002</v>
      </c>
      <c r="K44" s="112">
        <f>[38]Março!$J$14</f>
        <v>17.64</v>
      </c>
      <c r="L44" s="112">
        <f>[38]Março!$J$15</f>
        <v>30.6</v>
      </c>
      <c r="M44" s="112">
        <f>[38]Março!$J$16</f>
        <v>34.56</v>
      </c>
      <c r="N44" s="112">
        <f>[38]Março!$J$17</f>
        <v>23.400000000000002</v>
      </c>
      <c r="O44" s="112">
        <f>[38]Março!$J$18</f>
        <v>27.720000000000002</v>
      </c>
      <c r="P44" s="112">
        <f>[38]Março!$J$19</f>
        <v>47.88</v>
      </c>
      <c r="Q44" s="112">
        <f>[38]Março!$J$20</f>
        <v>24.840000000000003</v>
      </c>
      <c r="R44" s="112">
        <f>[38]Março!$J$21</f>
        <v>35.64</v>
      </c>
      <c r="S44" s="112">
        <f>[38]Março!$J$22</f>
        <v>20.52</v>
      </c>
      <c r="T44" s="112">
        <f>[38]Março!$J$23</f>
        <v>20.88</v>
      </c>
      <c r="U44" s="112">
        <f>[38]Março!$J$24</f>
        <v>24.840000000000003</v>
      </c>
      <c r="V44" s="112">
        <f>[38]Março!$J$25</f>
        <v>60.480000000000004</v>
      </c>
      <c r="W44" s="112">
        <f>[38]Março!$J$26</f>
        <v>27.36</v>
      </c>
      <c r="X44" s="112">
        <f>[38]Março!$J$27</f>
        <v>32.04</v>
      </c>
      <c r="Y44" s="112">
        <f>[38]Março!$J$28</f>
        <v>28.44</v>
      </c>
      <c r="Z44" s="112">
        <f>[38]Março!$J$29</f>
        <v>15.120000000000001</v>
      </c>
      <c r="AA44" s="112">
        <f>[38]Março!$J$30</f>
        <v>19.8</v>
      </c>
      <c r="AB44" s="112">
        <f>[38]Março!$J$31</f>
        <v>24.12</v>
      </c>
      <c r="AC44" s="112">
        <f>[38]Março!$J$32</f>
        <v>29.16</v>
      </c>
      <c r="AD44" s="112">
        <f>[38]Março!$J$33</f>
        <v>27.36</v>
      </c>
      <c r="AE44" s="112">
        <f>[38]Março!$J$34</f>
        <v>15.840000000000002</v>
      </c>
      <c r="AF44" s="112">
        <f>[38]Março!$J$35</f>
        <v>28.08</v>
      </c>
      <c r="AG44" s="117">
        <f t="shared" si="3"/>
        <v>60.480000000000004</v>
      </c>
      <c r="AH44" s="116">
        <f t="shared" si="4"/>
        <v>27.000000000000004</v>
      </c>
      <c r="AI44" s="12" t="s">
        <v>35</v>
      </c>
      <c r="AJ44" t="s">
        <v>35</v>
      </c>
      <c r="AK44" t="s">
        <v>35</v>
      </c>
    </row>
    <row r="45" spans="1:38" x14ac:dyDescent="0.2">
      <c r="A45" s="48" t="s">
        <v>23</v>
      </c>
      <c r="B45" s="112">
        <f>[39]Março!$J$5</f>
        <v>25.92</v>
      </c>
      <c r="C45" s="112">
        <f>[39]Março!$J$6</f>
        <v>32.76</v>
      </c>
      <c r="D45" s="112">
        <f>[39]Março!$J$7</f>
        <v>37.800000000000004</v>
      </c>
      <c r="E45" s="112">
        <f>[39]Março!$J$8</f>
        <v>30.6</v>
      </c>
      <c r="F45" s="112">
        <f>[39]Março!$J$9</f>
        <v>30.6</v>
      </c>
      <c r="G45" s="112">
        <f>[39]Março!$J$10</f>
        <v>43.2</v>
      </c>
      <c r="H45" s="112">
        <f>[39]Março!$J$11</f>
        <v>26.64</v>
      </c>
      <c r="I45" s="112">
        <f>[39]Março!$J$12</f>
        <v>53.64</v>
      </c>
      <c r="J45" s="112">
        <f>[39]Março!$J$13</f>
        <v>28.08</v>
      </c>
      <c r="K45" s="112">
        <f>[39]Março!$J$14</f>
        <v>24.48</v>
      </c>
      <c r="L45" s="112">
        <f>[39]Março!$J$15</f>
        <v>37.800000000000004</v>
      </c>
      <c r="M45" s="112">
        <f>[39]Março!$J$16</f>
        <v>39.24</v>
      </c>
      <c r="N45" s="112">
        <f>[39]Março!$J$17</f>
        <v>25.2</v>
      </c>
      <c r="O45" s="112">
        <f>[39]Março!$J$18</f>
        <v>25.2</v>
      </c>
      <c r="P45" s="112">
        <f>[39]Março!$J$19</f>
        <v>43.92</v>
      </c>
      <c r="Q45" s="112">
        <f>[39]Março!$J$20</f>
        <v>28.44</v>
      </c>
      <c r="R45" s="112">
        <f>[39]Março!$J$21</f>
        <v>37.080000000000005</v>
      </c>
      <c r="S45" s="112">
        <f>[39]Março!$J$22</f>
        <v>41.4</v>
      </c>
      <c r="T45" s="112">
        <f>[39]Março!$J$23</f>
        <v>25.2</v>
      </c>
      <c r="U45" s="112">
        <f>[39]Março!$J$24</f>
        <v>31.319999999999997</v>
      </c>
      <c r="V45" s="112">
        <f>[39]Março!$J$25</f>
        <v>69.84</v>
      </c>
      <c r="W45" s="112">
        <f>[39]Março!$J$26</f>
        <v>36.72</v>
      </c>
      <c r="X45" s="112">
        <f>[39]Março!$J$27</f>
        <v>37.080000000000005</v>
      </c>
      <c r="Y45" s="112">
        <f>[39]Março!$J$28</f>
        <v>34.200000000000003</v>
      </c>
      <c r="Z45" s="112">
        <f>[39]Março!$J$29</f>
        <v>33.119999999999997</v>
      </c>
      <c r="AA45" s="112">
        <f>[39]Março!$J$30</f>
        <v>34.200000000000003</v>
      </c>
      <c r="AB45" s="112">
        <f>[39]Março!$J$31</f>
        <v>38.880000000000003</v>
      </c>
      <c r="AC45" s="112">
        <f>[39]Março!$J$32</f>
        <v>27</v>
      </c>
      <c r="AD45" s="112">
        <f>[39]Março!$J$33</f>
        <v>24.12</v>
      </c>
      <c r="AE45" s="112">
        <f>[39]Março!$J$34</f>
        <v>25.56</v>
      </c>
      <c r="AF45" s="112">
        <f>[39]Março!$J$35</f>
        <v>39.96</v>
      </c>
      <c r="AG45" s="117">
        <f t="shared" si="3"/>
        <v>69.84</v>
      </c>
      <c r="AH45" s="116">
        <f t="shared" si="4"/>
        <v>34.49032258064517</v>
      </c>
      <c r="AK45" t="s">
        <v>35</v>
      </c>
    </row>
    <row r="46" spans="1:38" x14ac:dyDescent="0.2">
      <c r="A46" s="48" t="s">
        <v>34</v>
      </c>
      <c r="B46" s="112">
        <f>[40]Março!$J$5</f>
        <v>45</v>
      </c>
      <c r="C46" s="112">
        <f>[40]Março!$J$6</f>
        <v>37.800000000000004</v>
      </c>
      <c r="D46" s="112">
        <f>[40]Março!$J$7</f>
        <v>43.92</v>
      </c>
      <c r="E46" s="112">
        <f>[40]Março!$J$8</f>
        <v>33.840000000000003</v>
      </c>
      <c r="F46" s="112">
        <f>[40]Março!$J$9</f>
        <v>28.8</v>
      </c>
      <c r="G46" s="112">
        <f>[40]Março!$J$10</f>
        <v>41.4</v>
      </c>
      <c r="H46" s="112">
        <f>[40]Março!$J$11</f>
        <v>42.84</v>
      </c>
      <c r="I46" s="112">
        <f>[40]Março!$J$12</f>
        <v>38.880000000000003</v>
      </c>
      <c r="J46" s="112">
        <f>[40]Março!$J$13</f>
        <v>44.64</v>
      </c>
      <c r="K46" s="112">
        <f>[40]Março!$J$14</f>
        <v>27.36</v>
      </c>
      <c r="L46" s="112">
        <f>[40]Março!$J$15</f>
        <v>38.880000000000003</v>
      </c>
      <c r="M46" s="112">
        <f>[40]Março!$J$16</f>
        <v>42.12</v>
      </c>
      <c r="N46" s="112">
        <f>[40]Março!$J$17</f>
        <v>86.4</v>
      </c>
      <c r="O46" s="112">
        <f>[40]Março!$J$18</f>
        <v>68.400000000000006</v>
      </c>
      <c r="P46" s="112">
        <f>[40]Março!$J$19</f>
        <v>40.680000000000007</v>
      </c>
      <c r="Q46" s="112">
        <f>[40]Março!$J$20</f>
        <v>44.28</v>
      </c>
      <c r="R46" s="112">
        <f>[40]Março!$J$21</f>
        <v>86.76</v>
      </c>
      <c r="S46" s="112">
        <f>[40]Março!$J$22</f>
        <v>28.8</v>
      </c>
      <c r="T46" s="112">
        <f>[40]Março!$J$23</f>
        <v>45.72</v>
      </c>
      <c r="U46" s="112">
        <f>[40]Março!$J$24</f>
        <v>42.12</v>
      </c>
      <c r="V46" s="112">
        <f>[40]Março!$J$25</f>
        <v>45.72</v>
      </c>
      <c r="W46" s="112">
        <f>[40]Março!$J$26</f>
        <v>33.840000000000003</v>
      </c>
      <c r="X46" s="112">
        <f>[40]Março!$J$27</f>
        <v>29.16</v>
      </c>
      <c r="Y46" s="112">
        <f>[40]Março!$J$28</f>
        <v>29.880000000000003</v>
      </c>
      <c r="Z46" s="112">
        <f>[40]Março!$J$29</f>
        <v>31.680000000000003</v>
      </c>
      <c r="AA46" s="112">
        <f>[40]Março!$J$30</f>
        <v>28.8</v>
      </c>
      <c r="AB46" s="112">
        <f>[40]Março!$J$31</f>
        <v>47.88</v>
      </c>
      <c r="AC46" s="112">
        <f>[40]Março!$J$32</f>
        <v>35.28</v>
      </c>
      <c r="AD46" s="112">
        <f>[40]Março!$J$33</f>
        <v>24.48</v>
      </c>
      <c r="AE46" s="112">
        <f>[40]Março!$J$34</f>
        <v>47.519999999999996</v>
      </c>
      <c r="AF46" s="112">
        <f>[40]Março!$J$35</f>
        <v>32.04</v>
      </c>
      <c r="AG46" s="117">
        <f t="shared" si="3"/>
        <v>86.76</v>
      </c>
      <c r="AH46" s="116">
        <f t="shared" si="4"/>
        <v>41.771612903225808</v>
      </c>
      <c r="AI46" s="12" t="s">
        <v>35</v>
      </c>
      <c r="AK46" t="s">
        <v>35</v>
      </c>
    </row>
    <row r="47" spans="1:38" x14ac:dyDescent="0.2">
      <c r="A47" s="48" t="s">
        <v>20</v>
      </c>
      <c r="B47" s="112">
        <f>[41]Março!$J$5</f>
        <v>39.96</v>
      </c>
      <c r="C47" s="112">
        <f>[41]Março!$J$6</f>
        <v>22.68</v>
      </c>
      <c r="D47" s="112">
        <f>[41]Março!$J$7</f>
        <v>19.079999999999998</v>
      </c>
      <c r="E47" s="112">
        <f>[41]Março!$J$8</f>
        <v>18</v>
      </c>
      <c r="F47" s="112">
        <f>[41]Março!$J$9</f>
        <v>56.88</v>
      </c>
      <c r="G47" s="112">
        <f>[41]Março!$J$10</f>
        <v>26.64</v>
      </c>
      <c r="H47" s="112">
        <f>[41]Março!$J$11</f>
        <v>24.12</v>
      </c>
      <c r="I47" s="112">
        <f>[41]Março!$J$12</f>
        <v>32.04</v>
      </c>
      <c r="J47" s="112">
        <f>[41]Março!$J$13</f>
        <v>24.12</v>
      </c>
      <c r="K47" s="112">
        <f>[41]Março!$J$14</f>
        <v>27.36</v>
      </c>
      <c r="L47" s="112">
        <f>[41]Março!$J$15</f>
        <v>19.440000000000001</v>
      </c>
      <c r="M47" s="112">
        <f>[41]Março!$J$16</f>
        <v>18.36</v>
      </c>
      <c r="N47" s="112">
        <f>[41]Março!$J$17</f>
        <v>21.6</v>
      </c>
      <c r="O47" s="112">
        <f>[41]Março!$J$18</f>
        <v>23.040000000000003</v>
      </c>
      <c r="P47" s="112">
        <f>[41]Março!$J$19</f>
        <v>26.28</v>
      </c>
      <c r="Q47" s="112">
        <f>[41]Março!$J$20</f>
        <v>29.52</v>
      </c>
      <c r="R47" s="112">
        <f>[41]Março!$J$21</f>
        <v>28.08</v>
      </c>
      <c r="S47" s="112">
        <f>[41]Março!$J$22</f>
        <v>45.72</v>
      </c>
      <c r="T47" s="112">
        <f>[41]Março!$J$23</f>
        <v>70.56</v>
      </c>
      <c r="U47" s="112">
        <f>[41]Março!$J$24</f>
        <v>28.8</v>
      </c>
      <c r="V47" s="112">
        <f>[41]Março!$J$25</f>
        <v>47.88</v>
      </c>
      <c r="W47" s="112">
        <f>[41]Março!$J$26</f>
        <v>24.840000000000003</v>
      </c>
      <c r="X47" s="112">
        <f>[41]Março!$J$27</f>
        <v>36.72</v>
      </c>
      <c r="Y47" s="112">
        <f>[41]Março!$J$28</f>
        <v>27.36</v>
      </c>
      <c r="Z47" s="112">
        <f>[41]Março!$J$29</f>
        <v>21.96</v>
      </c>
      <c r="AA47" s="112">
        <f>[41]Março!$J$30</f>
        <v>38.880000000000003</v>
      </c>
      <c r="AB47" s="112">
        <f>[41]Março!$J$31</f>
        <v>27.36</v>
      </c>
      <c r="AC47" s="112">
        <f>[41]Março!$J$32</f>
        <v>19.079999999999998</v>
      </c>
      <c r="AD47" s="112">
        <f>[41]Março!$J$33</f>
        <v>25.56</v>
      </c>
      <c r="AE47" s="112">
        <f>[41]Março!$J$34</f>
        <v>20.88</v>
      </c>
      <c r="AF47" s="112">
        <f>[41]Março!$J$35</f>
        <v>27.36</v>
      </c>
      <c r="AG47" s="117">
        <f t="shared" si="3"/>
        <v>70.56</v>
      </c>
      <c r="AH47" s="116">
        <f t="shared" si="4"/>
        <v>29.682580645161291</v>
      </c>
      <c r="AL47" t="s">
        <v>35</v>
      </c>
    </row>
    <row r="48" spans="1:38" s="5" customFormat="1" ht="17.100000000000001" customHeight="1" x14ac:dyDescent="0.2">
      <c r="A48" s="49" t="s">
        <v>24</v>
      </c>
      <c r="B48" s="113">
        <f t="shared" ref="B48:AF48" si="7">MAX(B5:B47)</f>
        <v>77.039999999999992</v>
      </c>
      <c r="C48" s="113">
        <f t="shared" si="7"/>
        <v>67.680000000000007</v>
      </c>
      <c r="D48" s="113">
        <f t="shared" si="7"/>
        <v>76.680000000000007</v>
      </c>
      <c r="E48" s="113">
        <f t="shared" si="7"/>
        <v>45.36</v>
      </c>
      <c r="F48" s="113">
        <f t="shared" si="7"/>
        <v>64.44</v>
      </c>
      <c r="G48" s="113">
        <f t="shared" si="7"/>
        <v>56.519999999999996</v>
      </c>
      <c r="H48" s="113">
        <f t="shared" si="7"/>
        <v>60.480000000000004</v>
      </c>
      <c r="I48" s="113">
        <f t="shared" si="7"/>
        <v>61.560000000000009</v>
      </c>
      <c r="J48" s="113">
        <f t="shared" si="7"/>
        <v>78.12</v>
      </c>
      <c r="K48" s="113">
        <f t="shared" si="7"/>
        <v>69.48</v>
      </c>
      <c r="L48" s="113">
        <f t="shared" si="7"/>
        <v>55.440000000000005</v>
      </c>
      <c r="M48" s="113">
        <f t="shared" si="7"/>
        <v>57.6</v>
      </c>
      <c r="N48" s="113">
        <f t="shared" si="7"/>
        <v>86.4</v>
      </c>
      <c r="O48" s="113">
        <f t="shared" si="7"/>
        <v>92.160000000000011</v>
      </c>
      <c r="P48" s="113">
        <f t="shared" si="7"/>
        <v>59.04</v>
      </c>
      <c r="Q48" s="113">
        <f t="shared" si="7"/>
        <v>54.36</v>
      </c>
      <c r="R48" s="113">
        <f t="shared" si="7"/>
        <v>86.76</v>
      </c>
      <c r="S48" s="113">
        <f t="shared" si="7"/>
        <v>53.28</v>
      </c>
      <c r="T48" s="113">
        <f t="shared" si="7"/>
        <v>70.56</v>
      </c>
      <c r="U48" s="113">
        <f t="shared" si="7"/>
        <v>66.600000000000009</v>
      </c>
      <c r="V48" s="113">
        <f t="shared" si="7"/>
        <v>100.44</v>
      </c>
      <c r="W48" s="113">
        <f t="shared" si="7"/>
        <v>60.839999999999996</v>
      </c>
      <c r="X48" s="113">
        <f t="shared" si="7"/>
        <v>56.88</v>
      </c>
      <c r="Y48" s="113">
        <f t="shared" si="7"/>
        <v>57.960000000000008</v>
      </c>
      <c r="Z48" s="113">
        <f t="shared" si="7"/>
        <v>34.92</v>
      </c>
      <c r="AA48" s="113">
        <f t="shared" si="7"/>
        <v>60.839999999999996</v>
      </c>
      <c r="AB48" s="113">
        <f t="shared" si="7"/>
        <v>47.88</v>
      </c>
      <c r="AC48" s="113">
        <f t="shared" si="7"/>
        <v>42.12</v>
      </c>
      <c r="AD48" s="113">
        <f t="shared" si="7"/>
        <v>47.519999999999996</v>
      </c>
      <c r="AE48" s="113">
        <f t="shared" si="7"/>
        <v>52.56</v>
      </c>
      <c r="AF48" s="113">
        <f t="shared" si="7"/>
        <v>84.600000000000009</v>
      </c>
      <c r="AG48" s="117">
        <f>MAX(AG5:AG47)</f>
        <v>100.44</v>
      </c>
      <c r="AH48" s="116">
        <f>AVERAGE(AH5:AH47)</f>
        <v>34.953705969456728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132" t="s">
        <v>250</v>
      </c>
      <c r="B52" s="132"/>
      <c r="C52" s="132"/>
      <c r="D52" s="132"/>
      <c r="E52" s="132"/>
      <c r="F52" s="132"/>
      <c r="G52" s="13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8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K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AG56" s="7"/>
    </row>
    <row r="58" spans="1:38" x14ac:dyDescent="0.2">
      <c r="AL58" s="12" t="s">
        <v>35</v>
      </c>
    </row>
    <row r="59" spans="1:38" x14ac:dyDescent="0.2">
      <c r="R59" s="2" t="s">
        <v>35</v>
      </c>
      <c r="S59" s="2" t="s">
        <v>35</v>
      </c>
    </row>
    <row r="60" spans="1:38" x14ac:dyDescent="0.2">
      <c r="N60" s="2" t="s">
        <v>35</v>
      </c>
      <c r="O60" s="2" t="s">
        <v>35</v>
      </c>
      <c r="S60" s="2" t="s">
        <v>35</v>
      </c>
      <c r="AK60" t="s">
        <v>35</v>
      </c>
    </row>
    <row r="61" spans="1:38" x14ac:dyDescent="0.2">
      <c r="N61" s="2" t="s">
        <v>35</v>
      </c>
    </row>
    <row r="62" spans="1:38" x14ac:dyDescent="0.2">
      <c r="G62" s="2" t="s">
        <v>35</v>
      </c>
    </row>
    <row r="63" spans="1:38" x14ac:dyDescent="0.2">
      <c r="L63" s="2" t="s">
        <v>35</v>
      </c>
      <c r="M63" s="2" t="s">
        <v>35</v>
      </c>
      <c r="O63" s="2" t="s">
        <v>35</v>
      </c>
      <c r="P63" s="2" t="s">
        <v>35</v>
      </c>
      <c r="W63" s="2" t="s">
        <v>200</v>
      </c>
      <c r="AA63" s="2" t="s">
        <v>35</v>
      </c>
      <c r="AC63" s="2" t="s">
        <v>35</v>
      </c>
      <c r="AH63" s="1" t="s">
        <v>35</v>
      </c>
      <c r="AJ63" s="12" t="s">
        <v>35</v>
      </c>
    </row>
    <row r="64" spans="1:38" x14ac:dyDescent="0.2">
      <c r="K64" s="2" t="s">
        <v>35</v>
      </c>
    </row>
    <row r="65" spans="7:38" x14ac:dyDescent="0.2">
      <c r="K65" s="2" t="s">
        <v>35</v>
      </c>
    </row>
    <row r="66" spans="7:38" x14ac:dyDescent="0.2">
      <c r="G66" s="2" t="s">
        <v>35</v>
      </c>
      <c r="H66" s="2" t="s">
        <v>35</v>
      </c>
    </row>
    <row r="67" spans="7:38" x14ac:dyDescent="0.2">
      <c r="P67" s="2" t="s">
        <v>35</v>
      </c>
    </row>
    <row r="69" spans="7:38" x14ac:dyDescent="0.2">
      <c r="H69" s="2" t="s">
        <v>35</v>
      </c>
      <c r="Z69" s="2" t="s">
        <v>35</v>
      </c>
      <c r="AL69" t="s">
        <v>35</v>
      </c>
    </row>
    <row r="70" spans="7:38" x14ac:dyDescent="0.2">
      <c r="I70" s="2" t="s">
        <v>35</v>
      </c>
      <c r="T70" s="2" t="s">
        <v>35</v>
      </c>
    </row>
  </sheetData>
  <mergeCells count="35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  <mergeCell ref="A52:G52"/>
    <mergeCell ref="S3:S4"/>
    <mergeCell ref="P3:P4"/>
    <mergeCell ref="M3:M4"/>
    <mergeCell ref="N3:N4"/>
    <mergeCell ref="R3:R4"/>
    <mergeCell ref="AC3:AC4"/>
    <mergeCell ref="AD3:AD4"/>
    <mergeCell ref="Y3:Y4"/>
    <mergeCell ref="Z3:Z4"/>
    <mergeCell ref="AA3:AA4"/>
    <mergeCell ref="V3:V4"/>
    <mergeCell ref="U3:U4"/>
    <mergeCell ref="Q3:Q4"/>
    <mergeCell ref="K3:K4"/>
    <mergeCell ref="W3:W4"/>
    <mergeCell ref="L3:L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Rafael Carvalho Chagas</cp:lastModifiedBy>
  <cp:lastPrinted>2018-11-22T17:22:01Z</cp:lastPrinted>
  <dcterms:created xsi:type="dcterms:W3CDTF">2008-08-15T13:32:29Z</dcterms:created>
  <dcterms:modified xsi:type="dcterms:W3CDTF">2024-04-05T14:48:03Z</dcterms:modified>
</cp:coreProperties>
</file>