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8800" windowHeight="123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Chuva!$A$1:$AH$33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C41" i="14" l="1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B41" i="14"/>
  <c r="AG27" i="15"/>
  <c r="AG28" i="15"/>
  <c r="AG29" i="15"/>
  <c r="AG30" i="15"/>
  <c r="AG31" i="15"/>
  <c r="AG32" i="15"/>
  <c r="AG33" i="15"/>
  <c r="AG34" i="15"/>
  <c r="AG35" i="15"/>
  <c r="AG36" i="15"/>
  <c r="AG37" i="15"/>
  <c r="AG38" i="15"/>
  <c r="AG39" i="15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G6" i="15"/>
  <c r="AG7" i="15"/>
  <c r="AG8" i="15"/>
  <c r="AG9" i="15"/>
  <c r="AG10" i="15"/>
  <c r="AG11" i="15"/>
  <c r="AG12" i="15"/>
  <c r="AG13" i="15"/>
  <c r="AG14" i="15"/>
  <c r="AG15" i="15"/>
  <c r="AG16" i="15"/>
  <c r="AG17" i="15"/>
  <c r="AG18" i="15"/>
  <c r="AG19" i="15"/>
  <c r="AG20" i="15"/>
  <c r="AG21" i="15"/>
  <c r="AG22" i="15"/>
  <c r="AG23" i="15"/>
  <c r="AG24" i="15"/>
  <c r="AF6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B40" i="15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/>
  <c r="AG6" i="12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G27" i="8"/>
  <c r="AG28" i="8"/>
  <c r="AG29" i="8"/>
  <c r="AG30" i="8"/>
  <c r="AG31" i="8"/>
  <c r="AG32" i="8"/>
  <c r="AG33" i="8"/>
  <c r="AG34" i="8"/>
  <c r="AG35" i="8"/>
  <c r="AG36" i="8"/>
  <c r="AG37" i="8"/>
  <c r="AG38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9" i="8"/>
  <c r="AG9" i="8"/>
  <c r="AF10" i="8"/>
  <c r="AG10" i="8"/>
  <c r="AF11" i="8"/>
  <c r="AG11" i="8"/>
  <c r="AF12" i="8"/>
  <c r="AG12" i="8"/>
  <c r="AF13" i="8"/>
  <c r="AG13" i="8"/>
  <c r="AF14" i="8"/>
  <c r="AG14" i="8"/>
  <c r="AF15" i="8"/>
  <c r="AG15" i="8"/>
  <c r="AF16" i="8"/>
  <c r="AG16" i="8"/>
  <c r="AF17" i="8"/>
  <c r="AG17" i="8"/>
  <c r="AF18" i="8"/>
  <c r="AG18" i="8"/>
  <c r="AF19" i="8"/>
  <c r="AG19" i="8"/>
  <c r="AF20" i="8"/>
  <c r="AG20" i="8"/>
  <c r="AF21" i="8"/>
  <c r="AG21" i="8"/>
  <c r="AF22" i="8"/>
  <c r="AG22" i="8"/>
  <c r="AF23" i="8"/>
  <c r="AG23" i="8"/>
  <c r="AF24" i="8"/>
  <c r="AG24" i="8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1" i="5"/>
  <c r="AF42" i="5"/>
  <c r="AF43" i="5"/>
  <c r="AF44" i="5"/>
  <c r="AF45" i="5"/>
  <c r="AF46" i="5"/>
  <c r="AF47" i="5"/>
  <c r="AF48" i="5"/>
  <c r="AF29" i="6"/>
  <c r="AF30" i="6"/>
  <c r="AF31" i="6"/>
  <c r="AG36" i="6"/>
  <c r="AG37" i="6"/>
  <c r="AG38" i="6"/>
  <c r="AG39" i="6"/>
  <c r="AF36" i="6"/>
  <c r="AF37" i="6"/>
  <c r="AF38" i="6"/>
  <c r="AF39" i="6"/>
  <c r="AG24" i="6"/>
  <c r="AF24" i="6"/>
  <c r="AG9" i="6"/>
  <c r="AG10" i="6"/>
  <c r="AG11" i="6"/>
  <c r="AG12" i="6"/>
  <c r="AG13" i="6"/>
  <c r="AG14" i="6"/>
  <c r="AG15" i="6"/>
  <c r="AG16" i="6"/>
  <c r="AG17" i="6"/>
  <c r="AG18" i="6"/>
  <c r="AF9" i="6"/>
  <c r="AF10" i="6"/>
  <c r="AF11" i="6"/>
  <c r="AF12" i="6"/>
  <c r="AF13" i="6"/>
  <c r="AF14" i="6"/>
  <c r="AF15" i="6"/>
  <c r="AF16" i="6"/>
  <c r="AF17" i="6"/>
  <c r="AF18" i="6"/>
  <c r="AG29" i="6"/>
  <c r="AG30" i="6"/>
  <c r="AG31" i="6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B40" i="12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B40" i="9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B40" i="8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B40" i="7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B40" i="6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G40" i="5"/>
  <c r="B40" i="5"/>
  <c r="AF40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B40" i="4"/>
  <c r="AG66" i="14" l="1"/>
  <c r="AF66" i="14"/>
  <c r="AH7" i="14"/>
  <c r="AH77" i="14"/>
  <c r="AG77" i="14"/>
  <c r="AF77" i="14"/>
  <c r="AG7" i="14" l="1"/>
  <c r="AF7" i="14"/>
  <c r="AE50" i="14" l="1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9" i="14" l="1"/>
  <c r="AF19" i="14"/>
  <c r="AG10" i="14"/>
  <c r="AF10" i="14"/>
  <c r="AH18" i="14"/>
  <c r="AH19" i="14"/>
  <c r="AH17" i="14"/>
  <c r="AG31" i="14"/>
  <c r="AF31" i="14"/>
  <c r="AH31" i="14"/>
  <c r="AH33" i="14"/>
  <c r="AH20" i="14"/>
  <c r="AH6" i="14"/>
  <c r="AH21" i="14"/>
  <c r="AH8" i="14"/>
  <c r="AH22" i="14"/>
  <c r="AH36" i="14"/>
  <c r="AH9" i="14"/>
  <c r="AH23" i="14"/>
  <c r="AF37" i="14"/>
  <c r="AH37" i="14"/>
  <c r="AG37" i="14"/>
  <c r="AH10" i="14"/>
  <c r="AH24" i="14"/>
  <c r="AF26" i="14"/>
  <c r="AG26" i="14"/>
  <c r="AH26" i="14"/>
  <c r="AF38" i="14"/>
  <c r="AG38" i="14"/>
  <c r="AH38" i="14"/>
  <c r="AH11" i="14"/>
  <c r="AF25" i="14"/>
  <c r="AG25" i="14"/>
  <c r="AH25" i="14"/>
  <c r="AF27" i="14"/>
  <c r="AG27" i="14"/>
  <c r="AH27" i="14"/>
  <c r="AH39" i="14"/>
  <c r="AG39" i="14"/>
  <c r="AF39" i="14"/>
  <c r="AH32" i="14"/>
  <c r="AF32" i="14"/>
  <c r="AG32" i="14"/>
  <c r="AH12" i="14"/>
  <c r="AH28" i="14"/>
  <c r="AF28" i="14"/>
  <c r="AG28" i="14"/>
  <c r="AH40" i="14"/>
  <c r="AH14" i="14"/>
  <c r="AF29" i="14"/>
  <c r="AG29" i="14"/>
  <c r="AH29" i="14"/>
  <c r="AH16" i="14"/>
  <c r="AH30" i="14"/>
  <c r="AF30" i="14"/>
  <c r="AG30" i="14"/>
  <c r="AG6" i="14"/>
  <c r="AF6" i="14"/>
  <c r="AF73" i="14"/>
  <c r="AG73" i="14"/>
  <c r="AH73" i="14"/>
  <c r="AF74" i="14"/>
  <c r="AG74" i="14"/>
  <c r="AH74" i="14"/>
  <c r="AF75" i="14"/>
  <c r="AG75" i="14"/>
  <c r="AH75" i="14"/>
  <c r="AF76" i="14"/>
  <c r="AG76" i="14"/>
  <c r="AH76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G72" i="14" l="1"/>
  <c r="AF72" i="14"/>
  <c r="AG70" i="14"/>
  <c r="AF70" i="14"/>
  <c r="AG69" i="14"/>
  <c r="AF69" i="14"/>
  <c r="AG68" i="14"/>
  <c r="AF68" i="14"/>
  <c r="AG67" i="14"/>
  <c r="AF67" i="14"/>
  <c r="AG65" i="14"/>
  <c r="AF65" i="14"/>
  <c r="AG64" i="14"/>
  <c r="AF64" i="14"/>
  <c r="AG62" i="14"/>
  <c r="AF62" i="14"/>
  <c r="AG61" i="14"/>
  <c r="AF61" i="14"/>
  <c r="AG60" i="14"/>
  <c r="AF60" i="14"/>
  <c r="AG58" i="14"/>
  <c r="AF58" i="14"/>
  <c r="AG57" i="14"/>
  <c r="AF57" i="14"/>
  <c r="AG56" i="14"/>
  <c r="AF56" i="14"/>
  <c r="AG55" i="14"/>
  <c r="AF55" i="14"/>
  <c r="AG54" i="14"/>
  <c r="AF54" i="14"/>
  <c r="AG52" i="14"/>
  <c r="AF52" i="14"/>
  <c r="AG51" i="14"/>
  <c r="AF51" i="14"/>
  <c r="AE13" i="14" l="1"/>
  <c r="AD13" i="14"/>
  <c r="AC13" i="14"/>
  <c r="AB13" i="14"/>
  <c r="AA13" i="14"/>
  <c r="Z13" i="14"/>
  <c r="Y13" i="14"/>
  <c r="X13" i="14"/>
  <c r="W13" i="14"/>
  <c r="V13" i="14"/>
  <c r="U13" i="14"/>
  <c r="U78" i="14" s="1"/>
  <c r="T13" i="14"/>
  <c r="S13" i="14"/>
  <c r="R13" i="14"/>
  <c r="Q13" i="14"/>
  <c r="P13" i="14"/>
  <c r="O13" i="14"/>
  <c r="N13" i="14"/>
  <c r="M13" i="14"/>
  <c r="L13" i="14"/>
  <c r="K13" i="14"/>
  <c r="J13" i="14"/>
  <c r="I13" i="14"/>
  <c r="I78" i="14" s="1"/>
  <c r="H13" i="14"/>
  <c r="G13" i="14"/>
  <c r="F13" i="14"/>
  <c r="E13" i="14"/>
  <c r="D13" i="14"/>
  <c r="C13" i="14"/>
  <c r="B13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H78" i="14" l="1"/>
  <c r="T78" i="14"/>
  <c r="J78" i="14"/>
  <c r="V78" i="14"/>
  <c r="K78" i="14"/>
  <c r="W78" i="14"/>
  <c r="L78" i="14"/>
  <c r="X78" i="14"/>
  <c r="M78" i="14"/>
  <c r="Y78" i="14"/>
  <c r="B78" i="14"/>
  <c r="N78" i="14"/>
  <c r="Z78" i="14"/>
  <c r="C78" i="14"/>
  <c r="O78" i="14"/>
  <c r="AA78" i="14"/>
  <c r="D78" i="14"/>
  <c r="P78" i="14"/>
  <c r="AB78" i="14"/>
  <c r="E78" i="14"/>
  <c r="Q78" i="14"/>
  <c r="AC78" i="14"/>
  <c r="F78" i="14"/>
  <c r="R78" i="14"/>
  <c r="AD78" i="14"/>
  <c r="G78" i="14"/>
  <c r="S78" i="14"/>
  <c r="AE78" i="14"/>
  <c r="AH15" i="14"/>
  <c r="AH13" i="14"/>
  <c r="AF8" i="7"/>
  <c r="AF20" i="7"/>
  <c r="AF34" i="7"/>
  <c r="AF47" i="7"/>
  <c r="AF47" i="9"/>
  <c r="AG47" i="9"/>
  <c r="AG41" i="12"/>
  <c r="AF41" i="12"/>
  <c r="AG46" i="9"/>
  <c r="AF46" i="9"/>
  <c r="AF41" i="15"/>
  <c r="AG41" i="15"/>
  <c r="AF42" i="12"/>
  <c r="AG42" i="12"/>
  <c r="AG47" i="12"/>
  <c r="AF47" i="12"/>
  <c r="AF42" i="15"/>
  <c r="AG42" i="15"/>
  <c r="AG44" i="9"/>
  <c r="AF44" i="9"/>
  <c r="AF43" i="9"/>
  <c r="AG43" i="9"/>
  <c r="AG48" i="12"/>
  <c r="AF48" i="12"/>
  <c r="AF26" i="9"/>
  <c r="AG26" i="9"/>
  <c r="AF49" i="12"/>
  <c r="AG49" i="12"/>
  <c r="AF49" i="15"/>
  <c r="AG49" i="15"/>
  <c r="AF41" i="9"/>
  <c r="AG41" i="9"/>
  <c r="AF47" i="15"/>
  <c r="AG47" i="15"/>
  <c r="AG46" i="12"/>
  <c r="AF46" i="12"/>
  <c r="AF42" i="9"/>
  <c r="AG42" i="9"/>
  <c r="AF46" i="15"/>
  <c r="AG46" i="15"/>
  <c r="AF44" i="12"/>
  <c r="AG44" i="12"/>
  <c r="AF43" i="12"/>
  <c r="AG43" i="12"/>
  <c r="AG26" i="12"/>
  <c r="AF49" i="9"/>
  <c r="AG49" i="9"/>
  <c r="AG44" i="15"/>
  <c r="AF44" i="15"/>
  <c r="AF43" i="15"/>
  <c r="AG43" i="15"/>
  <c r="AF48" i="15"/>
  <c r="AG48" i="15"/>
  <c r="AG26" i="15"/>
  <c r="AF26" i="15"/>
  <c r="AF48" i="9"/>
  <c r="AG48" i="9"/>
  <c r="AG8" i="14"/>
  <c r="AF8" i="14"/>
  <c r="AF34" i="14"/>
  <c r="AH34" i="14"/>
  <c r="AG34" i="14"/>
  <c r="AG34" i="5"/>
  <c r="AH49" i="14"/>
  <c r="AG49" i="14"/>
  <c r="AF49" i="14"/>
  <c r="AG47" i="5"/>
  <c r="AF9" i="14"/>
  <c r="AG9" i="14"/>
  <c r="AF5" i="5"/>
  <c r="AG5" i="5"/>
  <c r="AF5" i="7"/>
  <c r="AF5" i="9"/>
  <c r="AF21" i="14"/>
  <c r="AG21" i="14"/>
  <c r="AG21" i="5"/>
  <c r="AF21" i="7"/>
  <c r="AH35" i="14"/>
  <c r="AF35" i="14"/>
  <c r="AG35" i="14"/>
  <c r="AG35" i="5"/>
  <c r="AF35" i="7"/>
  <c r="AF41" i="4"/>
  <c r="AF41" i="6"/>
  <c r="AG41" i="6"/>
  <c r="AF41" i="8"/>
  <c r="AG41" i="8"/>
  <c r="AH48" i="14"/>
  <c r="AG48" i="14"/>
  <c r="AF48" i="14"/>
  <c r="AG46" i="5"/>
  <c r="AF46" i="7"/>
  <c r="AF28" i="6"/>
  <c r="AG28" i="6"/>
  <c r="AG36" i="14"/>
  <c r="AF36" i="14"/>
  <c r="AF42" i="4"/>
  <c r="AF42" i="6"/>
  <c r="AG42" i="6"/>
  <c r="AF42" i="8"/>
  <c r="AG42" i="8"/>
  <c r="AH47" i="14"/>
  <c r="AF47" i="14"/>
  <c r="AG47" i="14"/>
  <c r="AF23" i="14"/>
  <c r="AG23" i="14"/>
  <c r="AG23" i="5"/>
  <c r="AF23" i="7"/>
  <c r="AG37" i="5"/>
  <c r="AF37" i="7"/>
  <c r="AF43" i="4"/>
  <c r="AG44" i="5"/>
  <c r="AF44" i="7"/>
  <c r="AG43" i="5"/>
  <c r="AF43" i="7"/>
  <c r="AG20" i="14"/>
  <c r="AF20" i="14"/>
  <c r="AF26" i="7"/>
  <c r="AF32" i="6"/>
  <c r="AG32" i="6"/>
  <c r="AF49" i="8"/>
  <c r="AG49" i="8"/>
  <c r="AF45" i="14"/>
  <c r="AH45" i="14"/>
  <c r="AG45" i="14"/>
  <c r="AF7" i="8"/>
  <c r="AG7" i="8"/>
  <c r="AF11" i="14"/>
  <c r="AG11" i="14"/>
  <c r="AG13" i="5"/>
  <c r="AF13" i="7"/>
  <c r="AF19" i="6"/>
  <c r="AG19" i="6"/>
  <c r="AG11" i="5"/>
  <c r="AF11" i="7"/>
  <c r="AF33" i="6"/>
  <c r="AG33" i="6"/>
  <c r="AG39" i="5"/>
  <c r="AF39" i="7"/>
  <c r="AF48" i="4"/>
  <c r="AF48" i="6"/>
  <c r="AG48" i="6"/>
  <c r="AF48" i="8"/>
  <c r="AG48" i="8"/>
  <c r="AG27" i="5"/>
  <c r="AF27" i="7"/>
  <c r="AG8" i="5"/>
  <c r="AF6" i="7"/>
  <c r="AG22" i="5"/>
  <c r="AF24" i="14"/>
  <c r="AG24" i="14"/>
  <c r="AF49" i="4"/>
  <c r="AF8" i="6"/>
  <c r="AG8" i="6"/>
  <c r="AF8" i="8"/>
  <c r="AG8" i="8"/>
  <c r="AG14" i="14"/>
  <c r="AF14" i="14"/>
  <c r="AF20" i="6"/>
  <c r="AG20" i="6"/>
  <c r="AG12" i="14"/>
  <c r="AF12" i="14"/>
  <c r="AG28" i="5"/>
  <c r="AF28" i="7"/>
  <c r="AF34" i="6"/>
  <c r="AG34" i="6"/>
  <c r="AF40" i="14"/>
  <c r="AG40" i="14"/>
  <c r="AF47" i="4"/>
  <c r="AF47" i="6"/>
  <c r="AG47" i="6"/>
  <c r="AF47" i="8"/>
  <c r="AG47" i="8"/>
  <c r="AF22" i="14"/>
  <c r="AG22" i="14"/>
  <c r="AG10" i="5"/>
  <c r="AG26" i="5"/>
  <c r="AG49" i="6"/>
  <c r="AF49" i="6"/>
  <c r="AG44" i="14"/>
  <c r="AH44" i="14"/>
  <c r="AF44" i="14"/>
  <c r="AF7" i="4"/>
  <c r="AF7" i="6"/>
  <c r="AG7" i="6"/>
  <c r="AF5" i="4"/>
  <c r="AF5" i="12"/>
  <c r="AG15" i="5"/>
  <c r="AF15" i="7"/>
  <c r="AF21" i="6"/>
  <c r="AG21" i="6"/>
  <c r="AF35" i="6"/>
  <c r="AG35" i="6"/>
  <c r="AG41" i="5"/>
  <c r="AF41" i="7"/>
  <c r="AF46" i="4"/>
  <c r="AF46" i="6"/>
  <c r="AG46" i="6"/>
  <c r="AF46" i="8"/>
  <c r="AG46" i="8"/>
  <c r="AF42" i="14"/>
  <c r="AG42" i="14"/>
  <c r="AH42" i="14"/>
  <c r="AG42" i="5"/>
  <c r="AF42" i="7"/>
  <c r="AG6" i="5"/>
  <c r="AF22" i="7"/>
  <c r="AF6" i="8"/>
  <c r="AG6" i="8"/>
  <c r="AF16" i="14"/>
  <c r="AG16" i="14"/>
  <c r="AG16" i="5"/>
  <c r="AF22" i="6"/>
  <c r="AG22" i="6"/>
  <c r="AF17" i="14"/>
  <c r="AG17" i="14"/>
  <c r="AG17" i="5"/>
  <c r="AF17" i="7"/>
  <c r="AF23" i="6"/>
  <c r="AG23" i="6"/>
  <c r="AH43" i="14"/>
  <c r="AG43" i="14"/>
  <c r="AF43" i="14"/>
  <c r="AF44" i="4"/>
  <c r="AF44" i="6"/>
  <c r="AG44" i="6"/>
  <c r="AF44" i="8"/>
  <c r="AG44" i="8"/>
  <c r="AF43" i="6"/>
  <c r="AG43" i="6"/>
  <c r="AF43" i="8"/>
  <c r="AG43" i="8"/>
  <c r="AF5" i="14"/>
  <c r="AH5" i="14"/>
  <c r="AF6" i="6"/>
  <c r="AG6" i="6"/>
  <c r="AG18" i="14"/>
  <c r="AF18" i="14"/>
  <c r="AF26" i="6"/>
  <c r="AG26" i="6"/>
  <c r="AF26" i="8"/>
  <c r="AG26" i="8"/>
  <c r="AG32" i="5"/>
  <c r="AF32" i="7"/>
  <c r="AF49" i="7"/>
  <c r="AG20" i="5"/>
  <c r="AF10" i="7"/>
  <c r="AF6" i="4"/>
  <c r="AF16" i="7"/>
  <c r="AG7" i="5"/>
  <c r="AF7" i="7"/>
  <c r="AG19" i="5"/>
  <c r="AF19" i="7"/>
  <c r="AF33" i="14"/>
  <c r="AG33" i="14"/>
  <c r="AG33" i="5"/>
  <c r="AF33" i="7"/>
  <c r="AF39" i="8"/>
  <c r="AG39" i="8"/>
  <c r="AG50" i="14"/>
  <c r="AH50" i="14"/>
  <c r="AF50" i="14"/>
  <c r="AG48" i="5"/>
  <c r="AF48" i="7"/>
  <c r="AF27" i="6"/>
  <c r="AG27" i="6"/>
  <c r="AG5" i="8"/>
  <c r="AF5" i="15"/>
  <c r="AF5" i="6"/>
  <c r="AF5" i="8"/>
  <c r="AG5" i="9"/>
  <c r="AG5" i="12"/>
  <c r="AG5" i="15"/>
  <c r="AG5" i="6"/>
  <c r="AG5" i="14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G50" i="15" l="1"/>
  <c r="AG50" i="12"/>
  <c r="AG50" i="8"/>
  <c r="AF50" i="6"/>
  <c r="AG50" i="6"/>
  <c r="AF50" i="5"/>
  <c r="AG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0" i="4"/>
  <c r="AF50" i="7"/>
  <c r="AF50" i="8"/>
  <c r="AF50" i="9"/>
  <c r="AF50" i="12"/>
  <c r="AF50" i="15"/>
</calcChain>
</file>

<file path=xl/sharedStrings.xml><?xml version="1.0" encoding="utf-8"?>
<sst xmlns="http://schemas.openxmlformats.org/spreadsheetml/2006/main" count="1807" uniqueCount="252">
  <si>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</si>
  <si>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</si>
  <si>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</si>
  <si>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</si>
  <si>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</si>
  <si>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</si>
  <si>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</si>
  <si>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</si>
  <si>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</si>
  <si>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</si>
  <si>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</si>
  <si>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</si>
  <si>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</si>
  <si>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</si>
  <si>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</si>
  <si>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</si>
  <si>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</si>
  <si>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</si>
  <si>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</si>
  <si>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</si>
  <si>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</si>
  <si>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</si>
  <si>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</si>
  <si>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</si>
  <si>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</si>
  <si>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</si>
  <si>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</si>
  <si>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</si>
  <si>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</si>
  <si>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</si>
  <si>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</si>
  <si>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</si>
  <si>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</si>
  <si>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</si>
  <si>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</si>
  <si>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</si>
  <si>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</si>
  <si>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</si>
  <si>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</si>
  <si>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</si>
  <si>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</si>
  <si>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</si>
  <si>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</si>
  <si>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</si>
  <si>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</si>
  <si>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</si>
  <si>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</si>
  <si>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</si>
  <si>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</si>
  <si>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</si>
  <si>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</si>
  <si>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</si>
  <si>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</si>
  <si>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</si>
  <si>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</si>
  <si>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</si>
  <si>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</si>
  <si>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</si>
  <si>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</si>
  <si>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</si>
  <si>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</si>
  <si>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</si>
  <si>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</si>
  <si>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</si>
  <si>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</si>
  <si>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</si>
  <si>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</si>
  <si>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</si>
  <si>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</si>
  <si>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</si>
  <si>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</si>
  <si>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</si>
  <si>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</si>
  <si>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</si>
  <si>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</si>
  <si>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</si>
  <si>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</si>
  <si>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</si>
  <si>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</si>
  <si>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</si>
  <si>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</si>
  <si>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</si>
  <si>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</si>
  <si>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</si>
  <si>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</si>
  <si>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</si>
  <si>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</si>
  <si>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</si>
  <si>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</si>
  <si>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</si>
  <si>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</si>
  <si>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</si>
  <si>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</si>
  <si>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</si>
  <si>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</si>
  <si>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</si>
  <si>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</si>
  <si>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</si>
  <si>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</si>
  <si>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</si>
  <si>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</si>
  <si>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</si>
  <si>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</si>
  <si>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</si>
  <si>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</si>
  <si>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</si>
  <si>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</si>
  <si>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</si>
  <si>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</si>
  <si>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</si>
  <si>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</si>
  <si>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</si>
  <si>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</si>
  <si>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</si>
  <si>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</si>
  <si>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</si>
  <si>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</si>
  <si>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</si>
  <si>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</si>
  <si>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</si>
  <si>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</si>
  <si>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</si>
  <si>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</si>
  <si>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</si>
  <si>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</si>
  <si>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</si>
  <si>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</si>
  <si>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</si>
  <si>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</si>
  <si>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</si>
  <si>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</si>
  <si>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</si>
  <si>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</si>
  <si>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</si>
  <si>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</si>
  <si>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</si>
  <si>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</si>
  <si>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</si>
  <si>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</si>
  <si>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</si>
  <si>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</si>
  <si>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</si>
  <si>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</si>
  <si>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</si>
  <si>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</si>
  <si>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</si>
  <si>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</si>
  <si>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</si>
  <si>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</si>
  <si>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</si>
  <si>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</si>
  <si>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</si>
  <si>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</si>
  <si>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</si>
  <si>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</si>
  <si>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</si>
  <si>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</si>
  <si>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</si>
  <si>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</si>
  <si>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</si>
  <si>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</si>
  <si>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</si>
  <si>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</si>
  <si>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</si>
  <si>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</si>
  <si>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</si>
  <si>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</si>
  <si>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</si>
  <si>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</si>
  <si>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</si>
  <si>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</si>
  <si>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</si>
  <si>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</si>
  <si>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</si>
  <si>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</si>
  <si>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</si>
  <si>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</si>
  <si>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</si>
  <si>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</si>
  <si>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</si>
  <si>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</si>
  <si>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</si>
  <si>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</si>
  <si>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</si>
  <si>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</si>
  <si>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</si>
  <si>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</si>
  <si>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</si>
  <si>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</si>
  <si>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</si>
  <si>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</si>
  <si>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</si>
  <si>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</si>
  <si>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</si>
  <si>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</si>
  <si>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</si>
  <si>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</si>
  <si>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</si>
  <si>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</si>
  <si>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</si>
  <si>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</si>
  <si>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</si>
  <si>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</si>
  <si>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</si>
  <si>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</si>
  <si>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</si>
  <si>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</si>
  <si>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</si>
  <si>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</si>
  <si>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</si>
  <si>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</si>
  <si>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</si>
  <si>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</si>
  <si>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</si>
  <si>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Abril/2023</t>
  </si>
  <si>
    <t>Chuva (mm)</t>
  </si>
  <si>
    <t>Rajada do Vento (km/h)</t>
  </si>
  <si>
    <t>Velocidade do Vento Máxima (km/h)</t>
  </si>
  <si>
    <t>Umidade Mínima (%)</t>
  </si>
  <si>
    <t>Umidade Máxima (%)</t>
  </si>
  <si>
    <t>Umidade Instantânea (%)</t>
  </si>
  <si>
    <t>Temperatura Mínima (°C)</t>
  </si>
  <si>
    <t>Temperatura Máxima (°C)</t>
  </si>
  <si>
    <t>Temperatura Instantânea (°C)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</si>
  <si>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</si>
  <si>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</si>
  <si>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</si>
  <si>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</si>
  <si>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</si>
  <si>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</si>
  <si>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</si>
  <si>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</si>
  <si>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</si>
  <si>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</si>
  <si>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</si>
  <si>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</si>
  <si>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</si>
  <si>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Fonte: CEMADEN</t>
  </si>
  <si>
    <t>Fonte: EMBRAPA (Agropecuária Oeste)</t>
  </si>
  <si>
    <t>Fonte: INMET/SEMADESC/CEMTEC</t>
  </si>
  <si>
    <t xml:space="preserve">(*) Nenhuma Infotmação Disponivel pelo INMET </t>
  </si>
  <si>
    <t>Dourados (EMBRAPA)</t>
  </si>
  <si>
    <t>Ivinhema (EMBRAPA/ADECOAGRO)</t>
  </si>
  <si>
    <t>Rio Brilhante (EMBRAPA/Prefeitura)</t>
  </si>
  <si>
    <t>Dourados (EMBRAPA/UFGD)</t>
  </si>
  <si>
    <t xml:space="preserve">pedro </t>
  </si>
  <si>
    <t>teste</t>
  </si>
  <si>
    <t>testando</t>
  </si>
  <si>
    <t>Abril/2024</t>
  </si>
  <si>
    <t>Porto Murtinho (ANA)</t>
  </si>
  <si>
    <t>Corumbá (Cravo Vermelho)</t>
  </si>
  <si>
    <t>Fonte: 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</si>
</sst>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9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darkGray">
        <bgColor theme="0"/>
      </patternFill>
    </fill>
    <fill>
      <patternFill patternType="solid">
        <fgColor rgb="FF92D050"/>
        <bgColor indexed="64"/>
      </patternFill>
    </fill>
    <fill>
      <patternFill patternType="darkGray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ill="1" applyAlignment="1" applyProtection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6" borderId="6" xfId="0" applyFill="1" applyBorder="1"/>
    <xf numFmtId="0" fontId="0" fillId="6" borderId="0" xfId="0" applyFill="1" applyAlignment="1">
      <alignment horizontal="center" vertical="center"/>
    </xf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2" fontId="4" fillId="7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10" fillId="9" borderId="28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left" vertical="center"/>
    </xf>
    <xf numFmtId="0" fontId="4" fillId="11" borderId="13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2" fontId="24" fillId="5" borderId="1" xfId="0" applyNumberFormat="1" applyFont="1" applyFill="1" applyBorder="1" applyAlignment="1">
      <alignment horizontal="center" vertical="center"/>
    </xf>
    <xf numFmtId="0" fontId="19" fillId="10" borderId="39" xfId="0" applyFont="1" applyFill="1" applyBorder="1" applyAlignment="1">
      <alignment horizontal="center" vertical="center"/>
    </xf>
    <xf numFmtId="2" fontId="24" fillId="5" borderId="15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49" fontId="22" fillId="3" borderId="15" xfId="0" applyNumberFormat="1" applyFont="1" applyFill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/>
    </xf>
    <xf numFmtId="1" fontId="4" fillId="12" borderId="23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4" fillId="0" borderId="13" xfId="0" applyFont="1" applyBorder="1" applyAlignment="1">
      <alignment horizontal="left" vertical="center"/>
    </xf>
    <xf numFmtId="1" fontId="10" fillId="0" borderId="1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2" fontId="3" fillId="0" borderId="1" xfId="0" applyNumberFormat="1" applyFont="1" applyBorder="1" applyAlignment="1">
      <alignment horizontal="center"/>
    </xf>
    <xf numFmtId="0" fontId="4" fillId="13" borderId="13" xfId="0" applyFont="1" applyFill="1" applyBorder="1" applyAlignment="1">
      <alignment horizontal="left" vertical="center"/>
    </xf>
    <xf numFmtId="4" fontId="10" fillId="14" borderId="15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 vertical="center"/>
    </xf>
    <xf numFmtId="49" fontId="22" fillId="3" borderId="3" xfId="0" applyNumberFormat="1" applyFont="1" applyFill="1" applyBorder="1" applyAlignment="1">
      <alignment horizontal="center" vertical="center"/>
    </xf>
    <xf numFmtId="49" fontId="22" fillId="3" borderId="14" xfId="0" applyNumberFormat="1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22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1" fontId="24" fillId="3" borderId="1" xfId="0" applyNumberFormat="1" applyFont="1" applyFill="1" applyBorder="1" applyAlignment="1">
      <alignment horizontal="center" vertical="center"/>
    </xf>
    <xf numFmtId="1" fontId="24" fillId="3" borderId="22" xfId="0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center"/>
    </xf>
    <xf numFmtId="49" fontId="26" fillId="3" borderId="3" xfId="0" applyNumberFormat="1" applyFont="1" applyFill="1" applyBorder="1" applyAlignment="1">
      <alignment horizontal="center" vertical="center"/>
    </xf>
    <xf numFmtId="49" fontId="26" fillId="3" borderId="14" xfId="0" applyNumberFormat="1" applyFont="1" applyFill="1" applyBorder="1" applyAlignment="1">
      <alignment horizontal="center" vertical="center"/>
    </xf>
    <xf numFmtId="14" fontId="24" fillId="3" borderId="20" xfId="0" applyNumberFormat="1" applyFont="1" applyFill="1" applyBorder="1" applyAlignment="1">
      <alignment horizontal="center" vertical="center" wrapText="1"/>
    </xf>
    <xf numFmtId="14" fontId="24" fillId="3" borderId="19" xfId="0" applyNumberFormat="1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8" fillId="13" borderId="5" xfId="0" applyFont="1" applyFill="1" applyBorder="1" applyAlignment="1">
      <alignment horizontal="left" vertical="center"/>
    </xf>
    <xf numFmtId="0" fontId="8" fillId="13" borderId="0" xfId="0" applyFont="1" applyFill="1" applyAlignment="1">
      <alignment horizontal="left" vertical="center"/>
    </xf>
    <xf numFmtId="0" fontId="8" fillId="11" borderId="5" xfId="0" applyFont="1" applyFill="1" applyBorder="1" applyAlignment="1">
      <alignment horizontal="left" vertical="center"/>
    </xf>
    <xf numFmtId="0" fontId="8" fillId="11" borderId="0" xfId="0" applyFont="1" applyFill="1" applyAlignment="1">
      <alignment horizontal="left" vertical="center"/>
    </xf>
  </cellXfs>
  <cellStyles count="4">
    <cellStyle name="Hiperlink" xfId="2" builtinId="8"/>
    <cellStyle name="Normal" xfId="0" builtinId="0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220133</xdr:colOff>
      <xdr:row>50</xdr:row>
      <xdr:rowOff>59266</xdr:rowOff>
    </xdr:from>
    <xdr:to>
      <xdr:col>31</xdr:col>
      <xdr:colOff>69725</xdr:colOff>
      <xdr:row>56</xdr:row>
      <xdr:rowOff>52198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F9E53B-7C69-4D70-BB78-343C294A1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200" y="8822266"/>
          <a:ext cx="8417858" cy="1008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127001</xdr:colOff>
      <xdr:row>50</xdr:row>
      <xdr:rowOff>59267</xdr:rowOff>
    </xdr:from>
    <xdr:to>
      <xdr:col>32</xdr:col>
      <xdr:colOff>349125</xdr:colOff>
      <xdr:row>56</xdr:row>
      <xdr:rowOff>52199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737B18-B6EA-4FAC-AA9B-2BE76BF83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2534" y="8906934"/>
          <a:ext cx="8417858" cy="10089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287867</xdr:colOff>
      <xdr:row>50</xdr:row>
      <xdr:rowOff>67734</xdr:rowOff>
    </xdr:from>
    <xdr:to>
      <xdr:col>32</xdr:col>
      <xdr:colOff>120525</xdr:colOff>
      <xdr:row>56</xdr:row>
      <xdr:rowOff>60666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89E82F-9875-4399-B5F0-1F46FC238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200" y="8915401"/>
          <a:ext cx="8417858" cy="1008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203200</xdr:colOff>
      <xdr:row>50</xdr:row>
      <xdr:rowOff>50800</xdr:rowOff>
    </xdr:from>
    <xdr:to>
      <xdr:col>31</xdr:col>
      <xdr:colOff>196725</xdr:colOff>
      <xdr:row>56</xdr:row>
      <xdr:rowOff>43732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CA48DC-98CF-4A08-9EA7-A7F1645B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8898467"/>
          <a:ext cx="8417858" cy="10089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364067</xdr:colOff>
      <xdr:row>50</xdr:row>
      <xdr:rowOff>67734</xdr:rowOff>
    </xdr:from>
    <xdr:to>
      <xdr:col>31</xdr:col>
      <xdr:colOff>247525</xdr:colOff>
      <xdr:row>56</xdr:row>
      <xdr:rowOff>60666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D61913-56A7-4D0B-B52A-CA2C32C17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8915401"/>
          <a:ext cx="8417858" cy="10089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220134</xdr:colOff>
      <xdr:row>50</xdr:row>
      <xdr:rowOff>118533</xdr:rowOff>
    </xdr:from>
    <xdr:to>
      <xdr:col>32</xdr:col>
      <xdr:colOff>933</xdr:colOff>
      <xdr:row>56</xdr:row>
      <xdr:rowOff>111465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BA151B-1F42-4500-A030-8DE4C4328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934" y="8966200"/>
          <a:ext cx="8417858" cy="10089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220133</xdr:colOff>
      <xdr:row>50</xdr:row>
      <xdr:rowOff>42334</xdr:rowOff>
    </xdr:from>
    <xdr:to>
      <xdr:col>32</xdr:col>
      <xdr:colOff>306791</xdr:colOff>
      <xdr:row>56</xdr:row>
      <xdr:rowOff>35266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604D07-6486-49DD-835F-81F99232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6697134"/>
          <a:ext cx="8417858" cy="10089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101600</xdr:colOff>
      <xdr:row>50</xdr:row>
      <xdr:rowOff>59266</xdr:rowOff>
    </xdr:from>
    <xdr:to>
      <xdr:col>32</xdr:col>
      <xdr:colOff>10458</xdr:colOff>
      <xdr:row>56</xdr:row>
      <xdr:rowOff>52198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46343-BC82-4B89-93FB-24E573E9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0667" y="8906933"/>
          <a:ext cx="8417858" cy="10089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206189</xdr:colOff>
      <xdr:row>78</xdr:row>
      <xdr:rowOff>89647</xdr:rowOff>
    </xdr:from>
    <xdr:to>
      <xdr:col>31</xdr:col>
      <xdr:colOff>324970</xdr:colOff>
      <xdr:row>84</xdr:row>
      <xdr:rowOff>76604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271" y="10345271"/>
          <a:ext cx="8417858" cy="10089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co\2023\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co\2023\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co\2023\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28.591666666666669</v>
          </cell>
        </row>
      </sheetData>
      <sheetData sheetId="2">
        <row r="5">
          <cell r="B5">
            <v>29.816666666666666</v>
          </cell>
        </row>
      </sheetData>
      <sheetData sheetId="3">
        <row r="5">
          <cell r="B5">
            <v>25.479166666666671</v>
          </cell>
          <cell r="C5">
            <v>31.9</v>
          </cell>
          <cell r="D5">
            <v>22.1</v>
          </cell>
          <cell r="E5">
            <v>84.764705882352942</v>
          </cell>
          <cell r="F5">
            <v>100</v>
          </cell>
          <cell r="G5">
            <v>59</v>
          </cell>
          <cell r="H5">
            <v>5.4</v>
          </cell>
          <cell r="I5" t="str">
            <v>*</v>
          </cell>
          <cell r="J5">
            <v>15.840000000000002</v>
          </cell>
          <cell r="K5">
            <v>2.6</v>
          </cell>
        </row>
        <row r="6">
          <cell r="B6">
            <v>27.220833333333335</v>
          </cell>
          <cell r="C6">
            <v>33.5</v>
          </cell>
          <cell r="D6">
            <v>23.6</v>
          </cell>
          <cell r="E6">
            <v>81.285714285714292</v>
          </cell>
          <cell r="F6">
            <v>100</v>
          </cell>
          <cell r="G6">
            <v>47</v>
          </cell>
          <cell r="H6">
            <v>10.8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27.491666666666664</v>
          </cell>
          <cell r="C7">
            <v>35.299999999999997</v>
          </cell>
          <cell r="D7">
            <v>22.3</v>
          </cell>
          <cell r="E7">
            <v>77.545454545454547</v>
          </cell>
          <cell r="F7">
            <v>100</v>
          </cell>
          <cell r="G7">
            <v>44</v>
          </cell>
          <cell r="H7">
            <v>7.9200000000000008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28.017391304347829</v>
          </cell>
          <cell r="C8">
            <v>36.1</v>
          </cell>
          <cell r="D8">
            <v>22.4</v>
          </cell>
          <cell r="E8">
            <v>77.391304347826093</v>
          </cell>
          <cell r="F8">
            <v>100</v>
          </cell>
          <cell r="G8">
            <v>41</v>
          </cell>
          <cell r="H8">
            <v>7.2</v>
          </cell>
          <cell r="I8" t="str">
            <v>*</v>
          </cell>
          <cell r="J8">
            <v>17.28</v>
          </cell>
          <cell r="K8">
            <v>0</v>
          </cell>
        </row>
        <row r="9">
          <cell r="B9">
            <v>28.666666666666668</v>
          </cell>
          <cell r="C9">
            <v>36</v>
          </cell>
          <cell r="D9">
            <v>22.6</v>
          </cell>
          <cell r="E9">
            <v>76.291666666666671</v>
          </cell>
          <cell r="F9">
            <v>100</v>
          </cell>
          <cell r="G9">
            <v>40</v>
          </cell>
          <cell r="H9">
            <v>5.7600000000000007</v>
          </cell>
          <cell r="I9" t="str">
            <v>*</v>
          </cell>
          <cell r="J9">
            <v>16.559999999999999</v>
          </cell>
          <cell r="K9">
            <v>0</v>
          </cell>
        </row>
        <row r="10">
          <cell r="B10">
            <v>28.412499999999998</v>
          </cell>
          <cell r="C10">
            <v>36.5</v>
          </cell>
          <cell r="D10">
            <v>22.6</v>
          </cell>
          <cell r="E10">
            <v>78.041666666666671</v>
          </cell>
          <cell r="F10">
            <v>100</v>
          </cell>
          <cell r="G10">
            <v>45</v>
          </cell>
          <cell r="H10">
            <v>7.5600000000000005</v>
          </cell>
          <cell r="I10" t="str">
            <v>*</v>
          </cell>
          <cell r="J10">
            <v>21.240000000000002</v>
          </cell>
          <cell r="K10">
            <v>0</v>
          </cell>
        </row>
        <row r="11">
          <cell r="B11">
            <v>27.2</v>
          </cell>
          <cell r="C11">
            <v>34.4</v>
          </cell>
          <cell r="D11">
            <v>22.8</v>
          </cell>
          <cell r="E11">
            <v>81.375</v>
          </cell>
          <cell r="F11">
            <v>100</v>
          </cell>
          <cell r="G11">
            <v>51</v>
          </cell>
          <cell r="H11">
            <v>10.44</v>
          </cell>
          <cell r="I11" t="str">
            <v>*</v>
          </cell>
          <cell r="J11">
            <v>34.56</v>
          </cell>
          <cell r="K11">
            <v>30.599999999999998</v>
          </cell>
        </row>
        <row r="12">
          <cell r="B12">
            <v>26.099999999999998</v>
          </cell>
          <cell r="C12">
            <v>33.6</v>
          </cell>
          <cell r="D12">
            <v>22.3</v>
          </cell>
          <cell r="E12">
            <v>85.217391304347828</v>
          </cell>
          <cell r="F12">
            <v>100</v>
          </cell>
          <cell r="G12">
            <v>53</v>
          </cell>
          <cell r="H12">
            <v>9.3600000000000012</v>
          </cell>
          <cell r="I12" t="str">
            <v>*</v>
          </cell>
          <cell r="J12">
            <v>23.400000000000002</v>
          </cell>
          <cell r="K12">
            <v>6.1999999999999993</v>
          </cell>
        </row>
        <row r="13">
          <cell r="B13">
            <v>27.095833333333335</v>
          </cell>
          <cell r="C13">
            <v>34.200000000000003</v>
          </cell>
          <cell r="D13">
            <v>23.3</v>
          </cell>
          <cell r="E13">
            <v>78.0625</v>
          </cell>
          <cell r="F13">
            <v>100</v>
          </cell>
          <cell r="G13">
            <v>53</v>
          </cell>
          <cell r="H13">
            <v>9</v>
          </cell>
          <cell r="I13" t="str">
            <v>*</v>
          </cell>
          <cell r="J13">
            <v>27</v>
          </cell>
          <cell r="K13">
            <v>7.8</v>
          </cell>
        </row>
        <row r="14">
          <cell r="B14">
            <v>26.450000000000003</v>
          </cell>
          <cell r="C14">
            <v>32.200000000000003</v>
          </cell>
          <cell r="D14">
            <v>22.7</v>
          </cell>
          <cell r="E14">
            <v>85.086956521739125</v>
          </cell>
          <cell r="F14">
            <v>100</v>
          </cell>
          <cell r="G14">
            <v>56</v>
          </cell>
          <cell r="H14">
            <v>4.6800000000000006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26.450000000000003</v>
          </cell>
          <cell r="C15">
            <v>32.799999999999997</v>
          </cell>
          <cell r="D15">
            <v>22.6</v>
          </cell>
          <cell r="E15">
            <v>85.869565217391298</v>
          </cell>
          <cell r="F15">
            <v>100</v>
          </cell>
          <cell r="G15">
            <v>56</v>
          </cell>
          <cell r="H15">
            <v>10.08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25.891666666666669</v>
          </cell>
          <cell r="C16">
            <v>32.700000000000003</v>
          </cell>
          <cell r="D16">
            <v>23</v>
          </cell>
          <cell r="E16">
            <v>87.1</v>
          </cell>
          <cell r="F16">
            <v>100</v>
          </cell>
          <cell r="G16">
            <v>57</v>
          </cell>
          <cell r="H16">
            <v>9</v>
          </cell>
          <cell r="I16" t="str">
            <v>*</v>
          </cell>
          <cell r="J16">
            <v>31.680000000000003</v>
          </cell>
          <cell r="K16">
            <v>0.6</v>
          </cell>
        </row>
        <row r="17">
          <cell r="B17">
            <v>26.454166666666669</v>
          </cell>
          <cell r="C17">
            <v>34</v>
          </cell>
          <cell r="D17">
            <v>24</v>
          </cell>
          <cell r="E17">
            <v>87.954545454545453</v>
          </cell>
          <cell r="F17">
            <v>100</v>
          </cell>
          <cell r="G17">
            <v>54</v>
          </cell>
          <cell r="H17">
            <v>7.2</v>
          </cell>
          <cell r="I17" t="str">
            <v>*</v>
          </cell>
          <cell r="J17">
            <v>25.2</v>
          </cell>
          <cell r="K17">
            <v>11.799999999999999</v>
          </cell>
        </row>
        <row r="18">
          <cell r="B18">
            <v>26.575000000000003</v>
          </cell>
          <cell r="C18">
            <v>32.4</v>
          </cell>
          <cell r="D18">
            <v>23.5</v>
          </cell>
          <cell r="E18">
            <v>86.166666666666671</v>
          </cell>
          <cell r="F18">
            <v>100</v>
          </cell>
          <cell r="G18">
            <v>59</v>
          </cell>
          <cell r="H18">
            <v>11.520000000000001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25.25</v>
          </cell>
          <cell r="C19">
            <v>31.3</v>
          </cell>
          <cell r="D19">
            <v>22.5</v>
          </cell>
          <cell r="E19">
            <v>89.869565217391298</v>
          </cell>
          <cell r="F19">
            <v>100</v>
          </cell>
          <cell r="G19">
            <v>64</v>
          </cell>
          <cell r="H19">
            <v>11.879999999999999</v>
          </cell>
          <cell r="I19" t="str">
            <v>*</v>
          </cell>
          <cell r="J19">
            <v>34.92</v>
          </cell>
          <cell r="K19">
            <v>28.4</v>
          </cell>
        </row>
        <row r="20">
          <cell r="B20">
            <v>25.049999999999997</v>
          </cell>
          <cell r="C20">
            <v>32.799999999999997</v>
          </cell>
          <cell r="D20">
            <v>22.9</v>
          </cell>
          <cell r="E20">
            <v>83.63636363636364</v>
          </cell>
          <cell r="F20">
            <v>100</v>
          </cell>
          <cell r="G20">
            <v>58</v>
          </cell>
          <cell r="H20">
            <v>12.24</v>
          </cell>
          <cell r="I20" t="str">
            <v>*</v>
          </cell>
          <cell r="J20">
            <v>43.56</v>
          </cell>
          <cell r="K20">
            <v>33.800000000000004</v>
          </cell>
        </row>
        <row r="21">
          <cell r="B21">
            <v>24.691666666666663</v>
          </cell>
          <cell r="C21">
            <v>30.1</v>
          </cell>
          <cell r="D21">
            <v>22</v>
          </cell>
          <cell r="E21">
            <v>84.857142857142861</v>
          </cell>
          <cell r="F21">
            <v>100</v>
          </cell>
          <cell r="G21">
            <v>68</v>
          </cell>
          <cell r="H21">
            <v>9</v>
          </cell>
          <cell r="I21" t="str">
            <v>*</v>
          </cell>
          <cell r="J21">
            <v>23.759999999999998</v>
          </cell>
          <cell r="K21">
            <v>0.4</v>
          </cell>
        </row>
        <row r="22">
          <cell r="B22">
            <v>22.42173913043478</v>
          </cell>
          <cell r="C22">
            <v>30.4</v>
          </cell>
          <cell r="D22">
            <v>17</v>
          </cell>
          <cell r="E22">
            <v>79.173913043478265</v>
          </cell>
          <cell r="F22">
            <v>100</v>
          </cell>
          <cell r="G22">
            <v>45</v>
          </cell>
          <cell r="H22">
            <v>6.84</v>
          </cell>
          <cell r="I22" t="str">
            <v>*</v>
          </cell>
          <cell r="J22">
            <v>20.88</v>
          </cell>
          <cell r="K22">
            <v>0</v>
          </cell>
        </row>
        <row r="23">
          <cell r="B23">
            <v>22.345833333333331</v>
          </cell>
          <cell r="C23">
            <v>30.4</v>
          </cell>
          <cell r="D23">
            <v>17.2</v>
          </cell>
          <cell r="E23">
            <v>74.86666666666666</v>
          </cell>
          <cell r="F23">
            <v>100</v>
          </cell>
          <cell r="G23">
            <v>51</v>
          </cell>
          <cell r="H23">
            <v>7.5600000000000005</v>
          </cell>
          <cell r="I23" t="str">
            <v>*</v>
          </cell>
          <cell r="J23">
            <v>19.8</v>
          </cell>
          <cell r="K23">
            <v>0</v>
          </cell>
        </row>
        <row r="24">
          <cell r="B24">
            <v>23.554166666666671</v>
          </cell>
          <cell r="C24">
            <v>33.299999999999997</v>
          </cell>
          <cell r="D24">
            <v>15.8</v>
          </cell>
          <cell r="E24">
            <v>79.238095238095241</v>
          </cell>
          <cell r="F24">
            <v>100</v>
          </cell>
          <cell r="G24">
            <v>48</v>
          </cell>
          <cell r="H24">
            <v>5.7600000000000007</v>
          </cell>
          <cell r="I24" t="str">
            <v>*</v>
          </cell>
          <cell r="J24">
            <v>21.6</v>
          </cell>
          <cell r="K24">
            <v>0.2</v>
          </cell>
        </row>
        <row r="25">
          <cell r="B25">
            <v>26.037499999999994</v>
          </cell>
          <cell r="C25">
            <v>34.799999999999997</v>
          </cell>
          <cell r="D25">
            <v>19.5</v>
          </cell>
          <cell r="E25">
            <v>76.55</v>
          </cell>
          <cell r="F25">
            <v>100</v>
          </cell>
          <cell r="G25">
            <v>41</v>
          </cell>
          <cell r="H25">
            <v>7.5600000000000005</v>
          </cell>
          <cell r="I25" t="str">
            <v>*</v>
          </cell>
          <cell r="J25">
            <v>18.36</v>
          </cell>
          <cell r="K25">
            <v>0</v>
          </cell>
        </row>
        <row r="26">
          <cell r="B26">
            <v>26.145833333333329</v>
          </cell>
          <cell r="C26">
            <v>35.200000000000003</v>
          </cell>
          <cell r="D26">
            <v>19.8</v>
          </cell>
          <cell r="E26">
            <v>74.869565217391298</v>
          </cell>
          <cell r="F26">
            <v>100</v>
          </cell>
          <cell r="G26">
            <v>29</v>
          </cell>
          <cell r="H26">
            <v>11.16</v>
          </cell>
          <cell r="I26" t="str">
            <v>*</v>
          </cell>
          <cell r="J26">
            <v>23.040000000000003</v>
          </cell>
          <cell r="K26">
            <v>0</v>
          </cell>
        </row>
        <row r="27">
          <cell r="B27">
            <v>25.870833333333337</v>
          </cell>
          <cell r="C27">
            <v>34.799999999999997</v>
          </cell>
          <cell r="D27">
            <v>18.8</v>
          </cell>
          <cell r="E27">
            <v>73.208333333333329</v>
          </cell>
          <cell r="F27">
            <v>100</v>
          </cell>
          <cell r="G27">
            <v>29</v>
          </cell>
          <cell r="H27">
            <v>9.7200000000000006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24.570833333333326</v>
          </cell>
          <cell r="C28">
            <v>34.1</v>
          </cell>
          <cell r="D28">
            <v>17.5</v>
          </cell>
          <cell r="E28">
            <v>75.708333333333329</v>
          </cell>
          <cell r="F28">
            <v>100</v>
          </cell>
          <cell r="G28">
            <v>32</v>
          </cell>
          <cell r="H28">
            <v>8.64</v>
          </cell>
          <cell r="I28" t="str">
            <v>*</v>
          </cell>
          <cell r="J28">
            <v>21.240000000000002</v>
          </cell>
          <cell r="K28">
            <v>0</v>
          </cell>
        </row>
        <row r="29">
          <cell r="B29">
            <v>25.133333333333329</v>
          </cell>
          <cell r="C29">
            <v>35.200000000000003</v>
          </cell>
          <cell r="D29">
            <v>17.600000000000001</v>
          </cell>
          <cell r="E29">
            <v>77.291666666666671</v>
          </cell>
          <cell r="F29">
            <v>100</v>
          </cell>
          <cell r="G29">
            <v>34</v>
          </cell>
          <cell r="H29">
            <v>9.3600000000000012</v>
          </cell>
          <cell r="I29" t="str">
            <v>*</v>
          </cell>
          <cell r="J29">
            <v>21.96</v>
          </cell>
          <cell r="K29">
            <v>0</v>
          </cell>
        </row>
        <row r="30">
          <cell r="B30">
            <v>26.570833333333329</v>
          </cell>
          <cell r="C30">
            <v>35.6</v>
          </cell>
          <cell r="D30">
            <v>19.600000000000001</v>
          </cell>
          <cell r="E30">
            <v>75.13636363636364</v>
          </cell>
          <cell r="F30">
            <v>100</v>
          </cell>
          <cell r="G30">
            <v>40</v>
          </cell>
          <cell r="H30">
            <v>9.7200000000000006</v>
          </cell>
          <cell r="I30" t="str">
            <v>*</v>
          </cell>
          <cell r="J30">
            <v>22.32</v>
          </cell>
          <cell r="K30">
            <v>0</v>
          </cell>
        </row>
        <row r="31">
          <cell r="B31">
            <v>27.400000000000002</v>
          </cell>
          <cell r="C31">
            <v>36.5</v>
          </cell>
          <cell r="D31">
            <v>20.399999999999999</v>
          </cell>
          <cell r="E31">
            <v>74.541666666666671</v>
          </cell>
          <cell r="F31">
            <v>100</v>
          </cell>
          <cell r="G31">
            <v>33</v>
          </cell>
          <cell r="H31">
            <v>10.08</v>
          </cell>
          <cell r="I31" t="str">
            <v>*</v>
          </cell>
          <cell r="J31">
            <v>41.76</v>
          </cell>
          <cell r="K31">
            <v>0</v>
          </cell>
        </row>
        <row r="32">
          <cell r="B32">
            <v>27.320833333333336</v>
          </cell>
          <cell r="C32">
            <v>36.5</v>
          </cell>
          <cell r="D32">
            <v>20.3</v>
          </cell>
          <cell r="E32">
            <v>73.375</v>
          </cell>
          <cell r="F32">
            <v>100</v>
          </cell>
          <cell r="G32">
            <v>32</v>
          </cell>
          <cell r="H32">
            <v>9.3600000000000012</v>
          </cell>
          <cell r="I32" t="str">
            <v>*</v>
          </cell>
          <cell r="J32">
            <v>25.92</v>
          </cell>
          <cell r="K32">
            <v>0</v>
          </cell>
        </row>
        <row r="33">
          <cell r="B33">
            <v>27.470833333333321</v>
          </cell>
          <cell r="C33">
            <v>36.799999999999997</v>
          </cell>
          <cell r="D33">
            <v>20.5</v>
          </cell>
          <cell r="E33">
            <v>71</v>
          </cell>
          <cell r="F33">
            <v>100</v>
          </cell>
          <cell r="G33">
            <v>32</v>
          </cell>
          <cell r="H33">
            <v>11.879999999999999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27.345833333333331</v>
          </cell>
          <cell r="C34">
            <v>36.700000000000003</v>
          </cell>
          <cell r="D34">
            <v>20.3</v>
          </cell>
          <cell r="E34">
            <v>70.916666666666671</v>
          </cell>
          <cell r="F34">
            <v>100</v>
          </cell>
          <cell r="G34">
            <v>32</v>
          </cell>
          <cell r="H34">
            <v>11.520000000000001</v>
          </cell>
          <cell r="I34" t="str">
            <v>*</v>
          </cell>
          <cell r="J34">
            <v>34.92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26.383333333333336</v>
          </cell>
        </row>
      </sheetData>
      <sheetData sheetId="2">
        <row r="5">
          <cell r="B5">
            <v>26.845833333333331</v>
          </cell>
        </row>
      </sheetData>
      <sheetData sheetId="3">
        <row r="5">
          <cell r="B5">
            <v>23.391666666666666</v>
          </cell>
          <cell r="C5">
            <v>26.4</v>
          </cell>
          <cell r="D5">
            <v>21.3</v>
          </cell>
          <cell r="E5">
            <v>94.291666666666671</v>
          </cell>
          <cell r="F5">
            <v>100</v>
          </cell>
          <cell r="G5">
            <v>76</v>
          </cell>
          <cell r="H5">
            <v>12.24</v>
          </cell>
          <cell r="I5" t="str">
            <v>*</v>
          </cell>
          <cell r="J5">
            <v>24.12</v>
          </cell>
          <cell r="K5">
            <v>0.4</v>
          </cell>
        </row>
        <row r="6">
          <cell r="B6">
            <v>25.399999999999995</v>
          </cell>
          <cell r="C6">
            <v>33.799999999999997</v>
          </cell>
          <cell r="D6">
            <v>19.3</v>
          </cell>
          <cell r="E6">
            <v>81.666666666666671</v>
          </cell>
          <cell r="F6">
            <v>100</v>
          </cell>
          <cell r="G6">
            <v>48</v>
          </cell>
          <cell r="H6">
            <v>9.3600000000000012</v>
          </cell>
          <cell r="I6" t="str">
            <v>*</v>
          </cell>
          <cell r="J6">
            <v>24.12</v>
          </cell>
          <cell r="K6">
            <v>0.4</v>
          </cell>
        </row>
        <row r="7">
          <cell r="B7">
            <v>27.879166666666666</v>
          </cell>
          <cell r="C7">
            <v>35.4</v>
          </cell>
          <cell r="D7">
            <v>22.7</v>
          </cell>
          <cell r="E7">
            <v>68.541666666666671</v>
          </cell>
          <cell r="F7">
            <v>96</v>
          </cell>
          <cell r="G7">
            <v>42</v>
          </cell>
          <cell r="H7">
            <v>14.76</v>
          </cell>
          <cell r="I7" t="str">
            <v>*</v>
          </cell>
          <cell r="J7">
            <v>33.840000000000003</v>
          </cell>
          <cell r="K7">
            <v>0</v>
          </cell>
        </row>
        <row r="8">
          <cell r="B8">
            <v>28.339130434782611</v>
          </cell>
          <cell r="C8">
            <v>35.4</v>
          </cell>
          <cell r="D8">
            <v>24</v>
          </cell>
          <cell r="E8">
            <v>64.869565217391298</v>
          </cell>
          <cell r="F8">
            <v>81</v>
          </cell>
          <cell r="G8">
            <v>40</v>
          </cell>
          <cell r="H8">
            <v>16.559999999999999</v>
          </cell>
          <cell r="I8" t="str">
            <v>*</v>
          </cell>
          <cell r="J8">
            <v>30.96</v>
          </cell>
          <cell r="K8">
            <v>0</v>
          </cell>
        </row>
        <row r="9">
          <cell r="B9">
            <v>28.804166666666671</v>
          </cell>
          <cell r="C9">
            <v>36.700000000000003</v>
          </cell>
          <cell r="D9">
            <v>21.8</v>
          </cell>
          <cell r="E9">
            <v>63.041666666666664</v>
          </cell>
          <cell r="F9">
            <v>95</v>
          </cell>
          <cell r="G9">
            <v>33</v>
          </cell>
          <cell r="H9">
            <v>14.04</v>
          </cell>
          <cell r="I9" t="str">
            <v>*</v>
          </cell>
          <cell r="J9">
            <v>29.52</v>
          </cell>
          <cell r="K9">
            <v>0</v>
          </cell>
        </row>
        <row r="10">
          <cell r="B10">
            <v>28.525000000000006</v>
          </cell>
          <cell r="C10">
            <v>37.299999999999997</v>
          </cell>
          <cell r="D10">
            <v>21.6</v>
          </cell>
          <cell r="E10">
            <v>66.041666666666671</v>
          </cell>
          <cell r="F10">
            <v>95</v>
          </cell>
          <cell r="G10">
            <v>34</v>
          </cell>
          <cell r="H10">
            <v>15.48</v>
          </cell>
          <cell r="I10" t="str">
            <v>*</v>
          </cell>
          <cell r="J10">
            <v>31.680000000000003</v>
          </cell>
          <cell r="K10">
            <v>0</v>
          </cell>
        </row>
        <row r="11">
          <cell r="B11">
            <v>25.708333333333329</v>
          </cell>
          <cell r="C11">
            <v>29.2</v>
          </cell>
          <cell r="D11">
            <v>22</v>
          </cell>
          <cell r="E11">
            <v>73.708333333333329</v>
          </cell>
          <cell r="F11">
            <v>95</v>
          </cell>
          <cell r="G11">
            <v>59</v>
          </cell>
          <cell r="H11">
            <v>19.8</v>
          </cell>
          <cell r="I11" t="str">
            <v>*</v>
          </cell>
          <cell r="J11">
            <v>37.800000000000004</v>
          </cell>
          <cell r="K11">
            <v>1.4</v>
          </cell>
        </row>
        <row r="12">
          <cell r="B12">
            <v>24.200000000000003</v>
          </cell>
          <cell r="C12">
            <v>31.6</v>
          </cell>
          <cell r="D12">
            <v>20.9</v>
          </cell>
          <cell r="E12">
            <v>88.5</v>
          </cell>
          <cell r="F12">
            <v>100</v>
          </cell>
          <cell r="G12">
            <v>58</v>
          </cell>
          <cell r="H12">
            <v>17.64</v>
          </cell>
          <cell r="I12" t="str">
            <v>*</v>
          </cell>
          <cell r="J12">
            <v>35.64</v>
          </cell>
          <cell r="K12">
            <v>0</v>
          </cell>
        </row>
        <row r="13">
          <cell r="B13">
            <v>26.804166666666671</v>
          </cell>
          <cell r="C13">
            <v>35.5</v>
          </cell>
          <cell r="D13">
            <v>21.6</v>
          </cell>
          <cell r="E13">
            <v>79.166666666666671</v>
          </cell>
          <cell r="F13">
            <v>100</v>
          </cell>
          <cell r="G13">
            <v>43</v>
          </cell>
          <cell r="H13">
            <v>14.4</v>
          </cell>
          <cell r="I13" t="str">
            <v>*</v>
          </cell>
          <cell r="J13">
            <v>32.4</v>
          </cell>
          <cell r="K13">
            <v>0</v>
          </cell>
        </row>
        <row r="14">
          <cell r="B14">
            <v>27.995833333333334</v>
          </cell>
          <cell r="C14">
            <v>34.799999999999997</v>
          </cell>
          <cell r="D14">
            <v>22.6</v>
          </cell>
          <cell r="E14">
            <v>71</v>
          </cell>
          <cell r="F14">
            <v>97</v>
          </cell>
          <cell r="G14">
            <v>43</v>
          </cell>
          <cell r="H14">
            <v>15.840000000000002</v>
          </cell>
          <cell r="I14" t="str">
            <v>*</v>
          </cell>
          <cell r="J14">
            <v>37.080000000000005</v>
          </cell>
          <cell r="K14">
            <v>0</v>
          </cell>
        </row>
        <row r="15">
          <cell r="B15">
            <v>27.712499999999995</v>
          </cell>
          <cell r="C15">
            <v>34.200000000000003</v>
          </cell>
          <cell r="D15">
            <v>23.3</v>
          </cell>
          <cell r="E15">
            <v>70</v>
          </cell>
          <cell r="F15">
            <v>90</v>
          </cell>
          <cell r="G15">
            <v>43</v>
          </cell>
          <cell r="H15">
            <v>12.6</v>
          </cell>
          <cell r="I15" t="str">
            <v>*</v>
          </cell>
          <cell r="J15">
            <v>32.04</v>
          </cell>
          <cell r="K15">
            <v>0</v>
          </cell>
        </row>
        <row r="16">
          <cell r="B16">
            <v>27.537499999999998</v>
          </cell>
          <cell r="C16">
            <v>33.700000000000003</v>
          </cell>
          <cell r="D16">
            <v>23.3</v>
          </cell>
          <cell r="E16">
            <v>69.166666666666671</v>
          </cell>
          <cell r="F16">
            <v>89</v>
          </cell>
          <cell r="G16">
            <v>43</v>
          </cell>
          <cell r="H16">
            <v>22.32</v>
          </cell>
          <cell r="I16" t="str">
            <v>*</v>
          </cell>
          <cell r="J16">
            <v>38.880000000000003</v>
          </cell>
          <cell r="K16">
            <v>0</v>
          </cell>
        </row>
        <row r="17">
          <cell r="B17">
            <v>25.929166666666671</v>
          </cell>
          <cell r="C17">
            <v>32.5</v>
          </cell>
          <cell r="D17">
            <v>22.7</v>
          </cell>
          <cell r="E17">
            <v>82.041666666666671</v>
          </cell>
          <cell r="F17">
            <v>100</v>
          </cell>
          <cell r="G17">
            <v>54</v>
          </cell>
          <cell r="H17">
            <v>16.559999999999999</v>
          </cell>
          <cell r="I17" t="str">
            <v>*</v>
          </cell>
          <cell r="J17">
            <v>33.119999999999997</v>
          </cell>
          <cell r="K17">
            <v>1.7999999999999998</v>
          </cell>
        </row>
        <row r="18">
          <cell r="B18">
            <v>24.450000000000003</v>
          </cell>
          <cell r="C18">
            <v>29.7</v>
          </cell>
          <cell r="D18">
            <v>22.7</v>
          </cell>
          <cell r="E18">
            <v>94.458333333333329</v>
          </cell>
          <cell r="F18">
            <v>100</v>
          </cell>
          <cell r="G18">
            <v>71</v>
          </cell>
          <cell r="H18">
            <v>15.48</v>
          </cell>
          <cell r="I18" t="str">
            <v>*</v>
          </cell>
          <cell r="J18">
            <v>41.4</v>
          </cell>
          <cell r="K18">
            <v>38</v>
          </cell>
        </row>
        <row r="19">
          <cell r="B19">
            <v>22.679166666666664</v>
          </cell>
          <cell r="C19">
            <v>23.9</v>
          </cell>
          <cell r="D19">
            <v>20.8</v>
          </cell>
          <cell r="E19">
            <v>98.125</v>
          </cell>
          <cell r="F19">
            <v>100</v>
          </cell>
          <cell r="G19">
            <v>89</v>
          </cell>
          <cell r="H19">
            <v>19.079999999999998</v>
          </cell>
          <cell r="I19" t="str">
            <v>*</v>
          </cell>
          <cell r="J19">
            <v>43.2</v>
          </cell>
          <cell r="K19">
            <v>37.200000000000003</v>
          </cell>
        </row>
        <row r="20">
          <cell r="B20">
            <v>24.045833333333331</v>
          </cell>
          <cell r="C20">
            <v>27.4</v>
          </cell>
          <cell r="D20">
            <v>22.3</v>
          </cell>
          <cell r="E20">
            <v>93.25</v>
          </cell>
          <cell r="F20">
            <v>100</v>
          </cell>
          <cell r="G20">
            <v>76</v>
          </cell>
          <cell r="H20">
            <v>17.28</v>
          </cell>
          <cell r="I20" t="str">
            <v>*</v>
          </cell>
          <cell r="J20">
            <v>36</v>
          </cell>
          <cell r="K20">
            <v>3</v>
          </cell>
        </row>
        <row r="21">
          <cell r="B21">
            <v>20.791666666666668</v>
          </cell>
          <cell r="C21">
            <v>26.3</v>
          </cell>
          <cell r="D21">
            <v>17</v>
          </cell>
          <cell r="E21">
            <v>84.583333333333329</v>
          </cell>
          <cell r="F21">
            <v>100</v>
          </cell>
          <cell r="G21">
            <v>47</v>
          </cell>
          <cell r="H21">
            <v>20.16</v>
          </cell>
          <cell r="I21" t="str">
            <v>*</v>
          </cell>
          <cell r="J21">
            <v>37.440000000000005</v>
          </cell>
          <cell r="K21">
            <v>26.2</v>
          </cell>
        </row>
        <row r="22">
          <cell r="B22">
            <v>18.066666666666666</v>
          </cell>
          <cell r="C22">
            <v>27.7</v>
          </cell>
          <cell r="D22">
            <v>11.6</v>
          </cell>
          <cell r="E22">
            <v>76.291666666666671</v>
          </cell>
          <cell r="F22">
            <v>100</v>
          </cell>
          <cell r="G22">
            <v>35</v>
          </cell>
          <cell r="H22">
            <v>18.36</v>
          </cell>
          <cell r="I22" t="str">
            <v>*</v>
          </cell>
          <cell r="J22">
            <v>30.6</v>
          </cell>
          <cell r="K22">
            <v>0</v>
          </cell>
        </row>
        <row r="23">
          <cell r="B23">
            <v>20.62916666666667</v>
          </cell>
          <cell r="C23">
            <v>28.5</v>
          </cell>
          <cell r="D23">
            <v>14.3</v>
          </cell>
          <cell r="E23">
            <v>67.458333333333329</v>
          </cell>
          <cell r="F23">
            <v>91</v>
          </cell>
          <cell r="G23">
            <v>46</v>
          </cell>
          <cell r="H23">
            <v>15.840000000000002</v>
          </cell>
          <cell r="I23" t="str">
            <v>*</v>
          </cell>
          <cell r="J23">
            <v>35.28</v>
          </cell>
          <cell r="K23">
            <v>0</v>
          </cell>
        </row>
        <row r="24">
          <cell r="B24">
            <v>21.945833333333336</v>
          </cell>
          <cell r="C24">
            <v>29.9</v>
          </cell>
          <cell r="D24">
            <v>16.2</v>
          </cell>
          <cell r="E24">
            <v>66.083333333333329</v>
          </cell>
          <cell r="F24">
            <v>85</v>
          </cell>
          <cell r="G24">
            <v>45</v>
          </cell>
          <cell r="H24">
            <v>14.04</v>
          </cell>
          <cell r="I24" t="str">
            <v>*</v>
          </cell>
          <cell r="J24">
            <v>28.8</v>
          </cell>
          <cell r="K24">
            <v>0</v>
          </cell>
        </row>
        <row r="25">
          <cell r="B25">
            <v>24.445833333333326</v>
          </cell>
          <cell r="C25">
            <v>32.700000000000003</v>
          </cell>
          <cell r="D25">
            <v>18.7</v>
          </cell>
          <cell r="E25">
            <v>72.416666666666671</v>
          </cell>
          <cell r="F25">
            <v>88</v>
          </cell>
          <cell r="G25">
            <v>52</v>
          </cell>
          <cell r="H25">
            <v>13.68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26.983333333333334</v>
          </cell>
          <cell r="C26">
            <v>32.9</v>
          </cell>
          <cell r="D26">
            <v>22.9</v>
          </cell>
          <cell r="E26">
            <v>69.916666666666671</v>
          </cell>
          <cell r="F26">
            <v>88</v>
          </cell>
          <cell r="G26">
            <v>50</v>
          </cell>
          <cell r="H26">
            <v>19.079999999999998</v>
          </cell>
          <cell r="I26" t="str">
            <v>*</v>
          </cell>
          <cell r="J26">
            <v>41.04</v>
          </cell>
          <cell r="K26">
            <v>0</v>
          </cell>
        </row>
        <row r="27">
          <cell r="B27">
            <v>27.233333333333338</v>
          </cell>
          <cell r="C27">
            <v>33.6</v>
          </cell>
          <cell r="D27">
            <v>22.3</v>
          </cell>
          <cell r="E27">
            <v>65.583333333333329</v>
          </cell>
          <cell r="F27">
            <v>92</v>
          </cell>
          <cell r="G27">
            <v>35</v>
          </cell>
          <cell r="H27">
            <v>19.8</v>
          </cell>
          <cell r="I27" t="str">
            <v>*</v>
          </cell>
          <cell r="J27">
            <v>41.04</v>
          </cell>
          <cell r="K27">
            <v>0</v>
          </cell>
        </row>
        <row r="28">
          <cell r="B28">
            <v>25.729166666666661</v>
          </cell>
          <cell r="C28">
            <v>30.2</v>
          </cell>
          <cell r="D28">
            <v>20.9</v>
          </cell>
          <cell r="E28">
            <v>64.458333333333329</v>
          </cell>
          <cell r="F28">
            <v>84</v>
          </cell>
          <cell r="G28">
            <v>50</v>
          </cell>
          <cell r="H28">
            <v>11.520000000000001</v>
          </cell>
          <cell r="I28" t="str">
            <v>*</v>
          </cell>
          <cell r="J28">
            <v>26.28</v>
          </cell>
          <cell r="K28">
            <v>0</v>
          </cell>
        </row>
        <row r="29">
          <cell r="B29">
            <v>25.566666666666663</v>
          </cell>
          <cell r="C29">
            <v>32.4</v>
          </cell>
          <cell r="D29">
            <v>20.7</v>
          </cell>
          <cell r="E29">
            <v>69.875</v>
          </cell>
          <cell r="F29">
            <v>91</v>
          </cell>
          <cell r="G29">
            <v>41</v>
          </cell>
          <cell r="H29">
            <v>11.879999999999999</v>
          </cell>
          <cell r="I29" t="str">
            <v>*</v>
          </cell>
          <cell r="J29">
            <v>31.319999999999997</v>
          </cell>
          <cell r="K29">
            <v>0</v>
          </cell>
        </row>
        <row r="30">
          <cell r="B30">
            <v>26.416666666666668</v>
          </cell>
          <cell r="C30">
            <v>33.6</v>
          </cell>
          <cell r="D30">
            <v>21.5</v>
          </cell>
          <cell r="E30">
            <v>67.125</v>
          </cell>
          <cell r="F30">
            <v>82</v>
          </cell>
          <cell r="G30">
            <v>47</v>
          </cell>
          <cell r="H30">
            <v>16.559999999999999</v>
          </cell>
          <cell r="I30" t="str">
            <v>*</v>
          </cell>
          <cell r="J30">
            <v>37.080000000000005</v>
          </cell>
          <cell r="K30">
            <v>0</v>
          </cell>
        </row>
        <row r="31">
          <cell r="B31">
            <v>27.708333333333329</v>
          </cell>
          <cell r="C31">
            <v>33.9</v>
          </cell>
          <cell r="D31">
            <v>23.1</v>
          </cell>
          <cell r="E31">
            <v>67.666666666666671</v>
          </cell>
          <cell r="F31">
            <v>84</v>
          </cell>
          <cell r="G31">
            <v>47</v>
          </cell>
          <cell r="H31">
            <v>17.28</v>
          </cell>
          <cell r="I31" t="str">
            <v>*</v>
          </cell>
          <cell r="J31">
            <v>35.28</v>
          </cell>
          <cell r="K31">
            <v>0</v>
          </cell>
        </row>
        <row r="32">
          <cell r="B32">
            <v>27.816666666666666</v>
          </cell>
          <cell r="C32">
            <v>34.200000000000003</v>
          </cell>
          <cell r="D32">
            <v>22.6</v>
          </cell>
          <cell r="E32">
            <v>70.25</v>
          </cell>
          <cell r="F32">
            <v>93</v>
          </cell>
          <cell r="G32">
            <v>47</v>
          </cell>
          <cell r="H32">
            <v>16.2</v>
          </cell>
          <cell r="I32" t="str">
            <v>*</v>
          </cell>
          <cell r="J32">
            <v>36.72</v>
          </cell>
          <cell r="K32">
            <v>0</v>
          </cell>
        </row>
        <row r="33">
          <cell r="B33">
            <v>27.795833333333338</v>
          </cell>
          <cell r="C33">
            <v>34.1</v>
          </cell>
          <cell r="D33">
            <v>22.6</v>
          </cell>
          <cell r="E33">
            <v>71.333333333333329</v>
          </cell>
          <cell r="F33">
            <v>95</v>
          </cell>
          <cell r="G33">
            <v>45</v>
          </cell>
          <cell r="H33">
            <v>19.079999999999998</v>
          </cell>
          <cell r="I33" t="str">
            <v>*</v>
          </cell>
          <cell r="J33">
            <v>41.4</v>
          </cell>
          <cell r="K33">
            <v>0</v>
          </cell>
        </row>
        <row r="34">
          <cell r="B34">
            <v>28.05416666666666</v>
          </cell>
          <cell r="C34">
            <v>33.700000000000003</v>
          </cell>
          <cell r="D34">
            <v>21.5</v>
          </cell>
          <cell r="E34">
            <v>67.25</v>
          </cell>
          <cell r="F34">
            <v>95</v>
          </cell>
          <cell r="G34">
            <v>48</v>
          </cell>
          <cell r="H34">
            <v>20.88</v>
          </cell>
          <cell r="I34" t="str">
            <v>*</v>
          </cell>
          <cell r="J34">
            <v>47.16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</row>
      </sheetData>
      <sheetData sheetId="2">
        <row r="5">
          <cell r="B5">
            <v>28.023809523809529</v>
          </cell>
        </row>
      </sheetData>
      <sheetData sheetId="3">
        <row r="5">
          <cell r="B5">
            <v>24.287499999999994</v>
          </cell>
          <cell r="C5">
            <v>32</v>
          </cell>
          <cell r="D5">
            <v>20.100000000000001</v>
          </cell>
          <cell r="E5">
            <v>77.2</v>
          </cell>
          <cell r="F5">
            <v>100</v>
          </cell>
          <cell r="G5">
            <v>56</v>
          </cell>
          <cell r="H5" t="str">
            <v>*</v>
          </cell>
          <cell r="I5" t="str">
            <v>*</v>
          </cell>
          <cell r="J5" t="str">
            <v>*</v>
          </cell>
          <cell r="K5">
            <v>2.2000000000000002</v>
          </cell>
        </row>
        <row r="6">
          <cell r="B6">
            <v>25.49166666666666</v>
          </cell>
          <cell r="C6">
            <v>32.4</v>
          </cell>
          <cell r="D6">
            <v>21.6</v>
          </cell>
          <cell r="E6">
            <v>76.111111111111114</v>
          </cell>
          <cell r="F6">
            <v>100</v>
          </cell>
          <cell r="G6">
            <v>58</v>
          </cell>
          <cell r="H6" t="str">
            <v>*</v>
          </cell>
          <cell r="I6" t="str">
            <v>*</v>
          </cell>
          <cell r="J6" t="str">
            <v>*</v>
          </cell>
          <cell r="K6">
            <v>0.2</v>
          </cell>
        </row>
        <row r="7">
          <cell r="B7">
            <v>26.495833333333334</v>
          </cell>
          <cell r="C7">
            <v>32.4</v>
          </cell>
          <cell r="D7">
            <v>21.4</v>
          </cell>
          <cell r="E7">
            <v>64.545454545454547</v>
          </cell>
          <cell r="F7">
            <v>81</v>
          </cell>
          <cell r="G7">
            <v>53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26.316666666666663</v>
          </cell>
          <cell r="C8">
            <v>33.799999999999997</v>
          </cell>
          <cell r="D8">
            <v>21.4</v>
          </cell>
          <cell r="E8">
            <v>72.538461538461533</v>
          </cell>
          <cell r="F8">
            <v>100</v>
          </cell>
          <cell r="G8">
            <v>51</v>
          </cell>
          <cell r="H8" t="str">
            <v>*</v>
          </cell>
          <cell r="I8" t="str">
            <v>*</v>
          </cell>
          <cell r="J8" t="str">
            <v>*</v>
          </cell>
          <cell r="K8">
            <v>3</v>
          </cell>
        </row>
        <row r="9">
          <cell r="B9">
            <v>27.491666666666664</v>
          </cell>
          <cell r="C9">
            <v>34.6</v>
          </cell>
          <cell r="D9">
            <v>22.3</v>
          </cell>
          <cell r="E9">
            <v>68.266666666666666</v>
          </cell>
          <cell r="F9">
            <v>100</v>
          </cell>
          <cell r="G9">
            <v>44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26.804166666666671</v>
          </cell>
          <cell r="C10">
            <v>34.4</v>
          </cell>
          <cell r="D10">
            <v>21.4</v>
          </cell>
          <cell r="E10">
            <v>77.222222222222229</v>
          </cell>
          <cell r="F10">
            <v>100</v>
          </cell>
          <cell r="G10">
            <v>45</v>
          </cell>
          <cell r="H10" t="str">
            <v>*</v>
          </cell>
          <cell r="I10" t="str">
            <v>*</v>
          </cell>
          <cell r="J10" t="str">
            <v>*</v>
          </cell>
          <cell r="K10">
            <v>5</v>
          </cell>
        </row>
        <row r="11">
          <cell r="B11">
            <v>25.020833333333332</v>
          </cell>
          <cell r="C11">
            <v>30.9</v>
          </cell>
          <cell r="D11">
            <v>22.5</v>
          </cell>
          <cell r="E11">
            <v>84.777777777777771</v>
          </cell>
          <cell r="F11">
            <v>100</v>
          </cell>
          <cell r="G11">
            <v>66</v>
          </cell>
          <cell r="H11" t="str">
            <v>*</v>
          </cell>
          <cell r="I11" t="str">
            <v>*</v>
          </cell>
          <cell r="J11" t="str">
            <v>*</v>
          </cell>
          <cell r="K11">
            <v>2.6</v>
          </cell>
        </row>
        <row r="12">
          <cell r="B12">
            <v>24.570833333333336</v>
          </cell>
          <cell r="C12">
            <v>30.7</v>
          </cell>
          <cell r="D12">
            <v>21.4</v>
          </cell>
          <cell r="E12">
            <v>86.888888888888886</v>
          </cell>
          <cell r="F12">
            <v>100</v>
          </cell>
          <cell r="G12">
            <v>67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0.2</v>
          </cell>
        </row>
        <row r="13">
          <cell r="B13">
            <v>24.895833333333339</v>
          </cell>
          <cell r="C13">
            <v>33.299999999999997</v>
          </cell>
          <cell r="D13">
            <v>20.9</v>
          </cell>
          <cell r="E13">
            <v>73.857142857142861</v>
          </cell>
          <cell r="F13">
            <v>100</v>
          </cell>
          <cell r="G13">
            <v>55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25.4</v>
          </cell>
        </row>
        <row r="14">
          <cell r="B14">
            <v>24.720833333333335</v>
          </cell>
          <cell r="C14">
            <v>31.5</v>
          </cell>
          <cell r="D14">
            <v>20.399999999999999</v>
          </cell>
          <cell r="E14">
            <v>80.2</v>
          </cell>
          <cell r="F14">
            <v>100</v>
          </cell>
          <cell r="G14">
            <v>64</v>
          </cell>
          <cell r="H14" t="str">
            <v>*</v>
          </cell>
          <cell r="I14" t="str">
            <v>*</v>
          </cell>
          <cell r="J14" t="str">
            <v>*</v>
          </cell>
          <cell r="K14">
            <v>6.0000000000000009</v>
          </cell>
        </row>
        <row r="15">
          <cell r="B15">
            <v>24.620833333333337</v>
          </cell>
          <cell r="C15">
            <v>29.5</v>
          </cell>
          <cell r="D15">
            <v>22.3</v>
          </cell>
          <cell r="E15">
            <v>89.571428571428569</v>
          </cell>
          <cell r="F15">
            <v>100</v>
          </cell>
          <cell r="G15">
            <v>71</v>
          </cell>
          <cell r="H15" t="str">
            <v>*</v>
          </cell>
          <cell r="I15" t="str">
            <v>*</v>
          </cell>
          <cell r="J15" t="str">
            <v>*</v>
          </cell>
          <cell r="K15">
            <v>1</v>
          </cell>
        </row>
        <row r="16">
          <cell r="B16">
            <v>25.120833333333337</v>
          </cell>
          <cell r="C16">
            <v>30.2</v>
          </cell>
          <cell r="D16">
            <v>22.4</v>
          </cell>
          <cell r="E16">
            <v>86</v>
          </cell>
          <cell r="F16">
            <v>100</v>
          </cell>
          <cell r="G16">
            <v>67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24.854166666666661</v>
          </cell>
          <cell r="C17">
            <v>30.1</v>
          </cell>
          <cell r="D17">
            <v>21.9</v>
          </cell>
          <cell r="E17">
            <v>84.2</v>
          </cell>
          <cell r="F17">
            <v>100</v>
          </cell>
          <cell r="G17">
            <v>64</v>
          </cell>
          <cell r="H17" t="str">
            <v>*</v>
          </cell>
          <cell r="I17" t="str">
            <v>*</v>
          </cell>
          <cell r="J17" t="str">
            <v>*</v>
          </cell>
          <cell r="K17">
            <v>6.8</v>
          </cell>
        </row>
        <row r="18">
          <cell r="B18">
            <v>24.974999999999998</v>
          </cell>
          <cell r="C18">
            <v>30.6</v>
          </cell>
          <cell r="D18">
            <v>21.2</v>
          </cell>
          <cell r="E18">
            <v>80.666666666666671</v>
          </cell>
          <cell r="F18">
            <v>100</v>
          </cell>
          <cell r="G18">
            <v>66</v>
          </cell>
          <cell r="H18" t="str">
            <v>*</v>
          </cell>
          <cell r="I18" t="str">
            <v>*</v>
          </cell>
          <cell r="J18" t="str">
            <v>*</v>
          </cell>
          <cell r="K18">
            <v>50.400000000000006</v>
          </cell>
        </row>
        <row r="19">
          <cell r="B19">
            <v>23.970833333333335</v>
          </cell>
          <cell r="C19">
            <v>28.7</v>
          </cell>
          <cell r="D19">
            <v>22.4</v>
          </cell>
          <cell r="E19">
            <v>98</v>
          </cell>
          <cell r="F19">
            <v>100</v>
          </cell>
          <cell r="G19">
            <v>82</v>
          </cell>
          <cell r="H19" t="str">
            <v>*</v>
          </cell>
          <cell r="I19" t="str">
            <v>*</v>
          </cell>
          <cell r="J19" t="str">
            <v>*</v>
          </cell>
          <cell r="K19">
            <v>23.2</v>
          </cell>
        </row>
        <row r="20">
          <cell r="B20">
            <v>23.904347826086958</v>
          </cell>
          <cell r="C20">
            <v>29</v>
          </cell>
          <cell r="D20">
            <v>22.1</v>
          </cell>
          <cell r="E20">
            <v>98.25</v>
          </cell>
          <cell r="F20">
            <v>100</v>
          </cell>
          <cell r="G20">
            <v>86</v>
          </cell>
          <cell r="H20" t="str">
            <v>*</v>
          </cell>
          <cell r="I20" t="str">
            <v>*</v>
          </cell>
          <cell r="J20" t="str">
            <v>*</v>
          </cell>
          <cell r="K20">
            <v>9.6</v>
          </cell>
        </row>
        <row r="21">
          <cell r="B21">
            <v>23.95</v>
          </cell>
          <cell r="C21">
            <v>28.6</v>
          </cell>
          <cell r="D21">
            <v>21.7</v>
          </cell>
          <cell r="E21">
            <v>98.8</v>
          </cell>
          <cell r="F21">
            <v>100</v>
          </cell>
          <cell r="G21">
            <v>88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0.8</v>
          </cell>
        </row>
        <row r="22">
          <cell r="B22">
            <v>21.912499999999994</v>
          </cell>
          <cell r="C22">
            <v>28.9</v>
          </cell>
          <cell r="D22">
            <v>16.399999999999999</v>
          </cell>
          <cell r="E22">
            <v>61.583333333333336</v>
          </cell>
          <cell r="F22">
            <v>100</v>
          </cell>
          <cell r="G22">
            <v>29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21.079166666666666</v>
          </cell>
          <cell r="C23">
            <v>29.9</v>
          </cell>
          <cell r="D23">
            <v>15.2</v>
          </cell>
          <cell r="E23">
            <v>73.166666666666671</v>
          </cell>
          <cell r="F23">
            <v>100</v>
          </cell>
          <cell r="G23">
            <v>43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23.9375</v>
          </cell>
          <cell r="C24">
            <v>32.6</v>
          </cell>
          <cell r="D24">
            <v>17.2</v>
          </cell>
          <cell r="E24">
            <v>67.538461538461533</v>
          </cell>
          <cell r="F24">
            <v>100</v>
          </cell>
          <cell r="G24">
            <v>51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26.579166666666666</v>
          </cell>
          <cell r="C25">
            <v>33</v>
          </cell>
          <cell r="D25">
            <v>22</v>
          </cell>
          <cell r="E25">
            <v>76.8125</v>
          </cell>
          <cell r="F25">
            <v>100</v>
          </cell>
          <cell r="G25">
            <v>53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25.945833333333329</v>
          </cell>
          <cell r="C26">
            <v>31.9</v>
          </cell>
          <cell r="D26">
            <v>20.7</v>
          </cell>
          <cell r="E26">
            <v>73.958333333333329</v>
          </cell>
          <cell r="F26">
            <v>100</v>
          </cell>
          <cell r="G26">
            <v>41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23.679166666666664</v>
          </cell>
          <cell r="C27">
            <v>31.8</v>
          </cell>
          <cell r="D27">
            <v>16.399999999999999</v>
          </cell>
          <cell r="E27">
            <v>55.153846153846153</v>
          </cell>
          <cell r="F27">
            <v>100</v>
          </cell>
          <cell r="G27">
            <v>35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23.233333333333331</v>
          </cell>
          <cell r="C28">
            <v>32</v>
          </cell>
          <cell r="D28">
            <v>16</v>
          </cell>
          <cell r="E28">
            <v>65.533333333333331</v>
          </cell>
          <cell r="F28">
            <v>100</v>
          </cell>
          <cell r="G28">
            <v>42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24.917391304347827</v>
          </cell>
          <cell r="C29">
            <v>32.9</v>
          </cell>
          <cell r="D29">
            <v>17.899999999999999</v>
          </cell>
          <cell r="E29">
            <v>63.071428571428569</v>
          </cell>
          <cell r="F29">
            <v>100</v>
          </cell>
          <cell r="G29">
            <v>43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26.412499999999998</v>
          </cell>
          <cell r="C30">
            <v>33.700000000000003</v>
          </cell>
          <cell r="D30">
            <v>20.7</v>
          </cell>
          <cell r="E30">
            <v>72.421052631578945</v>
          </cell>
          <cell r="F30">
            <v>100</v>
          </cell>
          <cell r="G30">
            <v>47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26.062499999999996</v>
          </cell>
          <cell r="C31">
            <v>33.200000000000003</v>
          </cell>
          <cell r="D31">
            <v>19.8</v>
          </cell>
          <cell r="E31">
            <v>65.857142857142861</v>
          </cell>
          <cell r="F31">
            <v>100</v>
          </cell>
          <cell r="G31">
            <v>48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25.520833333333332</v>
          </cell>
          <cell r="C32">
            <v>33</v>
          </cell>
          <cell r="D32">
            <v>19.399999999999999</v>
          </cell>
          <cell r="E32">
            <v>65.84615384615384</v>
          </cell>
          <cell r="F32">
            <v>100</v>
          </cell>
          <cell r="G32">
            <v>49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25.820833333333329</v>
          </cell>
          <cell r="C33">
            <v>33.200000000000003</v>
          </cell>
          <cell r="D33">
            <v>20.399999999999999</v>
          </cell>
          <cell r="E33">
            <v>65.307692307692307</v>
          </cell>
          <cell r="F33">
            <v>100</v>
          </cell>
          <cell r="G33">
            <v>48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25.487500000000001</v>
          </cell>
          <cell r="C34">
            <v>33.4</v>
          </cell>
          <cell r="D34">
            <v>19.3</v>
          </cell>
          <cell r="E34">
            <v>70.400000000000006</v>
          </cell>
          <cell r="F34">
            <v>100</v>
          </cell>
          <cell r="G34">
            <v>49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26.174999999999997</v>
          </cell>
        </row>
      </sheetData>
      <sheetData sheetId="2">
        <row r="5">
          <cell r="B5">
            <v>28.995833333333334</v>
          </cell>
        </row>
      </sheetData>
      <sheetData sheetId="3">
        <row r="5">
          <cell r="B5">
            <v>23.833333333333329</v>
          </cell>
          <cell r="C5">
            <v>30.3</v>
          </cell>
          <cell r="D5">
            <v>20.100000000000001</v>
          </cell>
          <cell r="E5">
            <v>81.416666666666671</v>
          </cell>
          <cell r="F5">
            <v>92</v>
          </cell>
          <cell r="G5">
            <v>55</v>
          </cell>
          <cell r="H5">
            <v>18.36</v>
          </cell>
          <cell r="I5" t="str">
            <v>*</v>
          </cell>
          <cell r="J5">
            <v>35.28</v>
          </cell>
          <cell r="K5">
            <v>3.6</v>
          </cell>
        </row>
        <row r="6">
          <cell r="B6">
            <v>25.062499999999986</v>
          </cell>
          <cell r="C6">
            <v>31.7</v>
          </cell>
          <cell r="D6">
            <v>20.8</v>
          </cell>
          <cell r="E6">
            <v>78.916666666666671</v>
          </cell>
          <cell r="F6">
            <v>93</v>
          </cell>
          <cell r="G6">
            <v>54</v>
          </cell>
          <cell r="H6">
            <v>10.8</v>
          </cell>
          <cell r="I6" t="str">
            <v>*</v>
          </cell>
          <cell r="J6">
            <v>25.56</v>
          </cell>
          <cell r="K6">
            <v>0</v>
          </cell>
        </row>
        <row r="7">
          <cell r="B7">
            <v>26.925000000000001</v>
          </cell>
          <cell r="C7">
            <v>33.5</v>
          </cell>
          <cell r="D7">
            <v>22.2</v>
          </cell>
          <cell r="E7">
            <v>70.583333333333329</v>
          </cell>
          <cell r="F7">
            <v>93</v>
          </cell>
          <cell r="G7">
            <v>39</v>
          </cell>
          <cell r="H7">
            <v>10.08</v>
          </cell>
          <cell r="I7" t="str">
            <v>*</v>
          </cell>
          <cell r="J7">
            <v>23.759999999999998</v>
          </cell>
          <cell r="K7">
            <v>0</v>
          </cell>
        </row>
        <row r="8">
          <cell r="B8">
            <v>27.720833333333331</v>
          </cell>
          <cell r="C8">
            <v>34.299999999999997</v>
          </cell>
          <cell r="D8">
            <v>23.1</v>
          </cell>
          <cell r="E8">
            <v>68.041666666666671</v>
          </cell>
          <cell r="F8">
            <v>88</v>
          </cell>
          <cell r="G8">
            <v>41</v>
          </cell>
          <cell r="H8">
            <v>14.4</v>
          </cell>
          <cell r="I8" t="str">
            <v>*</v>
          </cell>
          <cell r="J8">
            <v>29.880000000000003</v>
          </cell>
          <cell r="K8">
            <v>0</v>
          </cell>
        </row>
        <row r="9">
          <cell r="B9">
            <v>29.179166666666674</v>
          </cell>
          <cell r="C9">
            <v>35.799999999999997</v>
          </cell>
          <cell r="D9">
            <v>24.6</v>
          </cell>
          <cell r="E9">
            <v>56.958333333333336</v>
          </cell>
          <cell r="F9">
            <v>79</v>
          </cell>
          <cell r="G9">
            <v>30</v>
          </cell>
          <cell r="H9">
            <v>11.879999999999999</v>
          </cell>
          <cell r="I9" t="str">
            <v>*</v>
          </cell>
          <cell r="J9">
            <v>29.880000000000003</v>
          </cell>
          <cell r="K9">
            <v>0</v>
          </cell>
        </row>
        <row r="10">
          <cell r="B10">
            <v>28.57083333333334</v>
          </cell>
          <cell r="C10">
            <v>35.5</v>
          </cell>
          <cell r="D10">
            <v>23.4</v>
          </cell>
          <cell r="E10">
            <v>59.791666666666664</v>
          </cell>
          <cell r="F10">
            <v>82</v>
          </cell>
          <cell r="G10">
            <v>36</v>
          </cell>
          <cell r="H10">
            <v>15.840000000000002</v>
          </cell>
          <cell r="I10" t="str">
            <v>*</v>
          </cell>
          <cell r="J10">
            <v>28.44</v>
          </cell>
          <cell r="K10">
            <v>0</v>
          </cell>
        </row>
        <row r="11">
          <cell r="B11">
            <v>24.716666666666669</v>
          </cell>
          <cell r="C11">
            <v>29.6</v>
          </cell>
          <cell r="D11">
            <v>22.7</v>
          </cell>
          <cell r="E11">
            <v>81.375</v>
          </cell>
          <cell r="F11">
            <v>93</v>
          </cell>
          <cell r="G11">
            <v>60</v>
          </cell>
          <cell r="H11">
            <v>16.2</v>
          </cell>
          <cell r="I11" t="str">
            <v>*</v>
          </cell>
          <cell r="J11">
            <v>36.36</v>
          </cell>
          <cell r="K11">
            <v>2.4000000000000004</v>
          </cell>
        </row>
        <row r="12">
          <cell r="B12">
            <v>25.562500000000004</v>
          </cell>
          <cell r="C12">
            <v>31.4</v>
          </cell>
          <cell r="D12">
            <v>21.3</v>
          </cell>
          <cell r="E12">
            <v>76.625</v>
          </cell>
          <cell r="F12">
            <v>91</v>
          </cell>
          <cell r="G12">
            <v>56</v>
          </cell>
          <cell r="H12">
            <v>15.840000000000002</v>
          </cell>
          <cell r="I12" t="str">
            <v>*</v>
          </cell>
          <cell r="J12">
            <v>26.28</v>
          </cell>
          <cell r="K12">
            <v>1.4</v>
          </cell>
        </row>
        <row r="13">
          <cell r="B13">
            <v>25.608333333333334</v>
          </cell>
          <cell r="C13">
            <v>32.200000000000003</v>
          </cell>
          <cell r="D13">
            <v>22</v>
          </cell>
          <cell r="E13">
            <v>78.291666666666671</v>
          </cell>
          <cell r="F13">
            <v>93</v>
          </cell>
          <cell r="G13">
            <v>49</v>
          </cell>
          <cell r="H13">
            <v>18.720000000000002</v>
          </cell>
          <cell r="I13" t="str">
            <v>*</v>
          </cell>
          <cell r="J13">
            <v>37.080000000000005</v>
          </cell>
          <cell r="K13">
            <v>49.4</v>
          </cell>
        </row>
        <row r="14">
          <cell r="B14">
            <v>24.862500000000001</v>
          </cell>
          <cell r="C14">
            <v>31.3</v>
          </cell>
          <cell r="D14">
            <v>21</v>
          </cell>
          <cell r="E14">
            <v>78.875</v>
          </cell>
          <cell r="F14">
            <v>93</v>
          </cell>
          <cell r="G14">
            <v>50</v>
          </cell>
          <cell r="H14">
            <v>18.36</v>
          </cell>
          <cell r="I14" t="str">
            <v>*</v>
          </cell>
          <cell r="J14">
            <v>35.64</v>
          </cell>
          <cell r="K14">
            <v>12.199999999999998</v>
          </cell>
        </row>
        <row r="15">
          <cell r="B15">
            <v>25.291666666666661</v>
          </cell>
          <cell r="C15">
            <v>30.6</v>
          </cell>
          <cell r="D15">
            <v>21.5</v>
          </cell>
          <cell r="E15">
            <v>79.875</v>
          </cell>
          <cell r="F15">
            <v>91</v>
          </cell>
          <cell r="G15">
            <v>58</v>
          </cell>
          <cell r="H15">
            <v>12.24</v>
          </cell>
          <cell r="I15" t="str">
            <v>*</v>
          </cell>
          <cell r="J15">
            <v>28.44</v>
          </cell>
          <cell r="K15">
            <v>5.2</v>
          </cell>
        </row>
        <row r="16">
          <cell r="B16">
            <v>24.612499999999997</v>
          </cell>
          <cell r="C16">
            <v>29.7</v>
          </cell>
          <cell r="D16">
            <v>22.2</v>
          </cell>
          <cell r="E16">
            <v>84.375</v>
          </cell>
          <cell r="F16">
            <v>93</v>
          </cell>
          <cell r="G16">
            <v>59</v>
          </cell>
          <cell r="H16">
            <v>9.7200000000000006</v>
          </cell>
          <cell r="I16" t="str">
            <v>*</v>
          </cell>
          <cell r="J16">
            <v>34.56</v>
          </cell>
          <cell r="K16">
            <v>0.8</v>
          </cell>
        </row>
        <row r="17">
          <cell r="B17">
            <v>25.333333333333329</v>
          </cell>
          <cell r="C17">
            <v>30.9</v>
          </cell>
          <cell r="D17">
            <v>22.7</v>
          </cell>
          <cell r="E17">
            <v>79.5</v>
          </cell>
          <cell r="F17">
            <v>92</v>
          </cell>
          <cell r="G17">
            <v>54</v>
          </cell>
          <cell r="H17">
            <v>12.96</v>
          </cell>
          <cell r="I17" t="str">
            <v>*</v>
          </cell>
          <cell r="J17">
            <v>26.28</v>
          </cell>
          <cell r="K17">
            <v>0</v>
          </cell>
        </row>
        <row r="18">
          <cell r="B18">
            <v>25.650000000000002</v>
          </cell>
          <cell r="C18">
            <v>31.1</v>
          </cell>
          <cell r="D18">
            <v>22.7</v>
          </cell>
          <cell r="E18">
            <v>77.583333333333329</v>
          </cell>
          <cell r="F18">
            <v>92</v>
          </cell>
          <cell r="G18">
            <v>55</v>
          </cell>
          <cell r="H18">
            <v>15.840000000000002</v>
          </cell>
          <cell r="I18" t="str">
            <v>*</v>
          </cell>
          <cell r="J18">
            <v>30.6</v>
          </cell>
          <cell r="K18">
            <v>4.2</v>
          </cell>
        </row>
        <row r="19">
          <cell r="B19">
            <v>24.141666666666676</v>
          </cell>
          <cell r="C19">
            <v>28.4</v>
          </cell>
          <cell r="D19">
            <v>21.6</v>
          </cell>
          <cell r="E19">
            <v>84.416666666666671</v>
          </cell>
          <cell r="F19">
            <v>93</v>
          </cell>
          <cell r="G19">
            <v>68</v>
          </cell>
          <cell r="H19">
            <v>20.16</v>
          </cell>
          <cell r="I19" t="str">
            <v>*</v>
          </cell>
          <cell r="J19">
            <v>42.12</v>
          </cell>
          <cell r="K19">
            <v>27</v>
          </cell>
        </row>
        <row r="20">
          <cell r="B20">
            <v>23.237499999999997</v>
          </cell>
          <cell r="C20">
            <v>25.7</v>
          </cell>
          <cell r="D20">
            <v>21.7</v>
          </cell>
          <cell r="E20">
            <v>87.375</v>
          </cell>
          <cell r="F20">
            <v>94</v>
          </cell>
          <cell r="G20">
            <v>77</v>
          </cell>
          <cell r="H20">
            <v>14.76</v>
          </cell>
          <cell r="I20" t="str">
            <v>*</v>
          </cell>
          <cell r="J20">
            <v>30.240000000000002</v>
          </cell>
          <cell r="K20">
            <v>26.599999999999998</v>
          </cell>
        </row>
        <row r="21">
          <cell r="B21">
            <v>22.625</v>
          </cell>
          <cell r="C21">
            <v>25.8</v>
          </cell>
          <cell r="D21">
            <v>21</v>
          </cell>
          <cell r="E21">
            <v>85.708333333333329</v>
          </cell>
          <cell r="F21">
            <v>94</v>
          </cell>
          <cell r="G21">
            <v>71</v>
          </cell>
          <cell r="H21">
            <v>18.36</v>
          </cell>
          <cell r="I21" t="str">
            <v>*</v>
          </cell>
          <cell r="J21">
            <v>30.240000000000002</v>
          </cell>
          <cell r="K21">
            <v>0.2</v>
          </cell>
        </row>
        <row r="22">
          <cell r="B22">
            <v>21.033333333333335</v>
          </cell>
          <cell r="C22">
            <v>28</v>
          </cell>
          <cell r="D22">
            <v>15.3</v>
          </cell>
          <cell r="E22">
            <v>61.208333333333336</v>
          </cell>
          <cell r="F22">
            <v>83</v>
          </cell>
          <cell r="G22">
            <v>28</v>
          </cell>
          <cell r="H22">
            <v>21.6</v>
          </cell>
          <cell r="I22" t="str">
            <v>*</v>
          </cell>
          <cell r="J22">
            <v>37.800000000000004</v>
          </cell>
          <cell r="K22">
            <v>0</v>
          </cell>
        </row>
        <row r="23">
          <cell r="B23">
            <v>22.345833333333342</v>
          </cell>
          <cell r="C23">
            <v>29.5</v>
          </cell>
          <cell r="D23">
            <v>17</v>
          </cell>
          <cell r="E23">
            <v>65.75</v>
          </cell>
          <cell r="F23">
            <v>86</v>
          </cell>
          <cell r="G23">
            <v>36</v>
          </cell>
          <cell r="H23">
            <v>23.040000000000003</v>
          </cell>
          <cell r="I23" t="str">
            <v>*</v>
          </cell>
          <cell r="J23">
            <v>39.6</v>
          </cell>
          <cell r="K23">
            <v>0</v>
          </cell>
        </row>
        <row r="24">
          <cell r="B24">
            <v>24.195833333333336</v>
          </cell>
          <cell r="C24">
            <v>31.9</v>
          </cell>
          <cell r="D24">
            <v>17.899999999999999</v>
          </cell>
          <cell r="E24">
            <v>64.291666666666671</v>
          </cell>
          <cell r="F24">
            <v>84</v>
          </cell>
          <cell r="G24">
            <v>37</v>
          </cell>
          <cell r="H24">
            <v>15.840000000000002</v>
          </cell>
          <cell r="I24" t="str">
            <v>*</v>
          </cell>
          <cell r="J24">
            <v>29.16</v>
          </cell>
          <cell r="K24">
            <v>0</v>
          </cell>
        </row>
        <row r="25">
          <cell r="B25">
            <v>26.891666666666666</v>
          </cell>
          <cell r="C25">
            <v>33.200000000000003</v>
          </cell>
          <cell r="D25">
            <v>23</v>
          </cell>
          <cell r="E25">
            <v>64.625</v>
          </cell>
          <cell r="F25">
            <v>79</v>
          </cell>
          <cell r="G25">
            <v>42</v>
          </cell>
          <cell r="H25">
            <v>19.440000000000001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27.254166666666666</v>
          </cell>
          <cell r="C26">
            <v>31.8</v>
          </cell>
          <cell r="D26">
            <v>23.3</v>
          </cell>
          <cell r="E26">
            <v>60.333333333333336</v>
          </cell>
          <cell r="F26">
            <v>72</v>
          </cell>
          <cell r="G26">
            <v>44</v>
          </cell>
          <cell r="H26">
            <v>15.840000000000002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25.833333333333329</v>
          </cell>
          <cell r="C27">
            <v>32.200000000000003</v>
          </cell>
          <cell r="D27">
            <v>20.6</v>
          </cell>
          <cell r="E27">
            <v>55.208333333333336</v>
          </cell>
          <cell r="F27">
            <v>77</v>
          </cell>
          <cell r="G27">
            <v>27</v>
          </cell>
          <cell r="H27">
            <v>12.96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25.095833333333328</v>
          </cell>
          <cell r="C28">
            <v>30.8</v>
          </cell>
          <cell r="D28">
            <v>19.3</v>
          </cell>
          <cell r="E28">
            <v>58.625</v>
          </cell>
          <cell r="F28">
            <v>79</v>
          </cell>
          <cell r="G28">
            <v>36</v>
          </cell>
          <cell r="H28">
            <v>11.879999999999999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26.291666666666668</v>
          </cell>
          <cell r="C29">
            <v>32.5</v>
          </cell>
          <cell r="D29">
            <v>20.8</v>
          </cell>
          <cell r="E29">
            <v>57.75</v>
          </cell>
          <cell r="F29">
            <v>75</v>
          </cell>
          <cell r="G29">
            <v>34</v>
          </cell>
          <cell r="H29">
            <v>13.32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27.299999999999994</v>
          </cell>
          <cell r="C30">
            <v>33.299999999999997</v>
          </cell>
          <cell r="D30">
            <v>22.9</v>
          </cell>
          <cell r="E30">
            <v>58.458333333333336</v>
          </cell>
          <cell r="F30">
            <v>72</v>
          </cell>
          <cell r="G30">
            <v>36</v>
          </cell>
          <cell r="H30">
            <v>18</v>
          </cell>
          <cell r="I30" t="str">
            <v>*</v>
          </cell>
          <cell r="J30">
            <v>34.200000000000003</v>
          </cell>
          <cell r="K30">
            <v>0</v>
          </cell>
        </row>
        <row r="31">
          <cell r="B31">
            <v>27.320833333333336</v>
          </cell>
          <cell r="C31">
            <v>32.9</v>
          </cell>
          <cell r="D31">
            <v>22.2</v>
          </cell>
          <cell r="E31">
            <v>63.125</v>
          </cell>
          <cell r="F31">
            <v>82</v>
          </cell>
          <cell r="G31">
            <v>41</v>
          </cell>
          <cell r="H31">
            <v>14.76</v>
          </cell>
          <cell r="I31" t="str">
            <v>*</v>
          </cell>
          <cell r="J31">
            <v>29.880000000000003</v>
          </cell>
          <cell r="K31">
            <v>0</v>
          </cell>
        </row>
        <row r="32">
          <cell r="B32">
            <v>26.708333333333339</v>
          </cell>
          <cell r="C32">
            <v>32.4</v>
          </cell>
          <cell r="D32">
            <v>22.7</v>
          </cell>
          <cell r="E32">
            <v>66.458333333333329</v>
          </cell>
          <cell r="F32">
            <v>82</v>
          </cell>
          <cell r="G32">
            <v>44</v>
          </cell>
          <cell r="H32">
            <v>19.079999999999998</v>
          </cell>
          <cell r="I32" t="str">
            <v>*</v>
          </cell>
          <cell r="J32">
            <v>39.6</v>
          </cell>
          <cell r="K32">
            <v>0</v>
          </cell>
        </row>
        <row r="33">
          <cell r="B33">
            <v>27.204166666666666</v>
          </cell>
          <cell r="C33">
            <v>33</v>
          </cell>
          <cell r="D33">
            <v>22.3</v>
          </cell>
          <cell r="E33">
            <v>64.416666666666671</v>
          </cell>
          <cell r="F33">
            <v>82</v>
          </cell>
          <cell r="G33">
            <v>43</v>
          </cell>
          <cell r="H33">
            <v>18</v>
          </cell>
          <cell r="I33" t="str">
            <v>*</v>
          </cell>
          <cell r="J33">
            <v>38.159999999999997</v>
          </cell>
          <cell r="K33">
            <v>0</v>
          </cell>
        </row>
        <row r="34">
          <cell r="B34">
            <v>27.058333333333337</v>
          </cell>
          <cell r="C34">
            <v>32.9</v>
          </cell>
          <cell r="D34">
            <v>23</v>
          </cell>
          <cell r="E34">
            <v>65.25</v>
          </cell>
          <cell r="F34">
            <v>78</v>
          </cell>
          <cell r="G34">
            <v>43</v>
          </cell>
          <cell r="H34">
            <v>23.040000000000003</v>
          </cell>
          <cell r="I34" t="str">
            <v>*</v>
          </cell>
          <cell r="J34">
            <v>40.32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26.083333333333329</v>
          </cell>
        </row>
      </sheetData>
      <sheetData sheetId="2">
        <row r="5">
          <cell r="B5">
            <v>28.858333333333334</v>
          </cell>
        </row>
      </sheetData>
      <sheetData sheetId="3">
        <row r="5">
          <cell r="B5">
            <v>25.395833333333343</v>
          </cell>
          <cell r="C5">
            <v>33.1</v>
          </cell>
          <cell r="D5">
            <v>20.100000000000001</v>
          </cell>
          <cell r="E5">
            <v>69.384615384615387</v>
          </cell>
          <cell r="F5">
            <v>100</v>
          </cell>
          <cell r="G5">
            <v>46</v>
          </cell>
          <cell r="H5">
            <v>13.32</v>
          </cell>
          <cell r="I5" t="str">
            <v>*</v>
          </cell>
          <cell r="J5">
            <v>33.119999999999997</v>
          </cell>
          <cell r="K5">
            <v>6.2</v>
          </cell>
        </row>
        <row r="6">
          <cell r="B6">
            <v>25.883333333333329</v>
          </cell>
          <cell r="C6">
            <v>32</v>
          </cell>
          <cell r="D6">
            <v>22.6</v>
          </cell>
          <cell r="E6">
            <v>76.375</v>
          </cell>
          <cell r="F6">
            <v>100</v>
          </cell>
          <cell r="G6">
            <v>51</v>
          </cell>
          <cell r="H6">
            <v>13.32</v>
          </cell>
          <cell r="I6" t="str">
            <v>*</v>
          </cell>
          <cell r="J6">
            <v>28.44</v>
          </cell>
          <cell r="K6">
            <v>0</v>
          </cell>
        </row>
        <row r="7">
          <cell r="B7">
            <v>25.854166666666668</v>
          </cell>
          <cell r="C7">
            <v>32.700000000000003</v>
          </cell>
          <cell r="D7">
            <v>21.3</v>
          </cell>
          <cell r="E7">
            <v>61.909090909090907</v>
          </cell>
          <cell r="F7">
            <v>80</v>
          </cell>
          <cell r="G7">
            <v>49</v>
          </cell>
          <cell r="H7">
            <v>9.7200000000000006</v>
          </cell>
          <cell r="I7" t="str">
            <v>*</v>
          </cell>
          <cell r="J7">
            <v>28.08</v>
          </cell>
          <cell r="K7">
            <v>0</v>
          </cell>
        </row>
        <row r="8">
          <cell r="B8">
            <v>26.954166666666666</v>
          </cell>
          <cell r="C8">
            <v>33.4</v>
          </cell>
          <cell r="D8">
            <v>21.3</v>
          </cell>
          <cell r="E8">
            <v>63.5</v>
          </cell>
          <cell r="F8">
            <v>100</v>
          </cell>
          <cell r="G8">
            <v>46</v>
          </cell>
          <cell r="H8">
            <v>9.3600000000000012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27.387500000000003</v>
          </cell>
          <cell r="C9">
            <v>34.299999999999997</v>
          </cell>
          <cell r="D9">
            <v>22.1</v>
          </cell>
          <cell r="E9">
            <v>68.0625</v>
          </cell>
          <cell r="F9">
            <v>100</v>
          </cell>
          <cell r="G9">
            <v>43</v>
          </cell>
          <cell r="H9">
            <v>10.08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26.616666666666664</v>
          </cell>
          <cell r="C10">
            <v>34.200000000000003</v>
          </cell>
          <cell r="D10">
            <v>21.6</v>
          </cell>
          <cell r="E10">
            <v>65.2</v>
          </cell>
          <cell r="F10">
            <v>87</v>
          </cell>
          <cell r="G10">
            <v>45</v>
          </cell>
          <cell r="H10">
            <v>14.04</v>
          </cell>
          <cell r="I10" t="str">
            <v>*</v>
          </cell>
          <cell r="J10">
            <v>38.519999999999996</v>
          </cell>
          <cell r="K10">
            <v>0</v>
          </cell>
        </row>
        <row r="11">
          <cell r="B11">
            <v>25.808333333333337</v>
          </cell>
          <cell r="C11">
            <v>31</v>
          </cell>
          <cell r="D11">
            <v>22</v>
          </cell>
          <cell r="E11">
            <v>72.1875</v>
          </cell>
          <cell r="F11">
            <v>100</v>
          </cell>
          <cell r="G11">
            <v>56</v>
          </cell>
          <cell r="H11">
            <v>12.96</v>
          </cell>
          <cell r="I11" t="str">
            <v>*</v>
          </cell>
          <cell r="J11">
            <v>26.28</v>
          </cell>
          <cell r="K11">
            <v>0</v>
          </cell>
        </row>
        <row r="12">
          <cell r="B12">
            <v>24.700000000000003</v>
          </cell>
          <cell r="C12">
            <v>31.5</v>
          </cell>
          <cell r="D12">
            <v>21.7</v>
          </cell>
          <cell r="E12">
            <v>77.7</v>
          </cell>
          <cell r="F12">
            <v>100</v>
          </cell>
          <cell r="G12">
            <v>57</v>
          </cell>
          <cell r="H12">
            <v>18.36</v>
          </cell>
          <cell r="I12" t="str">
            <v>*</v>
          </cell>
          <cell r="J12">
            <v>33.840000000000003</v>
          </cell>
          <cell r="K12">
            <v>28.799999999999997</v>
          </cell>
        </row>
        <row r="13">
          <cell r="B13">
            <v>24.183333333333326</v>
          </cell>
          <cell r="C13">
            <v>31.4</v>
          </cell>
          <cell r="D13">
            <v>21.5</v>
          </cell>
          <cell r="E13">
            <v>79.125</v>
          </cell>
          <cell r="F13">
            <v>92</v>
          </cell>
          <cell r="G13">
            <v>59</v>
          </cell>
          <cell r="H13">
            <v>15.840000000000002</v>
          </cell>
          <cell r="I13" t="str">
            <v>*</v>
          </cell>
          <cell r="J13">
            <v>32.76</v>
          </cell>
          <cell r="K13">
            <v>28.4</v>
          </cell>
        </row>
        <row r="14">
          <cell r="B14">
            <v>24.795833333333331</v>
          </cell>
          <cell r="C14">
            <v>32.299999999999997</v>
          </cell>
          <cell r="D14">
            <v>20.7</v>
          </cell>
          <cell r="E14">
            <v>64.333333333333329</v>
          </cell>
          <cell r="F14">
            <v>82</v>
          </cell>
          <cell r="G14">
            <v>54</v>
          </cell>
          <cell r="H14">
            <v>20.16</v>
          </cell>
          <cell r="I14" t="str">
            <v>*</v>
          </cell>
          <cell r="J14">
            <v>43.2</v>
          </cell>
          <cell r="K14">
            <v>51.2</v>
          </cell>
        </row>
        <row r="15">
          <cell r="B15">
            <v>24.083333333333339</v>
          </cell>
          <cell r="C15">
            <v>28.7</v>
          </cell>
          <cell r="D15">
            <v>21.9</v>
          </cell>
          <cell r="E15">
            <v>86.4</v>
          </cell>
          <cell r="F15">
            <v>100</v>
          </cell>
          <cell r="G15">
            <v>71</v>
          </cell>
          <cell r="H15">
            <v>8.64</v>
          </cell>
          <cell r="I15" t="str">
            <v>*</v>
          </cell>
          <cell r="J15">
            <v>22.32</v>
          </cell>
          <cell r="K15">
            <v>12.6</v>
          </cell>
        </row>
        <row r="16">
          <cell r="B16">
            <v>24.820833333333329</v>
          </cell>
          <cell r="C16">
            <v>29.8</v>
          </cell>
          <cell r="D16">
            <v>22.3</v>
          </cell>
          <cell r="E16">
            <v>80.727272727272734</v>
          </cell>
          <cell r="F16">
            <v>98</v>
          </cell>
          <cell r="G16">
            <v>65</v>
          </cell>
          <cell r="H16">
            <v>14.04</v>
          </cell>
          <cell r="I16" t="str">
            <v>*</v>
          </cell>
          <cell r="J16">
            <v>23.040000000000003</v>
          </cell>
          <cell r="K16">
            <v>0</v>
          </cell>
        </row>
        <row r="17">
          <cell r="B17">
            <v>25.170833333333334</v>
          </cell>
          <cell r="C17">
            <v>31.9</v>
          </cell>
          <cell r="D17">
            <v>22.8</v>
          </cell>
          <cell r="E17">
            <v>71.142857142857139</v>
          </cell>
          <cell r="F17">
            <v>100</v>
          </cell>
          <cell r="G17">
            <v>57</v>
          </cell>
          <cell r="H17">
            <v>11.16</v>
          </cell>
          <cell r="I17" t="str">
            <v>*</v>
          </cell>
          <cell r="J17">
            <v>30.6</v>
          </cell>
          <cell r="K17">
            <v>1.4</v>
          </cell>
        </row>
        <row r="18">
          <cell r="B18">
            <v>24.054166666666664</v>
          </cell>
          <cell r="C18">
            <v>28.1</v>
          </cell>
          <cell r="D18">
            <v>22</v>
          </cell>
          <cell r="E18">
            <v>75.875</v>
          </cell>
          <cell r="F18">
            <v>100</v>
          </cell>
          <cell r="G18">
            <v>64</v>
          </cell>
          <cell r="H18">
            <v>11.520000000000001</v>
          </cell>
          <cell r="I18" t="str">
            <v>*</v>
          </cell>
          <cell r="J18">
            <v>30.240000000000002</v>
          </cell>
          <cell r="K18">
            <v>11.400000000000002</v>
          </cell>
        </row>
        <row r="19">
          <cell r="B19">
            <v>24.479166666666668</v>
          </cell>
          <cell r="C19">
            <v>31.1</v>
          </cell>
          <cell r="D19">
            <v>21.3</v>
          </cell>
          <cell r="E19">
            <v>78.909090909090907</v>
          </cell>
          <cell r="F19">
            <v>100</v>
          </cell>
          <cell r="G19">
            <v>59</v>
          </cell>
          <cell r="H19">
            <v>14.04</v>
          </cell>
          <cell r="I19" t="str">
            <v>*</v>
          </cell>
          <cell r="J19">
            <v>37.800000000000004</v>
          </cell>
          <cell r="K19">
            <v>10</v>
          </cell>
        </row>
        <row r="20">
          <cell r="B20">
            <v>25.679166666666671</v>
          </cell>
          <cell r="C20">
            <v>32.5</v>
          </cell>
          <cell r="D20">
            <v>21.3</v>
          </cell>
          <cell r="E20">
            <v>66.727272727272734</v>
          </cell>
          <cell r="F20">
            <v>99</v>
          </cell>
          <cell r="G20">
            <v>48</v>
          </cell>
          <cell r="H20">
            <v>18.36</v>
          </cell>
          <cell r="I20" t="str">
            <v>*</v>
          </cell>
          <cell r="J20">
            <v>37.080000000000005</v>
          </cell>
          <cell r="K20">
            <v>0.2</v>
          </cell>
        </row>
        <row r="21">
          <cell r="B21">
            <v>24.741666666666671</v>
          </cell>
          <cell r="C21">
            <v>30.6</v>
          </cell>
          <cell r="D21">
            <v>21.4</v>
          </cell>
          <cell r="E21">
            <v>71.2</v>
          </cell>
          <cell r="F21">
            <v>100</v>
          </cell>
          <cell r="G21">
            <v>60</v>
          </cell>
          <cell r="H21">
            <v>17.64</v>
          </cell>
          <cell r="I21" t="str">
            <v>*</v>
          </cell>
          <cell r="J21">
            <v>38.880000000000003</v>
          </cell>
          <cell r="K21">
            <v>57.400000000000006</v>
          </cell>
        </row>
        <row r="22">
          <cell r="B22">
            <v>24.954166666666669</v>
          </cell>
          <cell r="C22">
            <v>30.4</v>
          </cell>
          <cell r="D22">
            <v>21.2</v>
          </cell>
          <cell r="E22">
            <v>67.461538461538467</v>
          </cell>
          <cell r="F22">
            <v>100</v>
          </cell>
          <cell r="G22">
            <v>54</v>
          </cell>
          <cell r="H22">
            <v>5.04</v>
          </cell>
          <cell r="I22" t="str">
            <v>*</v>
          </cell>
          <cell r="J22">
            <v>20.88</v>
          </cell>
          <cell r="K22">
            <v>0</v>
          </cell>
        </row>
        <row r="23">
          <cell r="B23">
            <v>23.295833333333334</v>
          </cell>
          <cell r="C23">
            <v>30.2</v>
          </cell>
          <cell r="D23">
            <v>18.399999999999999</v>
          </cell>
          <cell r="E23">
            <v>70.5</v>
          </cell>
          <cell r="F23">
            <v>100</v>
          </cell>
          <cell r="G23">
            <v>55</v>
          </cell>
          <cell r="H23">
            <v>12.96</v>
          </cell>
          <cell r="I23" t="str">
            <v>*</v>
          </cell>
          <cell r="J23">
            <v>21.6</v>
          </cell>
          <cell r="K23">
            <v>0</v>
          </cell>
        </row>
        <row r="24">
          <cell r="B24">
            <v>25.045833333333331</v>
          </cell>
          <cell r="C24">
            <v>32.1</v>
          </cell>
          <cell r="D24">
            <v>19.3</v>
          </cell>
          <cell r="E24">
            <v>67.266666666666666</v>
          </cell>
          <cell r="F24">
            <v>100</v>
          </cell>
          <cell r="G24">
            <v>50</v>
          </cell>
          <cell r="H24">
            <v>9.3600000000000012</v>
          </cell>
          <cell r="I24" t="str">
            <v>*</v>
          </cell>
          <cell r="J24">
            <v>20.88</v>
          </cell>
          <cell r="K24">
            <v>0</v>
          </cell>
        </row>
        <row r="25">
          <cell r="B25">
            <v>26.099999999999998</v>
          </cell>
          <cell r="C25">
            <v>32.4</v>
          </cell>
          <cell r="D25">
            <v>20.8</v>
          </cell>
          <cell r="E25">
            <v>67.75</v>
          </cell>
          <cell r="F25">
            <v>100</v>
          </cell>
          <cell r="G25">
            <v>44</v>
          </cell>
          <cell r="H25">
            <v>10.8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24.908333333333331</v>
          </cell>
          <cell r="C26">
            <v>32.200000000000003</v>
          </cell>
          <cell r="D26">
            <v>18.5</v>
          </cell>
          <cell r="E26">
            <v>53</v>
          </cell>
          <cell r="F26">
            <v>100</v>
          </cell>
          <cell r="G26">
            <v>32</v>
          </cell>
          <cell r="H26">
            <v>8.64</v>
          </cell>
          <cell r="I26" t="str">
            <v>*</v>
          </cell>
          <cell r="J26">
            <v>21.6</v>
          </cell>
          <cell r="K26">
            <v>0</v>
          </cell>
        </row>
        <row r="27">
          <cell r="B27">
            <v>23.8</v>
          </cell>
          <cell r="C27">
            <v>32</v>
          </cell>
          <cell r="D27">
            <v>17.100000000000001</v>
          </cell>
          <cell r="E27">
            <v>58.294117647058826</v>
          </cell>
          <cell r="F27">
            <v>100</v>
          </cell>
          <cell r="G27">
            <v>30</v>
          </cell>
          <cell r="H27">
            <v>7.5600000000000005</v>
          </cell>
          <cell r="I27" t="str">
            <v>*</v>
          </cell>
          <cell r="J27">
            <v>16.920000000000002</v>
          </cell>
          <cell r="K27">
            <v>0</v>
          </cell>
        </row>
        <row r="28">
          <cell r="B28">
            <v>23.791666666666668</v>
          </cell>
          <cell r="C28">
            <v>32.700000000000003</v>
          </cell>
          <cell r="D28">
            <v>16.2</v>
          </cell>
          <cell r="E28">
            <v>65.21052631578948</v>
          </cell>
          <cell r="F28">
            <v>100</v>
          </cell>
          <cell r="G28">
            <v>37</v>
          </cell>
          <cell r="H28">
            <v>7.9200000000000008</v>
          </cell>
          <cell r="I28" t="str">
            <v>*</v>
          </cell>
          <cell r="J28">
            <v>19.440000000000001</v>
          </cell>
          <cell r="K28">
            <v>0</v>
          </cell>
        </row>
        <row r="29">
          <cell r="B29">
            <v>25.420833333333338</v>
          </cell>
          <cell r="C29">
            <v>33.1</v>
          </cell>
          <cell r="D29">
            <v>18.5</v>
          </cell>
          <cell r="E29">
            <v>67.8</v>
          </cell>
          <cell r="F29">
            <v>100</v>
          </cell>
          <cell r="G29">
            <v>39</v>
          </cell>
          <cell r="H29">
            <v>10.8</v>
          </cell>
          <cell r="I29" t="str">
            <v>*</v>
          </cell>
          <cell r="J29">
            <v>25.56</v>
          </cell>
          <cell r="K29">
            <v>0</v>
          </cell>
        </row>
        <row r="30">
          <cell r="B30">
            <v>26</v>
          </cell>
          <cell r="C30">
            <v>33.9</v>
          </cell>
          <cell r="D30">
            <v>20</v>
          </cell>
          <cell r="E30">
            <v>63.882352941176471</v>
          </cell>
          <cell r="F30">
            <v>100</v>
          </cell>
          <cell r="G30">
            <v>39</v>
          </cell>
          <cell r="H30">
            <v>12.6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25.870833333333337</v>
          </cell>
          <cell r="C31">
            <v>33.6</v>
          </cell>
          <cell r="D31">
            <v>19.5</v>
          </cell>
          <cell r="E31">
            <v>61.352941176470587</v>
          </cell>
          <cell r="F31">
            <v>100</v>
          </cell>
          <cell r="G31">
            <v>35</v>
          </cell>
          <cell r="H31">
            <v>10.08</v>
          </cell>
          <cell r="I31" t="str">
            <v>*</v>
          </cell>
          <cell r="J31">
            <v>20.88</v>
          </cell>
          <cell r="K31">
            <v>0</v>
          </cell>
        </row>
        <row r="32">
          <cell r="B32">
            <v>26</v>
          </cell>
          <cell r="C32">
            <v>34.799999999999997</v>
          </cell>
          <cell r="D32">
            <v>19.100000000000001</v>
          </cell>
          <cell r="E32">
            <v>62</v>
          </cell>
          <cell r="F32">
            <v>100</v>
          </cell>
          <cell r="G32">
            <v>33</v>
          </cell>
          <cell r="H32">
            <v>6.48</v>
          </cell>
          <cell r="I32" t="str">
            <v>*</v>
          </cell>
          <cell r="J32">
            <v>19.440000000000001</v>
          </cell>
          <cell r="K32">
            <v>0</v>
          </cell>
        </row>
        <row r="33">
          <cell r="B33">
            <v>25.870833333333334</v>
          </cell>
          <cell r="C33">
            <v>33.799999999999997</v>
          </cell>
          <cell r="D33">
            <v>19.2</v>
          </cell>
          <cell r="E33">
            <v>64.684210526315795</v>
          </cell>
          <cell r="F33">
            <v>100</v>
          </cell>
          <cell r="G33">
            <v>33</v>
          </cell>
          <cell r="H33">
            <v>11.879999999999999</v>
          </cell>
          <cell r="I33" t="str">
            <v>*</v>
          </cell>
          <cell r="J33">
            <v>35.64</v>
          </cell>
          <cell r="K33">
            <v>0</v>
          </cell>
        </row>
        <row r="34">
          <cell r="B34">
            <v>26.095833333333335</v>
          </cell>
          <cell r="C34">
            <v>34.200000000000003</v>
          </cell>
          <cell r="D34">
            <v>19.100000000000001</v>
          </cell>
          <cell r="E34">
            <v>62.684210526315788</v>
          </cell>
          <cell r="F34">
            <v>94</v>
          </cell>
          <cell r="G34">
            <v>35</v>
          </cell>
          <cell r="H34">
            <v>10.8</v>
          </cell>
          <cell r="I34" t="str">
            <v>*</v>
          </cell>
          <cell r="J34">
            <v>22.68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24.004999999999999</v>
          </cell>
        </row>
      </sheetData>
      <sheetData sheetId="2">
        <row r="5">
          <cell r="B5">
            <v>25.959090909090904</v>
          </cell>
        </row>
      </sheetData>
      <sheetData sheetId="3">
        <row r="5">
          <cell r="B5">
            <v>22.991666666666671</v>
          </cell>
          <cell r="C5">
            <v>30.9</v>
          </cell>
          <cell r="D5">
            <v>19.7</v>
          </cell>
          <cell r="E5">
            <v>82.083333333333329</v>
          </cell>
          <cell r="F5">
            <v>94</v>
          </cell>
          <cell r="G5">
            <v>51</v>
          </cell>
          <cell r="H5">
            <v>16.2</v>
          </cell>
          <cell r="I5" t="str">
            <v>*</v>
          </cell>
          <cell r="J5">
            <v>35.28</v>
          </cell>
          <cell r="K5">
            <v>0.4</v>
          </cell>
        </row>
        <row r="6">
          <cell r="B6">
            <v>23.287500000000005</v>
          </cell>
          <cell r="C6">
            <v>30.4</v>
          </cell>
          <cell r="D6">
            <v>20.3</v>
          </cell>
          <cell r="E6">
            <v>81.958333333333329</v>
          </cell>
          <cell r="F6">
            <v>94</v>
          </cell>
          <cell r="G6">
            <v>57</v>
          </cell>
          <cell r="H6">
            <v>14.04</v>
          </cell>
          <cell r="I6" t="str">
            <v>*</v>
          </cell>
          <cell r="J6">
            <v>32.04</v>
          </cell>
          <cell r="K6">
            <v>3.6</v>
          </cell>
        </row>
        <row r="7">
          <cell r="B7">
            <v>24.820833333333329</v>
          </cell>
          <cell r="C7">
            <v>30.6</v>
          </cell>
          <cell r="D7">
            <v>20.399999999999999</v>
          </cell>
          <cell r="E7">
            <v>75.875</v>
          </cell>
          <cell r="F7">
            <v>92</v>
          </cell>
          <cell r="G7">
            <v>49</v>
          </cell>
          <cell r="H7">
            <v>10.08</v>
          </cell>
          <cell r="I7" t="str">
            <v>*</v>
          </cell>
          <cell r="J7">
            <v>21.96</v>
          </cell>
          <cell r="K7">
            <v>0.2</v>
          </cell>
        </row>
        <row r="8">
          <cell r="B8">
            <v>26</v>
          </cell>
          <cell r="C8">
            <v>31.5</v>
          </cell>
          <cell r="D8">
            <v>21.9</v>
          </cell>
          <cell r="E8">
            <v>71.916666666666671</v>
          </cell>
          <cell r="F8">
            <v>88</v>
          </cell>
          <cell r="G8">
            <v>44</v>
          </cell>
          <cell r="H8">
            <v>10.8</v>
          </cell>
          <cell r="I8" t="str">
            <v>*</v>
          </cell>
          <cell r="J8">
            <v>17.64</v>
          </cell>
          <cell r="K8">
            <v>0</v>
          </cell>
        </row>
        <row r="9">
          <cell r="B9">
            <v>25.583333333333329</v>
          </cell>
          <cell r="C9">
            <v>31.9</v>
          </cell>
          <cell r="D9">
            <v>22.2</v>
          </cell>
          <cell r="E9">
            <v>74.875</v>
          </cell>
          <cell r="F9">
            <v>87</v>
          </cell>
          <cell r="G9">
            <v>52</v>
          </cell>
          <cell r="H9">
            <v>10.44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25.620833333333334</v>
          </cell>
          <cell r="C10">
            <v>31.5</v>
          </cell>
          <cell r="D10">
            <v>20.8</v>
          </cell>
          <cell r="E10">
            <v>71.916666666666671</v>
          </cell>
          <cell r="F10">
            <v>88</v>
          </cell>
          <cell r="G10">
            <v>47</v>
          </cell>
          <cell r="H10">
            <v>14.04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23.904166666666669</v>
          </cell>
          <cell r="C11">
            <v>28.7</v>
          </cell>
          <cell r="D11">
            <v>20</v>
          </cell>
          <cell r="E11">
            <v>84.25</v>
          </cell>
          <cell r="F11">
            <v>95</v>
          </cell>
          <cell r="G11">
            <v>61</v>
          </cell>
          <cell r="H11">
            <v>15.120000000000001</v>
          </cell>
          <cell r="I11" t="str">
            <v>*</v>
          </cell>
          <cell r="J11">
            <v>42.12</v>
          </cell>
          <cell r="K11">
            <v>41</v>
          </cell>
        </row>
        <row r="12">
          <cell r="B12">
            <v>23.850000000000005</v>
          </cell>
          <cell r="C12">
            <v>29.9</v>
          </cell>
          <cell r="D12">
            <v>20.2</v>
          </cell>
          <cell r="E12">
            <v>82.541666666666671</v>
          </cell>
          <cell r="F12">
            <v>95</v>
          </cell>
          <cell r="G12">
            <v>57</v>
          </cell>
          <cell r="H12">
            <v>18</v>
          </cell>
          <cell r="I12" t="str">
            <v>*</v>
          </cell>
          <cell r="J12">
            <v>30.6</v>
          </cell>
          <cell r="K12">
            <v>8.8000000000000007</v>
          </cell>
        </row>
        <row r="13">
          <cell r="B13">
            <v>23.266666666666669</v>
          </cell>
          <cell r="C13">
            <v>29.6</v>
          </cell>
          <cell r="D13">
            <v>20.9</v>
          </cell>
          <cell r="E13">
            <v>87.333333333333329</v>
          </cell>
          <cell r="F13">
            <v>96</v>
          </cell>
          <cell r="G13">
            <v>61</v>
          </cell>
          <cell r="H13">
            <v>13.32</v>
          </cell>
          <cell r="I13" t="str">
            <v>*</v>
          </cell>
          <cell r="J13">
            <v>34.92</v>
          </cell>
          <cell r="K13">
            <v>18.999999999999996</v>
          </cell>
        </row>
        <row r="14">
          <cell r="B14">
            <v>23.566666666666666</v>
          </cell>
          <cell r="C14">
            <v>30.3</v>
          </cell>
          <cell r="D14">
            <v>20.6</v>
          </cell>
          <cell r="E14">
            <v>82.208333333333329</v>
          </cell>
          <cell r="F14">
            <v>95</v>
          </cell>
          <cell r="G14">
            <v>55</v>
          </cell>
          <cell r="H14">
            <v>14.04</v>
          </cell>
          <cell r="I14" t="str">
            <v>*</v>
          </cell>
          <cell r="J14">
            <v>34.200000000000003</v>
          </cell>
          <cell r="K14">
            <v>8.5999999999999979</v>
          </cell>
        </row>
        <row r="15">
          <cell r="B15">
            <v>23.191666666666666</v>
          </cell>
          <cell r="C15">
            <v>28.1</v>
          </cell>
          <cell r="D15">
            <v>20.9</v>
          </cell>
          <cell r="E15">
            <v>86.5</v>
          </cell>
          <cell r="F15">
            <v>94</v>
          </cell>
          <cell r="G15">
            <v>61</v>
          </cell>
          <cell r="H15">
            <v>12.96</v>
          </cell>
          <cell r="I15" t="str">
            <v>*</v>
          </cell>
          <cell r="J15">
            <v>37.080000000000005</v>
          </cell>
          <cell r="K15">
            <v>7.4</v>
          </cell>
        </row>
        <row r="16">
          <cell r="B16">
            <v>23.212500000000002</v>
          </cell>
          <cell r="C16">
            <v>27.8</v>
          </cell>
          <cell r="D16">
            <v>20.8</v>
          </cell>
          <cell r="E16">
            <v>84.25</v>
          </cell>
          <cell r="F16">
            <v>94</v>
          </cell>
          <cell r="G16">
            <v>66</v>
          </cell>
          <cell r="H16">
            <v>10.08</v>
          </cell>
          <cell r="I16" t="str">
            <v>*</v>
          </cell>
          <cell r="J16">
            <v>23.040000000000003</v>
          </cell>
          <cell r="K16">
            <v>2</v>
          </cell>
        </row>
        <row r="17">
          <cell r="B17">
            <v>23.283333333333342</v>
          </cell>
          <cell r="C17">
            <v>28.6</v>
          </cell>
          <cell r="D17">
            <v>21</v>
          </cell>
          <cell r="E17">
            <v>85.333333333333329</v>
          </cell>
          <cell r="F17">
            <v>96</v>
          </cell>
          <cell r="G17">
            <v>65</v>
          </cell>
          <cell r="H17">
            <v>14.76</v>
          </cell>
          <cell r="I17" t="str">
            <v>*</v>
          </cell>
          <cell r="J17">
            <v>27.720000000000002</v>
          </cell>
          <cell r="K17">
            <v>107.6</v>
          </cell>
        </row>
        <row r="18">
          <cell r="B18">
            <v>22.754166666666666</v>
          </cell>
          <cell r="C18">
            <v>26.8</v>
          </cell>
          <cell r="D18">
            <v>20.399999999999999</v>
          </cell>
          <cell r="E18">
            <v>87.083333333333329</v>
          </cell>
          <cell r="F18">
            <v>96</v>
          </cell>
          <cell r="G18">
            <v>68</v>
          </cell>
          <cell r="H18">
            <v>17.28</v>
          </cell>
          <cell r="I18" t="str">
            <v>*</v>
          </cell>
          <cell r="J18">
            <v>37.080000000000005</v>
          </cell>
          <cell r="K18">
            <v>11.199999999999998</v>
          </cell>
        </row>
        <row r="19">
          <cell r="B19">
            <v>23.916666666666671</v>
          </cell>
          <cell r="C19">
            <v>28.9</v>
          </cell>
          <cell r="D19">
            <v>21.4</v>
          </cell>
          <cell r="E19">
            <v>82.541666666666671</v>
          </cell>
          <cell r="F19">
            <v>94</v>
          </cell>
          <cell r="G19">
            <v>58</v>
          </cell>
          <cell r="H19">
            <v>17.64</v>
          </cell>
          <cell r="I19" t="str">
            <v>*</v>
          </cell>
          <cell r="J19">
            <v>44.64</v>
          </cell>
          <cell r="K19">
            <v>0.8</v>
          </cell>
        </row>
        <row r="20">
          <cell r="B20">
            <v>24.604166666666668</v>
          </cell>
          <cell r="C20">
            <v>30.5</v>
          </cell>
          <cell r="D20">
            <v>21.1</v>
          </cell>
          <cell r="E20">
            <v>78.625</v>
          </cell>
          <cell r="F20">
            <v>94</v>
          </cell>
          <cell r="G20">
            <v>48</v>
          </cell>
          <cell r="H20">
            <v>13.68</v>
          </cell>
          <cell r="I20" t="str">
            <v>*</v>
          </cell>
          <cell r="J20">
            <v>28.8</v>
          </cell>
          <cell r="K20">
            <v>2.8</v>
          </cell>
        </row>
        <row r="21">
          <cell r="B21">
            <v>22.929166666666671</v>
          </cell>
          <cell r="C21">
            <v>28.6</v>
          </cell>
          <cell r="D21">
            <v>20.2</v>
          </cell>
          <cell r="E21">
            <v>85.958333333333329</v>
          </cell>
          <cell r="F21">
            <v>96</v>
          </cell>
          <cell r="G21">
            <v>61</v>
          </cell>
          <cell r="H21">
            <v>11.16</v>
          </cell>
          <cell r="I21" t="str">
            <v>*</v>
          </cell>
          <cell r="J21">
            <v>29.16</v>
          </cell>
          <cell r="K21">
            <v>5.4</v>
          </cell>
        </row>
        <row r="22">
          <cell r="B22">
            <v>22.358333333333334</v>
          </cell>
          <cell r="C22">
            <v>27.8</v>
          </cell>
          <cell r="D22">
            <v>18.8</v>
          </cell>
          <cell r="E22">
            <v>83.083333333333329</v>
          </cell>
          <cell r="F22">
            <v>96</v>
          </cell>
          <cell r="G22">
            <v>63</v>
          </cell>
          <cell r="H22">
            <v>14.4</v>
          </cell>
          <cell r="I22" t="str">
            <v>*</v>
          </cell>
          <cell r="J22">
            <v>29.52</v>
          </cell>
          <cell r="K22">
            <v>1.2</v>
          </cell>
        </row>
        <row r="23">
          <cell r="B23">
            <v>21.720833333333328</v>
          </cell>
          <cell r="C23">
            <v>27.7</v>
          </cell>
          <cell r="D23">
            <v>17.3</v>
          </cell>
          <cell r="E23">
            <v>80.666666666666671</v>
          </cell>
          <cell r="F23">
            <v>95</v>
          </cell>
          <cell r="G23">
            <v>60</v>
          </cell>
          <cell r="H23">
            <v>12.96</v>
          </cell>
          <cell r="I23" t="str">
            <v>*</v>
          </cell>
          <cell r="J23">
            <v>27.36</v>
          </cell>
          <cell r="K23">
            <v>0</v>
          </cell>
        </row>
        <row r="24">
          <cell r="B24">
            <v>24.179166666666664</v>
          </cell>
          <cell r="C24">
            <v>30.8</v>
          </cell>
          <cell r="D24">
            <v>19</v>
          </cell>
          <cell r="E24">
            <v>73.833333333333329</v>
          </cell>
          <cell r="F24">
            <v>91</v>
          </cell>
          <cell r="G24">
            <v>48</v>
          </cell>
          <cell r="H24">
            <v>12.96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25.362500000000008</v>
          </cell>
          <cell r="C25">
            <v>30.5</v>
          </cell>
          <cell r="D25">
            <v>20.399999999999999</v>
          </cell>
          <cell r="E25">
            <v>70.833333333333329</v>
          </cell>
          <cell r="F25">
            <v>93</v>
          </cell>
          <cell r="G25">
            <v>42</v>
          </cell>
          <cell r="H25">
            <v>14.76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24.770833333333339</v>
          </cell>
          <cell r="C26">
            <v>30.2</v>
          </cell>
          <cell r="D26">
            <v>19.3</v>
          </cell>
          <cell r="E26">
            <v>58.25</v>
          </cell>
          <cell r="F26">
            <v>83</v>
          </cell>
          <cell r="G26">
            <v>27</v>
          </cell>
          <cell r="H26">
            <v>10.8</v>
          </cell>
          <cell r="I26" t="str">
            <v>*</v>
          </cell>
          <cell r="J26">
            <v>23.400000000000002</v>
          </cell>
          <cell r="K26">
            <v>0</v>
          </cell>
        </row>
        <row r="27">
          <cell r="B27">
            <v>24.38333333333334</v>
          </cell>
          <cell r="C27">
            <v>30.8</v>
          </cell>
          <cell r="D27">
            <v>19.5</v>
          </cell>
          <cell r="E27">
            <v>50.333333333333336</v>
          </cell>
          <cell r="F27">
            <v>71</v>
          </cell>
          <cell r="G27">
            <v>29</v>
          </cell>
          <cell r="H27">
            <v>9.3600000000000012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24.224999999999998</v>
          </cell>
          <cell r="C28">
            <v>30.4</v>
          </cell>
          <cell r="D28">
            <v>18.8</v>
          </cell>
          <cell r="E28">
            <v>56.708333333333336</v>
          </cell>
          <cell r="F28">
            <v>72</v>
          </cell>
          <cell r="G28">
            <v>38</v>
          </cell>
          <cell r="H28">
            <v>10.44</v>
          </cell>
          <cell r="I28" t="str">
            <v>*</v>
          </cell>
          <cell r="J28">
            <v>22.68</v>
          </cell>
          <cell r="K28">
            <v>0</v>
          </cell>
        </row>
        <row r="29">
          <cell r="B29">
            <v>25.491666666666671</v>
          </cell>
          <cell r="C29">
            <v>31.1</v>
          </cell>
          <cell r="D29">
            <v>20.6</v>
          </cell>
          <cell r="E29">
            <v>60.958333333333336</v>
          </cell>
          <cell r="F29">
            <v>77</v>
          </cell>
          <cell r="G29">
            <v>41</v>
          </cell>
          <cell r="H29">
            <v>14.04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26.166666666666668</v>
          </cell>
          <cell r="C30">
            <v>31.6</v>
          </cell>
          <cell r="D30">
            <v>21.6</v>
          </cell>
          <cell r="E30">
            <v>63.208333333333336</v>
          </cell>
          <cell r="F30">
            <v>79</v>
          </cell>
          <cell r="G30">
            <v>43</v>
          </cell>
          <cell r="H30">
            <v>13.68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25.6875</v>
          </cell>
          <cell r="C31">
            <v>31.5</v>
          </cell>
          <cell r="D31">
            <v>19.899999999999999</v>
          </cell>
          <cell r="E31">
            <v>61.291666666666664</v>
          </cell>
          <cell r="F31">
            <v>85</v>
          </cell>
          <cell r="G31">
            <v>34</v>
          </cell>
          <cell r="H31">
            <v>11.16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25.974999999999994</v>
          </cell>
          <cell r="C32">
            <v>32.299999999999997</v>
          </cell>
          <cell r="D32">
            <v>21.4</v>
          </cell>
          <cell r="E32">
            <v>61.125</v>
          </cell>
          <cell r="F32">
            <v>80</v>
          </cell>
          <cell r="G32">
            <v>29</v>
          </cell>
          <cell r="H32">
            <v>12.24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26.087500000000002</v>
          </cell>
          <cell r="C33">
            <v>31.5</v>
          </cell>
          <cell r="D33">
            <v>21.1</v>
          </cell>
          <cell r="E33">
            <v>60.666666666666664</v>
          </cell>
          <cell r="F33">
            <v>77</v>
          </cell>
          <cell r="G33">
            <v>38</v>
          </cell>
          <cell r="H33">
            <v>12.24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25.845833333333335</v>
          </cell>
          <cell r="C34">
            <v>31.5</v>
          </cell>
          <cell r="D34">
            <v>21.4</v>
          </cell>
          <cell r="E34">
            <v>63.541666666666664</v>
          </cell>
          <cell r="F34">
            <v>80</v>
          </cell>
          <cell r="G34">
            <v>42</v>
          </cell>
          <cell r="H34">
            <v>16.2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29.447619047619053</v>
          </cell>
        </row>
      </sheetData>
      <sheetData sheetId="2">
        <row r="5">
          <cell r="B5">
            <v>31.404545454545463</v>
          </cell>
        </row>
      </sheetData>
      <sheetData sheetId="3">
        <row r="5">
          <cell r="B5">
            <v>27.729166666666668</v>
          </cell>
          <cell r="C5">
            <v>33.6</v>
          </cell>
          <cell r="D5">
            <v>25.5</v>
          </cell>
          <cell r="E5">
            <v>77</v>
          </cell>
          <cell r="F5">
            <v>85</v>
          </cell>
          <cell r="G5">
            <v>58</v>
          </cell>
          <cell r="H5">
            <v>13.68</v>
          </cell>
          <cell r="I5" t="str">
            <v>*</v>
          </cell>
          <cell r="J5">
            <v>38.519999999999996</v>
          </cell>
          <cell r="K5">
            <v>0.2</v>
          </cell>
        </row>
        <row r="6">
          <cell r="B6">
            <v>27.879166666666674</v>
          </cell>
          <cell r="C6">
            <v>34.700000000000003</v>
          </cell>
          <cell r="D6">
            <v>25</v>
          </cell>
          <cell r="E6">
            <v>75.583333333333329</v>
          </cell>
          <cell r="F6">
            <v>87</v>
          </cell>
          <cell r="G6">
            <v>50</v>
          </cell>
          <cell r="H6">
            <v>12.6</v>
          </cell>
          <cell r="I6" t="str">
            <v>*</v>
          </cell>
          <cell r="J6">
            <v>34.200000000000003</v>
          </cell>
          <cell r="K6">
            <v>0.4</v>
          </cell>
        </row>
        <row r="7">
          <cell r="B7">
            <v>29.304166666666671</v>
          </cell>
          <cell r="C7">
            <v>35</v>
          </cell>
          <cell r="D7">
            <v>25.6</v>
          </cell>
          <cell r="E7">
            <v>71.958333333333329</v>
          </cell>
          <cell r="F7">
            <v>89</v>
          </cell>
          <cell r="G7">
            <v>49</v>
          </cell>
          <cell r="H7">
            <v>9.7200000000000006</v>
          </cell>
          <cell r="I7" t="str">
            <v>*</v>
          </cell>
          <cell r="J7">
            <v>20.88</v>
          </cell>
          <cell r="K7">
            <v>0</v>
          </cell>
        </row>
        <row r="8">
          <cell r="B8">
            <v>30.433333333333334</v>
          </cell>
          <cell r="C8">
            <v>35.6</v>
          </cell>
          <cell r="D8">
            <v>27.6</v>
          </cell>
          <cell r="E8">
            <v>67.541666666666671</v>
          </cell>
          <cell r="F8">
            <v>81</v>
          </cell>
          <cell r="G8">
            <v>39</v>
          </cell>
          <cell r="H8">
            <v>15.48</v>
          </cell>
          <cell r="I8" t="str">
            <v>*</v>
          </cell>
          <cell r="J8">
            <v>29.16</v>
          </cell>
          <cell r="K8">
            <v>0</v>
          </cell>
        </row>
        <row r="9">
          <cell r="B9">
            <v>30.945833333333329</v>
          </cell>
          <cell r="C9">
            <v>35.9</v>
          </cell>
          <cell r="D9">
            <v>27</v>
          </cell>
          <cell r="E9">
            <v>65.333333333333329</v>
          </cell>
          <cell r="F9">
            <v>86</v>
          </cell>
          <cell r="G9">
            <v>42</v>
          </cell>
          <cell r="H9">
            <v>9.7200000000000006</v>
          </cell>
          <cell r="I9" t="str">
            <v>*</v>
          </cell>
          <cell r="J9">
            <v>18.720000000000002</v>
          </cell>
          <cell r="K9">
            <v>0</v>
          </cell>
        </row>
        <row r="10">
          <cell r="B10">
            <v>29.391666666666666</v>
          </cell>
          <cell r="C10">
            <v>35.700000000000003</v>
          </cell>
          <cell r="D10">
            <v>24.3</v>
          </cell>
          <cell r="E10">
            <v>71.333333333333329</v>
          </cell>
          <cell r="F10">
            <v>90</v>
          </cell>
          <cell r="G10">
            <v>44</v>
          </cell>
          <cell r="H10">
            <v>11.16</v>
          </cell>
          <cell r="I10" t="str">
            <v>*</v>
          </cell>
          <cell r="J10">
            <v>24.48</v>
          </cell>
          <cell r="K10">
            <v>0</v>
          </cell>
        </row>
        <row r="11">
          <cell r="B11">
            <v>28.529166666666665</v>
          </cell>
          <cell r="C11">
            <v>34.4</v>
          </cell>
          <cell r="D11">
            <v>24.8</v>
          </cell>
          <cell r="E11">
            <v>74.458333333333329</v>
          </cell>
          <cell r="F11">
            <v>87</v>
          </cell>
          <cell r="G11">
            <v>55</v>
          </cell>
          <cell r="H11">
            <v>19.079999999999998</v>
          </cell>
          <cell r="I11" t="str">
            <v>*</v>
          </cell>
          <cell r="J11">
            <v>38.519999999999996</v>
          </cell>
          <cell r="K11">
            <v>5.8000000000000007</v>
          </cell>
        </row>
        <row r="12">
          <cell r="B12">
            <v>28.349999999999994</v>
          </cell>
          <cell r="C12">
            <v>34.4</v>
          </cell>
          <cell r="D12">
            <v>24.9</v>
          </cell>
          <cell r="E12">
            <v>75.333333333333329</v>
          </cell>
          <cell r="F12">
            <v>89</v>
          </cell>
          <cell r="G12">
            <v>55</v>
          </cell>
          <cell r="H12">
            <v>10.8</v>
          </cell>
          <cell r="I12" t="str">
            <v>*</v>
          </cell>
          <cell r="J12">
            <v>29.52</v>
          </cell>
          <cell r="K12">
            <v>0</v>
          </cell>
        </row>
        <row r="13">
          <cell r="B13">
            <v>28.008333333333329</v>
          </cell>
          <cell r="C13">
            <v>34.200000000000003</v>
          </cell>
          <cell r="D13">
            <v>25.2</v>
          </cell>
          <cell r="E13">
            <v>78.166666666666671</v>
          </cell>
          <cell r="F13">
            <v>90</v>
          </cell>
          <cell r="G13">
            <v>51</v>
          </cell>
          <cell r="H13">
            <v>12.24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28.224999999999994</v>
          </cell>
          <cell r="C14">
            <v>34.200000000000003</v>
          </cell>
          <cell r="D14">
            <v>24.2</v>
          </cell>
          <cell r="E14">
            <v>76.125</v>
          </cell>
          <cell r="F14">
            <v>89</v>
          </cell>
          <cell r="G14">
            <v>52</v>
          </cell>
          <cell r="H14">
            <v>12.6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26.408333333333331</v>
          </cell>
          <cell r="C15">
            <v>28.9</v>
          </cell>
          <cell r="D15">
            <v>24.5</v>
          </cell>
          <cell r="E15">
            <v>84.708333333333329</v>
          </cell>
          <cell r="F15">
            <v>91</v>
          </cell>
          <cell r="G15">
            <v>73</v>
          </cell>
          <cell r="H15">
            <v>12.96</v>
          </cell>
          <cell r="I15" t="str">
            <v>*</v>
          </cell>
          <cell r="J15">
            <v>30.6</v>
          </cell>
          <cell r="K15">
            <v>27.799999999999997</v>
          </cell>
        </row>
        <row r="16">
          <cell r="B16">
            <v>26.466666666666665</v>
          </cell>
          <cell r="C16">
            <v>30.2</v>
          </cell>
          <cell r="D16">
            <v>24.4</v>
          </cell>
          <cell r="E16">
            <v>81.458333333333329</v>
          </cell>
          <cell r="F16">
            <v>91</v>
          </cell>
          <cell r="G16">
            <v>65</v>
          </cell>
          <cell r="H16">
            <v>6.12</v>
          </cell>
          <cell r="I16" t="str">
            <v>*</v>
          </cell>
          <cell r="J16">
            <v>13.68</v>
          </cell>
          <cell r="K16">
            <v>1.5999999999999999</v>
          </cell>
        </row>
        <row r="17">
          <cell r="B17">
            <v>27.941666666666666</v>
          </cell>
          <cell r="C17">
            <v>32.799999999999997</v>
          </cell>
          <cell r="D17">
            <v>25.1</v>
          </cell>
          <cell r="E17">
            <v>77.833333333333329</v>
          </cell>
          <cell r="F17">
            <v>91</v>
          </cell>
          <cell r="G17">
            <v>55</v>
          </cell>
          <cell r="H17">
            <v>9</v>
          </cell>
          <cell r="I17" t="str">
            <v>*</v>
          </cell>
          <cell r="J17">
            <v>18.720000000000002</v>
          </cell>
          <cell r="K17">
            <v>0</v>
          </cell>
        </row>
        <row r="18">
          <cell r="B18">
            <v>28.366666666666664</v>
          </cell>
          <cell r="C18">
            <v>34.4</v>
          </cell>
          <cell r="D18">
            <v>25.7</v>
          </cell>
          <cell r="E18">
            <v>76.125</v>
          </cell>
          <cell r="F18">
            <v>85</v>
          </cell>
          <cell r="G18">
            <v>56</v>
          </cell>
          <cell r="H18">
            <v>10.8</v>
          </cell>
          <cell r="I18" t="str">
            <v>*</v>
          </cell>
          <cell r="J18">
            <v>29.52</v>
          </cell>
          <cell r="K18">
            <v>0.2</v>
          </cell>
        </row>
        <row r="19">
          <cell r="B19">
            <v>27.774999999999991</v>
          </cell>
          <cell r="C19">
            <v>33.5</v>
          </cell>
          <cell r="D19">
            <v>25.2</v>
          </cell>
          <cell r="E19">
            <v>79.291666666666671</v>
          </cell>
          <cell r="F19">
            <v>90</v>
          </cell>
          <cell r="G19">
            <v>54</v>
          </cell>
          <cell r="H19">
            <v>8.2799999999999994</v>
          </cell>
          <cell r="I19" t="str">
            <v>*</v>
          </cell>
          <cell r="J19">
            <v>22.68</v>
          </cell>
          <cell r="K19">
            <v>2</v>
          </cell>
        </row>
        <row r="20">
          <cell r="B20">
            <v>26.512500000000003</v>
          </cell>
          <cell r="C20">
            <v>31.4</v>
          </cell>
          <cell r="D20">
            <v>23.1</v>
          </cell>
          <cell r="E20">
            <v>84.333333333333329</v>
          </cell>
          <cell r="F20">
            <v>90</v>
          </cell>
          <cell r="G20">
            <v>67</v>
          </cell>
          <cell r="H20">
            <v>16.920000000000002</v>
          </cell>
          <cell r="I20" t="str">
            <v>*</v>
          </cell>
          <cell r="J20">
            <v>35.28</v>
          </cell>
          <cell r="K20">
            <v>7.4000000000000012</v>
          </cell>
        </row>
        <row r="21">
          <cell r="B21">
            <v>22.954166666666669</v>
          </cell>
          <cell r="C21">
            <v>25.4</v>
          </cell>
          <cell r="D21">
            <v>21.4</v>
          </cell>
          <cell r="E21">
            <v>83.75</v>
          </cell>
          <cell r="F21">
            <v>89</v>
          </cell>
          <cell r="G21">
            <v>74</v>
          </cell>
          <cell r="H21">
            <v>12.24</v>
          </cell>
          <cell r="I21" t="str">
            <v>*</v>
          </cell>
          <cell r="J21">
            <v>32.4</v>
          </cell>
          <cell r="K21">
            <v>0.8</v>
          </cell>
        </row>
        <row r="22">
          <cell r="B22">
            <v>24.820833333333326</v>
          </cell>
          <cell r="C22">
            <v>30.2</v>
          </cell>
          <cell r="D22">
            <v>20.3</v>
          </cell>
          <cell r="E22">
            <v>63.791666666666664</v>
          </cell>
          <cell r="F22">
            <v>88</v>
          </cell>
          <cell r="G22">
            <v>39</v>
          </cell>
          <cell r="H22">
            <v>12.96</v>
          </cell>
          <cell r="I22" t="str">
            <v>*</v>
          </cell>
          <cell r="J22">
            <v>29.880000000000003</v>
          </cell>
          <cell r="K22">
            <v>0</v>
          </cell>
        </row>
        <row r="23">
          <cell r="B23">
            <v>23.745833333333334</v>
          </cell>
          <cell r="C23">
            <v>31.2</v>
          </cell>
          <cell r="D23">
            <v>16</v>
          </cell>
          <cell r="E23">
            <v>66.083333333333329</v>
          </cell>
          <cell r="F23">
            <v>92</v>
          </cell>
          <cell r="G23">
            <v>41</v>
          </cell>
          <cell r="H23">
            <v>5.4</v>
          </cell>
          <cell r="I23" t="str">
            <v>*</v>
          </cell>
          <cell r="J23">
            <v>16.2</v>
          </cell>
          <cell r="K23">
            <v>0</v>
          </cell>
        </row>
        <row r="24">
          <cell r="B24">
            <v>28.212500000000002</v>
          </cell>
          <cell r="C24">
            <v>34.299999999999997</v>
          </cell>
          <cell r="D24">
            <v>22.3</v>
          </cell>
          <cell r="E24">
            <v>59.791666666666664</v>
          </cell>
          <cell r="F24">
            <v>84</v>
          </cell>
          <cell r="G24">
            <v>43</v>
          </cell>
          <cell r="H24">
            <v>12.96</v>
          </cell>
          <cell r="I24" t="str">
            <v>*</v>
          </cell>
          <cell r="J24">
            <v>27.36</v>
          </cell>
          <cell r="K24">
            <v>0</v>
          </cell>
        </row>
        <row r="25">
          <cell r="B25">
            <v>29.975000000000005</v>
          </cell>
          <cell r="C25">
            <v>35.4</v>
          </cell>
          <cell r="D25">
            <v>26.1</v>
          </cell>
          <cell r="E25">
            <v>66.833333333333329</v>
          </cell>
          <cell r="F25">
            <v>83</v>
          </cell>
          <cell r="G25">
            <v>47</v>
          </cell>
          <cell r="H25">
            <v>10.44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28.533333333333331</v>
          </cell>
          <cell r="C26">
            <v>35</v>
          </cell>
          <cell r="D26">
            <v>25.4</v>
          </cell>
          <cell r="E26">
            <v>73.583333333333329</v>
          </cell>
          <cell r="F26">
            <v>86</v>
          </cell>
          <cell r="G26">
            <v>51</v>
          </cell>
          <cell r="H26">
            <v>13.32</v>
          </cell>
          <cell r="I26" t="str">
            <v>*</v>
          </cell>
          <cell r="J26">
            <v>47.88</v>
          </cell>
          <cell r="K26">
            <v>2.2000000000000002</v>
          </cell>
        </row>
        <row r="27">
          <cell r="B27">
            <v>30.2</v>
          </cell>
          <cell r="C27">
            <v>35.6</v>
          </cell>
          <cell r="D27">
            <v>26.5</v>
          </cell>
          <cell r="E27">
            <v>67.291666666666671</v>
          </cell>
          <cell r="F27">
            <v>81</v>
          </cell>
          <cell r="G27">
            <v>48</v>
          </cell>
          <cell r="H27">
            <v>8.2799999999999994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30.716666666666665</v>
          </cell>
          <cell r="C28">
            <v>36</v>
          </cell>
          <cell r="D28">
            <v>27</v>
          </cell>
          <cell r="E28">
            <v>65.916666666666671</v>
          </cell>
          <cell r="F28">
            <v>80</v>
          </cell>
          <cell r="G28">
            <v>48</v>
          </cell>
          <cell r="H28">
            <v>7.9200000000000008</v>
          </cell>
          <cell r="I28" t="str">
            <v>*</v>
          </cell>
          <cell r="J28">
            <v>16.559999999999999</v>
          </cell>
          <cell r="K28">
            <v>0</v>
          </cell>
        </row>
        <row r="29">
          <cell r="B29">
            <v>30.412500000000005</v>
          </cell>
          <cell r="C29">
            <v>35.5</v>
          </cell>
          <cell r="D29">
            <v>26.3</v>
          </cell>
          <cell r="E29">
            <v>60.541666666666664</v>
          </cell>
          <cell r="F29">
            <v>79</v>
          </cell>
          <cell r="G29">
            <v>41</v>
          </cell>
          <cell r="H29">
            <v>10.08</v>
          </cell>
          <cell r="I29" t="str">
            <v>*</v>
          </cell>
          <cell r="J29">
            <v>22.32</v>
          </cell>
          <cell r="K29">
            <v>0</v>
          </cell>
        </row>
        <row r="30">
          <cell r="B30">
            <v>29.787499999999998</v>
          </cell>
          <cell r="C30">
            <v>35.6</v>
          </cell>
          <cell r="D30">
            <v>23.8</v>
          </cell>
          <cell r="E30">
            <v>57.666666666666664</v>
          </cell>
          <cell r="F30">
            <v>81</v>
          </cell>
          <cell r="G30">
            <v>39</v>
          </cell>
          <cell r="H30">
            <v>9.3600000000000012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30.508333333333336</v>
          </cell>
          <cell r="C31">
            <v>36.5</v>
          </cell>
          <cell r="D31">
            <v>26.6</v>
          </cell>
          <cell r="E31">
            <v>62.125</v>
          </cell>
          <cell r="F31">
            <v>73</v>
          </cell>
          <cell r="G31">
            <v>42</v>
          </cell>
          <cell r="H31">
            <v>8.2799999999999994</v>
          </cell>
          <cell r="I31" t="str">
            <v>*</v>
          </cell>
          <cell r="J31">
            <v>24.48</v>
          </cell>
          <cell r="K31">
            <v>0</v>
          </cell>
        </row>
        <row r="32">
          <cell r="B32">
            <v>30.304166666666671</v>
          </cell>
          <cell r="C32">
            <v>36.4</v>
          </cell>
          <cell r="D32">
            <v>26.8</v>
          </cell>
          <cell r="E32">
            <v>65.625</v>
          </cell>
          <cell r="F32">
            <v>80</v>
          </cell>
          <cell r="G32">
            <v>45</v>
          </cell>
          <cell r="H32">
            <v>7.5600000000000005</v>
          </cell>
          <cell r="I32" t="str">
            <v>*</v>
          </cell>
          <cell r="J32">
            <v>26.28</v>
          </cell>
          <cell r="K32">
            <v>0</v>
          </cell>
        </row>
        <row r="33">
          <cell r="B33">
            <v>30.083333333333332</v>
          </cell>
          <cell r="C33">
            <v>35.6</v>
          </cell>
          <cell r="D33">
            <v>26.7</v>
          </cell>
          <cell r="E33">
            <v>67</v>
          </cell>
          <cell r="F33">
            <v>81</v>
          </cell>
          <cell r="G33">
            <v>45</v>
          </cell>
          <cell r="H33">
            <v>12.96</v>
          </cell>
          <cell r="I33" t="str">
            <v>*</v>
          </cell>
          <cell r="J33">
            <v>34.92</v>
          </cell>
          <cell r="K33">
            <v>0</v>
          </cell>
        </row>
        <row r="34">
          <cell r="B34">
            <v>30.020833333333332</v>
          </cell>
          <cell r="C34">
            <v>36.1</v>
          </cell>
          <cell r="D34">
            <v>25.8</v>
          </cell>
          <cell r="E34">
            <v>67</v>
          </cell>
          <cell r="F34">
            <v>84</v>
          </cell>
          <cell r="G34">
            <v>42</v>
          </cell>
          <cell r="H34">
            <v>14.04</v>
          </cell>
          <cell r="I34" t="str">
            <v>*</v>
          </cell>
          <cell r="J34">
            <v>36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24.5625</v>
          </cell>
        </row>
      </sheetData>
      <sheetData sheetId="2">
        <row r="5">
          <cell r="B5">
            <v>27.458333333333339</v>
          </cell>
        </row>
      </sheetData>
      <sheetData sheetId="3">
        <row r="5">
          <cell r="B5">
            <v>24.224999999999994</v>
          </cell>
          <cell r="C5">
            <v>31.7</v>
          </cell>
          <cell r="D5">
            <v>19.8</v>
          </cell>
          <cell r="E5">
            <v>83.142857142857139</v>
          </cell>
          <cell r="F5">
            <v>100</v>
          </cell>
          <cell r="G5">
            <v>47</v>
          </cell>
          <cell r="H5">
            <v>24.48</v>
          </cell>
          <cell r="I5" t="str">
            <v>*</v>
          </cell>
          <cell r="J5">
            <v>39.24</v>
          </cell>
          <cell r="K5">
            <v>5.6</v>
          </cell>
        </row>
        <row r="6">
          <cell r="B6">
            <v>23.916666666666668</v>
          </cell>
          <cell r="C6">
            <v>29.4</v>
          </cell>
          <cell r="D6">
            <v>20</v>
          </cell>
          <cell r="E6">
            <v>83.25</v>
          </cell>
          <cell r="F6">
            <v>100</v>
          </cell>
          <cell r="G6">
            <v>62</v>
          </cell>
          <cell r="H6">
            <v>19.440000000000001</v>
          </cell>
          <cell r="I6" t="str">
            <v>*</v>
          </cell>
          <cell r="J6">
            <v>31.680000000000003</v>
          </cell>
          <cell r="K6">
            <v>2.6</v>
          </cell>
        </row>
        <row r="7">
          <cell r="B7">
            <v>24.754166666666663</v>
          </cell>
          <cell r="C7">
            <v>31.2</v>
          </cell>
          <cell r="D7">
            <v>20.7</v>
          </cell>
          <cell r="E7">
            <v>82.904761904761898</v>
          </cell>
          <cell r="F7">
            <v>100</v>
          </cell>
          <cell r="G7">
            <v>53</v>
          </cell>
          <cell r="H7">
            <v>12.96</v>
          </cell>
          <cell r="I7" t="str">
            <v>*</v>
          </cell>
          <cell r="J7">
            <v>26.28</v>
          </cell>
          <cell r="K7">
            <v>0.4</v>
          </cell>
        </row>
        <row r="8">
          <cell r="B8">
            <v>25.337499999999988</v>
          </cell>
          <cell r="C8">
            <v>31.5</v>
          </cell>
          <cell r="D8">
            <v>21.4</v>
          </cell>
          <cell r="E8">
            <v>80.875</v>
          </cell>
          <cell r="F8">
            <v>98</v>
          </cell>
          <cell r="G8">
            <v>54</v>
          </cell>
          <cell r="H8">
            <v>13.68</v>
          </cell>
          <cell r="I8" t="str">
            <v>*</v>
          </cell>
          <cell r="J8">
            <v>36</v>
          </cell>
          <cell r="K8">
            <v>0</v>
          </cell>
        </row>
        <row r="9">
          <cell r="B9">
            <v>26.175000000000008</v>
          </cell>
          <cell r="C9">
            <v>32.6</v>
          </cell>
          <cell r="D9">
            <v>21.7</v>
          </cell>
          <cell r="E9">
            <v>77.458333333333329</v>
          </cell>
          <cell r="F9">
            <v>100</v>
          </cell>
          <cell r="G9">
            <v>50</v>
          </cell>
          <cell r="H9">
            <v>14.76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25.45</v>
          </cell>
          <cell r="C10">
            <v>32.200000000000003</v>
          </cell>
          <cell r="D10">
            <v>20</v>
          </cell>
          <cell r="E10">
            <v>78.5</v>
          </cell>
          <cell r="F10">
            <v>100</v>
          </cell>
          <cell r="G10">
            <v>52</v>
          </cell>
          <cell r="H10">
            <v>15.120000000000001</v>
          </cell>
          <cell r="I10" t="str">
            <v>*</v>
          </cell>
          <cell r="J10">
            <v>34.200000000000003</v>
          </cell>
          <cell r="K10">
            <v>0</v>
          </cell>
        </row>
        <row r="11">
          <cell r="B11">
            <v>24.045833333333334</v>
          </cell>
          <cell r="C11">
            <v>31</v>
          </cell>
          <cell r="D11">
            <v>21.4</v>
          </cell>
          <cell r="E11">
            <v>87.818181818181813</v>
          </cell>
          <cell r="F11">
            <v>100</v>
          </cell>
          <cell r="G11">
            <v>56</v>
          </cell>
          <cell r="H11">
            <v>18.36</v>
          </cell>
          <cell r="I11" t="str">
            <v>*</v>
          </cell>
          <cell r="J11">
            <v>33.119999999999997</v>
          </cell>
          <cell r="K11">
            <v>43.2</v>
          </cell>
        </row>
        <row r="12">
          <cell r="B12">
            <v>24.566666666666666</v>
          </cell>
          <cell r="C12">
            <v>31.1</v>
          </cell>
          <cell r="D12">
            <v>21</v>
          </cell>
          <cell r="E12">
            <v>81.294117647058826</v>
          </cell>
          <cell r="F12">
            <v>100</v>
          </cell>
          <cell r="G12">
            <v>57</v>
          </cell>
          <cell r="H12">
            <v>18.720000000000002</v>
          </cell>
          <cell r="I12" t="str">
            <v>*</v>
          </cell>
          <cell r="J12">
            <v>30.96</v>
          </cell>
          <cell r="K12">
            <v>0.2</v>
          </cell>
        </row>
        <row r="13">
          <cell r="B13">
            <v>24.079166666666666</v>
          </cell>
          <cell r="C13">
            <v>31.3</v>
          </cell>
          <cell r="D13">
            <v>21.9</v>
          </cell>
          <cell r="E13">
            <v>89.318181818181813</v>
          </cell>
          <cell r="F13">
            <v>100</v>
          </cell>
          <cell r="G13">
            <v>56</v>
          </cell>
          <cell r="H13">
            <v>24.48</v>
          </cell>
          <cell r="I13" t="str">
            <v>*</v>
          </cell>
          <cell r="J13">
            <v>35.64</v>
          </cell>
          <cell r="K13">
            <v>15.2</v>
          </cell>
        </row>
        <row r="14">
          <cell r="B14">
            <v>24.037499999999998</v>
          </cell>
          <cell r="C14">
            <v>31.1</v>
          </cell>
          <cell r="D14">
            <v>21.2</v>
          </cell>
          <cell r="E14">
            <v>82.333333333333329</v>
          </cell>
          <cell r="F14">
            <v>100</v>
          </cell>
          <cell r="G14">
            <v>55</v>
          </cell>
          <cell r="H14">
            <v>15.840000000000002</v>
          </cell>
          <cell r="I14" t="str">
            <v>*</v>
          </cell>
          <cell r="J14">
            <v>38.159999999999997</v>
          </cell>
          <cell r="K14">
            <v>17.2</v>
          </cell>
        </row>
        <row r="15">
          <cell r="B15">
            <v>24.433333333333337</v>
          </cell>
          <cell r="C15">
            <v>29.7</v>
          </cell>
          <cell r="D15">
            <v>21.6</v>
          </cell>
          <cell r="E15">
            <v>78.400000000000006</v>
          </cell>
          <cell r="F15">
            <v>100</v>
          </cell>
          <cell r="G15">
            <v>58</v>
          </cell>
          <cell r="H15">
            <v>14.4</v>
          </cell>
          <cell r="I15" t="str">
            <v>*</v>
          </cell>
          <cell r="J15">
            <v>24.840000000000003</v>
          </cell>
          <cell r="K15">
            <v>1.2000000000000002</v>
          </cell>
        </row>
        <row r="16">
          <cell r="B16">
            <v>23.283333333333335</v>
          </cell>
          <cell r="C16">
            <v>27.7</v>
          </cell>
          <cell r="D16">
            <v>21.1</v>
          </cell>
          <cell r="E16">
            <v>90.65</v>
          </cell>
          <cell r="F16">
            <v>100</v>
          </cell>
          <cell r="G16">
            <v>68</v>
          </cell>
          <cell r="H16">
            <v>18.36</v>
          </cell>
          <cell r="I16" t="str">
            <v>*</v>
          </cell>
          <cell r="J16">
            <v>39.6</v>
          </cell>
          <cell r="K16">
            <v>43</v>
          </cell>
        </row>
        <row r="17">
          <cell r="B17">
            <v>23.591666666666669</v>
          </cell>
          <cell r="C17">
            <v>30.9</v>
          </cell>
          <cell r="D17">
            <v>20.6</v>
          </cell>
          <cell r="E17">
            <v>85.25</v>
          </cell>
          <cell r="F17">
            <v>100</v>
          </cell>
          <cell r="G17">
            <v>54</v>
          </cell>
          <cell r="H17">
            <v>15.48</v>
          </cell>
          <cell r="I17" t="str">
            <v>*</v>
          </cell>
          <cell r="J17">
            <v>30.6</v>
          </cell>
          <cell r="K17">
            <v>15.4</v>
          </cell>
        </row>
        <row r="18">
          <cell r="B18">
            <v>23.691666666666666</v>
          </cell>
          <cell r="C18">
            <v>29.5</v>
          </cell>
          <cell r="D18">
            <v>21.1</v>
          </cell>
          <cell r="E18">
            <v>80</v>
          </cell>
          <cell r="F18">
            <v>100</v>
          </cell>
          <cell r="G18">
            <v>64</v>
          </cell>
          <cell r="H18">
            <v>21.240000000000002</v>
          </cell>
          <cell r="I18" t="str">
            <v>*</v>
          </cell>
          <cell r="J18">
            <v>34.92</v>
          </cell>
          <cell r="K18">
            <v>2.5999999999999996</v>
          </cell>
        </row>
        <row r="19">
          <cell r="B19">
            <v>24.816666666666674</v>
          </cell>
          <cell r="C19">
            <v>31.2</v>
          </cell>
          <cell r="D19">
            <v>21.8</v>
          </cell>
          <cell r="E19">
            <v>83.791666666666671</v>
          </cell>
          <cell r="F19">
            <v>100</v>
          </cell>
          <cell r="G19">
            <v>54</v>
          </cell>
          <cell r="H19">
            <v>22.32</v>
          </cell>
          <cell r="I19" t="str">
            <v>*</v>
          </cell>
          <cell r="J19">
            <v>42.480000000000004</v>
          </cell>
          <cell r="K19">
            <v>1</v>
          </cell>
        </row>
        <row r="20">
          <cell r="B20">
            <v>24.625000000000004</v>
          </cell>
          <cell r="C20">
            <v>31.4</v>
          </cell>
          <cell r="D20">
            <v>21.2</v>
          </cell>
          <cell r="E20">
            <v>79.277777777777771</v>
          </cell>
          <cell r="F20">
            <v>100</v>
          </cell>
          <cell r="G20">
            <v>50</v>
          </cell>
          <cell r="H20">
            <v>19.8</v>
          </cell>
          <cell r="I20" t="str">
            <v>*</v>
          </cell>
          <cell r="J20">
            <v>34.56</v>
          </cell>
          <cell r="K20">
            <v>8.2000000000000011</v>
          </cell>
        </row>
        <row r="21">
          <cell r="B21">
            <v>23.583333333333329</v>
          </cell>
          <cell r="C21">
            <v>29.9</v>
          </cell>
          <cell r="D21">
            <v>20.9</v>
          </cell>
          <cell r="E21">
            <v>79.666666666666671</v>
          </cell>
          <cell r="F21">
            <v>100</v>
          </cell>
          <cell r="G21">
            <v>59</v>
          </cell>
          <cell r="H21">
            <v>11.879999999999999</v>
          </cell>
          <cell r="I21" t="str">
            <v>*</v>
          </cell>
          <cell r="J21">
            <v>25.2</v>
          </cell>
          <cell r="K21">
            <v>2.6</v>
          </cell>
        </row>
        <row r="22">
          <cell r="B22">
            <v>23.316666666666666</v>
          </cell>
          <cell r="C22">
            <v>29.7</v>
          </cell>
          <cell r="D22">
            <v>18.8</v>
          </cell>
          <cell r="E22">
            <v>81.849999999999994</v>
          </cell>
          <cell r="F22">
            <v>100</v>
          </cell>
          <cell r="G22">
            <v>57</v>
          </cell>
          <cell r="H22">
            <v>16.920000000000002</v>
          </cell>
          <cell r="I22" t="str">
            <v>*</v>
          </cell>
          <cell r="J22">
            <v>28.08</v>
          </cell>
          <cell r="K22">
            <v>0</v>
          </cell>
        </row>
        <row r="23">
          <cell r="B23">
            <v>22.316666666666666</v>
          </cell>
          <cell r="C23">
            <v>30.7</v>
          </cell>
          <cell r="D23">
            <v>17.3</v>
          </cell>
          <cell r="E23">
            <v>80.695652173913047</v>
          </cell>
          <cell r="F23">
            <v>100</v>
          </cell>
          <cell r="G23">
            <v>54</v>
          </cell>
          <cell r="H23">
            <v>16.559999999999999</v>
          </cell>
          <cell r="I23" t="str">
            <v>*</v>
          </cell>
          <cell r="J23">
            <v>32.76</v>
          </cell>
          <cell r="K23">
            <v>0</v>
          </cell>
        </row>
        <row r="24">
          <cell r="B24">
            <v>24.487500000000001</v>
          </cell>
          <cell r="C24">
            <v>31.6</v>
          </cell>
          <cell r="D24">
            <v>19.3</v>
          </cell>
          <cell r="E24">
            <v>78.375</v>
          </cell>
          <cell r="F24">
            <v>98</v>
          </cell>
          <cell r="G24">
            <v>48</v>
          </cell>
          <cell r="H24">
            <v>20.52</v>
          </cell>
          <cell r="I24" t="str">
            <v>*</v>
          </cell>
          <cell r="J24">
            <v>32.76</v>
          </cell>
          <cell r="K24">
            <v>0</v>
          </cell>
        </row>
        <row r="25">
          <cell r="B25">
            <v>25.733333333333338</v>
          </cell>
          <cell r="C25">
            <v>32.6</v>
          </cell>
          <cell r="D25">
            <v>20.8</v>
          </cell>
          <cell r="E25">
            <v>72.666666666666671</v>
          </cell>
          <cell r="F25">
            <v>98</v>
          </cell>
          <cell r="G25">
            <v>34</v>
          </cell>
          <cell r="H25">
            <v>17.64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24.620833333333337</v>
          </cell>
          <cell r="C26">
            <v>31.9</v>
          </cell>
          <cell r="D26">
            <v>18.8</v>
          </cell>
          <cell r="E26">
            <v>62.75</v>
          </cell>
          <cell r="F26">
            <v>90</v>
          </cell>
          <cell r="G26">
            <v>22</v>
          </cell>
          <cell r="H26">
            <v>14.76</v>
          </cell>
          <cell r="I26" t="str">
            <v>*</v>
          </cell>
          <cell r="J26">
            <v>23.759999999999998</v>
          </cell>
          <cell r="K26">
            <v>0</v>
          </cell>
        </row>
        <row r="27">
          <cell r="B27">
            <v>23.808333333333334</v>
          </cell>
          <cell r="C27">
            <v>31.6</v>
          </cell>
          <cell r="D27">
            <v>17.100000000000001</v>
          </cell>
          <cell r="E27">
            <v>59.166666666666664</v>
          </cell>
          <cell r="F27">
            <v>80</v>
          </cell>
          <cell r="G27">
            <v>31</v>
          </cell>
          <cell r="H27">
            <v>16.920000000000002</v>
          </cell>
          <cell r="I27" t="str">
            <v>*</v>
          </cell>
          <cell r="J27">
            <v>23.040000000000003</v>
          </cell>
          <cell r="K27">
            <v>0</v>
          </cell>
        </row>
        <row r="28">
          <cell r="B28">
            <v>23.737500000000001</v>
          </cell>
          <cell r="C28">
            <v>32.200000000000003</v>
          </cell>
          <cell r="D28">
            <v>16.899999999999999</v>
          </cell>
          <cell r="E28">
            <v>65</v>
          </cell>
          <cell r="F28">
            <v>89</v>
          </cell>
          <cell r="G28">
            <v>32</v>
          </cell>
          <cell r="H28">
            <v>15.48</v>
          </cell>
          <cell r="I28" t="str">
            <v>*</v>
          </cell>
          <cell r="J28">
            <v>23.400000000000002</v>
          </cell>
          <cell r="K28">
            <v>0</v>
          </cell>
        </row>
        <row r="29">
          <cell r="B29">
            <v>24.391666666666669</v>
          </cell>
          <cell r="C29">
            <v>32.200000000000003</v>
          </cell>
          <cell r="D29">
            <v>17.399999999999999</v>
          </cell>
          <cell r="E29">
            <v>69.958333333333329</v>
          </cell>
          <cell r="F29">
            <v>94</v>
          </cell>
          <cell r="G29">
            <v>42</v>
          </cell>
          <cell r="H29">
            <v>18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25.962500000000006</v>
          </cell>
          <cell r="C30">
            <v>33</v>
          </cell>
          <cell r="D30">
            <v>20.2</v>
          </cell>
          <cell r="E30">
            <v>68.666666666666671</v>
          </cell>
          <cell r="F30">
            <v>91</v>
          </cell>
          <cell r="G30">
            <v>41</v>
          </cell>
          <cell r="H30">
            <v>20.16</v>
          </cell>
          <cell r="I30" t="str">
            <v>*</v>
          </cell>
          <cell r="J30">
            <v>30.96</v>
          </cell>
          <cell r="K30">
            <v>0</v>
          </cell>
        </row>
        <row r="31">
          <cell r="B31">
            <v>25.879166666666663</v>
          </cell>
          <cell r="C31">
            <v>33.5</v>
          </cell>
          <cell r="D31">
            <v>20.5</v>
          </cell>
          <cell r="E31">
            <v>66.875</v>
          </cell>
          <cell r="F31">
            <v>88</v>
          </cell>
          <cell r="G31">
            <v>33</v>
          </cell>
          <cell r="H31">
            <v>15.48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25.604166666666668</v>
          </cell>
          <cell r="C32">
            <v>32.700000000000003</v>
          </cell>
          <cell r="D32">
            <v>20.6</v>
          </cell>
          <cell r="E32">
            <v>69.708333333333329</v>
          </cell>
          <cell r="F32">
            <v>89</v>
          </cell>
          <cell r="G32">
            <v>42</v>
          </cell>
          <cell r="H32">
            <v>16.559999999999999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25.775000000000002</v>
          </cell>
          <cell r="C33">
            <v>33.9</v>
          </cell>
          <cell r="D33">
            <v>20</v>
          </cell>
          <cell r="E33">
            <v>68.291666666666671</v>
          </cell>
          <cell r="F33">
            <v>90</v>
          </cell>
          <cell r="G33">
            <v>34</v>
          </cell>
          <cell r="H33">
            <v>14.76</v>
          </cell>
          <cell r="I33" t="str">
            <v>*</v>
          </cell>
          <cell r="J33">
            <v>27</v>
          </cell>
          <cell r="K33">
            <v>0</v>
          </cell>
        </row>
        <row r="34">
          <cell r="B34">
            <v>25.537499999999998</v>
          </cell>
          <cell r="C34">
            <v>33</v>
          </cell>
          <cell r="D34">
            <v>19.7</v>
          </cell>
          <cell r="E34">
            <v>69</v>
          </cell>
          <cell r="F34">
            <v>89</v>
          </cell>
          <cell r="G34">
            <v>38</v>
          </cell>
          <cell r="H34">
            <v>18.36</v>
          </cell>
          <cell r="I34" t="str">
            <v>*</v>
          </cell>
          <cell r="J34">
            <v>29.880000000000003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28.122727272727275</v>
          </cell>
        </row>
      </sheetData>
      <sheetData sheetId="2">
        <row r="5">
          <cell r="B5">
            <v>29.87619047619047</v>
          </cell>
        </row>
      </sheetData>
      <sheetData sheetId="3">
        <row r="5">
          <cell r="B5">
            <v>26.979166666666668</v>
          </cell>
          <cell r="C5">
            <v>35.1</v>
          </cell>
          <cell r="D5">
            <v>21.9</v>
          </cell>
          <cell r="E5">
            <v>80.625</v>
          </cell>
          <cell r="F5">
            <v>99</v>
          </cell>
          <cell r="G5">
            <v>43</v>
          </cell>
          <cell r="H5">
            <v>15.840000000000002</v>
          </cell>
          <cell r="I5" t="str">
            <v>*</v>
          </cell>
          <cell r="J5">
            <v>36.72</v>
          </cell>
          <cell r="K5">
            <v>9.3999999999999986</v>
          </cell>
        </row>
        <row r="6">
          <cell r="B6">
            <v>26.070833333333329</v>
          </cell>
          <cell r="C6">
            <v>31.8</v>
          </cell>
          <cell r="D6">
            <v>22.9</v>
          </cell>
          <cell r="E6">
            <v>87.875</v>
          </cell>
          <cell r="F6">
            <v>99</v>
          </cell>
          <cell r="G6">
            <v>62</v>
          </cell>
          <cell r="H6">
            <v>9.3600000000000012</v>
          </cell>
          <cell r="I6" t="str">
            <v>*</v>
          </cell>
          <cell r="J6">
            <v>25.92</v>
          </cell>
          <cell r="K6">
            <v>6.9999999999999991</v>
          </cell>
        </row>
        <row r="7">
          <cell r="B7">
            <v>26.916666666666661</v>
          </cell>
          <cell r="C7">
            <v>34</v>
          </cell>
          <cell r="D7">
            <v>22</v>
          </cell>
          <cell r="E7">
            <v>79.708333333333329</v>
          </cell>
          <cell r="F7">
            <v>99</v>
          </cell>
          <cell r="G7">
            <v>48</v>
          </cell>
          <cell r="H7">
            <v>8.2799999999999994</v>
          </cell>
          <cell r="I7" t="str">
            <v>*</v>
          </cell>
          <cell r="J7">
            <v>18.720000000000002</v>
          </cell>
          <cell r="K7">
            <v>0</v>
          </cell>
        </row>
        <row r="8">
          <cell r="B8">
            <v>27.895652173913046</v>
          </cell>
          <cell r="C8">
            <v>35.200000000000003</v>
          </cell>
          <cell r="D8">
            <v>22.9</v>
          </cell>
          <cell r="E8">
            <v>80</v>
          </cell>
          <cell r="F8">
            <v>99</v>
          </cell>
          <cell r="G8">
            <v>46</v>
          </cell>
          <cell r="H8">
            <v>5.7600000000000007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28.304166666666671</v>
          </cell>
          <cell r="C9">
            <v>35</v>
          </cell>
          <cell r="D9">
            <v>23.6</v>
          </cell>
          <cell r="E9">
            <v>79.833333333333329</v>
          </cell>
          <cell r="F9">
            <v>99</v>
          </cell>
          <cell r="G9">
            <v>43</v>
          </cell>
          <cell r="H9">
            <v>7.2</v>
          </cell>
          <cell r="I9" t="str">
            <v>*</v>
          </cell>
          <cell r="J9">
            <v>15.840000000000002</v>
          </cell>
          <cell r="K9">
            <v>0</v>
          </cell>
        </row>
        <row r="10">
          <cell r="B10">
            <v>28.166666666666661</v>
          </cell>
          <cell r="C10">
            <v>34.5</v>
          </cell>
          <cell r="D10">
            <v>23</v>
          </cell>
          <cell r="E10">
            <v>77.458333333333329</v>
          </cell>
          <cell r="F10">
            <v>99</v>
          </cell>
          <cell r="G10">
            <v>48</v>
          </cell>
          <cell r="H10">
            <v>10.8</v>
          </cell>
          <cell r="I10" t="str">
            <v>*</v>
          </cell>
          <cell r="J10">
            <v>21.6</v>
          </cell>
          <cell r="K10">
            <v>0</v>
          </cell>
        </row>
        <row r="11">
          <cell r="B11">
            <v>28.100000000000005</v>
          </cell>
          <cell r="C11">
            <v>34</v>
          </cell>
          <cell r="D11">
            <v>23.4</v>
          </cell>
          <cell r="E11">
            <v>76.791666666666671</v>
          </cell>
          <cell r="F11">
            <v>97</v>
          </cell>
          <cell r="G11">
            <v>47</v>
          </cell>
          <cell r="H11">
            <v>13.32</v>
          </cell>
          <cell r="I11" t="str">
            <v>*</v>
          </cell>
          <cell r="J11">
            <v>28.08</v>
          </cell>
          <cell r="K11">
            <v>0</v>
          </cell>
        </row>
        <row r="12">
          <cell r="B12">
            <v>25.641666666666666</v>
          </cell>
          <cell r="C12">
            <v>32.5</v>
          </cell>
          <cell r="D12">
            <v>22.5</v>
          </cell>
          <cell r="E12">
            <v>89.5</v>
          </cell>
          <cell r="F12">
            <v>99</v>
          </cell>
          <cell r="G12">
            <v>61</v>
          </cell>
          <cell r="H12">
            <v>9.3600000000000012</v>
          </cell>
          <cell r="I12" t="str">
            <v>*</v>
          </cell>
          <cell r="J12">
            <v>29.16</v>
          </cell>
          <cell r="K12">
            <v>21.2</v>
          </cell>
        </row>
        <row r="13">
          <cell r="B13">
            <v>26.629166666666663</v>
          </cell>
          <cell r="C13">
            <v>34.1</v>
          </cell>
          <cell r="D13">
            <v>23.1</v>
          </cell>
          <cell r="E13">
            <v>85.75</v>
          </cell>
          <cell r="F13">
            <v>99</v>
          </cell>
          <cell r="G13">
            <v>50</v>
          </cell>
          <cell r="H13">
            <v>9.7200000000000006</v>
          </cell>
          <cell r="I13" t="str">
            <v>*</v>
          </cell>
          <cell r="J13">
            <v>39.96</v>
          </cell>
          <cell r="K13">
            <v>32.800000000000004</v>
          </cell>
        </row>
        <row r="14">
          <cell r="B14">
            <v>26.370833333333326</v>
          </cell>
          <cell r="C14">
            <v>33.5</v>
          </cell>
          <cell r="D14">
            <v>23.4</v>
          </cell>
          <cell r="E14">
            <v>86.666666666666671</v>
          </cell>
          <cell r="F14">
            <v>99</v>
          </cell>
          <cell r="G14">
            <v>55</v>
          </cell>
          <cell r="H14">
            <v>9.3600000000000012</v>
          </cell>
          <cell r="I14" t="str">
            <v>*</v>
          </cell>
          <cell r="J14">
            <v>24.12</v>
          </cell>
          <cell r="K14">
            <v>4</v>
          </cell>
        </row>
        <row r="15">
          <cell r="B15">
            <v>26.466666666666672</v>
          </cell>
          <cell r="C15">
            <v>32.299999999999997</v>
          </cell>
          <cell r="D15">
            <v>23.6</v>
          </cell>
          <cell r="E15">
            <v>85.25</v>
          </cell>
          <cell r="F15">
            <v>99</v>
          </cell>
          <cell r="G15">
            <v>56</v>
          </cell>
          <cell r="H15">
            <v>6.48</v>
          </cell>
          <cell r="I15" t="str">
            <v>*</v>
          </cell>
          <cell r="J15">
            <v>23.400000000000002</v>
          </cell>
          <cell r="K15">
            <v>5.6000000000000005</v>
          </cell>
        </row>
        <row r="16">
          <cell r="B16">
            <v>25.854166666666668</v>
          </cell>
          <cell r="C16">
            <v>30.6</v>
          </cell>
          <cell r="D16">
            <v>23.5</v>
          </cell>
          <cell r="E16">
            <v>87.916666666666671</v>
          </cell>
          <cell r="F16">
            <v>99</v>
          </cell>
          <cell r="G16">
            <v>62</v>
          </cell>
          <cell r="H16">
            <v>11.879999999999999</v>
          </cell>
          <cell r="I16" t="str">
            <v>*</v>
          </cell>
          <cell r="J16">
            <v>25.56</v>
          </cell>
          <cell r="K16">
            <v>0</v>
          </cell>
        </row>
        <row r="17">
          <cell r="B17">
            <v>26.762499999999992</v>
          </cell>
          <cell r="C17">
            <v>32.799999999999997</v>
          </cell>
          <cell r="D17">
            <v>23.3</v>
          </cell>
          <cell r="E17">
            <v>83.625</v>
          </cell>
          <cell r="F17">
            <v>99</v>
          </cell>
          <cell r="G17">
            <v>52</v>
          </cell>
          <cell r="H17">
            <v>10.44</v>
          </cell>
          <cell r="I17" t="str">
            <v>*</v>
          </cell>
          <cell r="J17">
            <v>21.240000000000002</v>
          </cell>
          <cell r="K17">
            <v>0.2</v>
          </cell>
        </row>
        <row r="18">
          <cell r="B18">
            <v>26.891666666666666</v>
          </cell>
          <cell r="C18">
            <v>33.200000000000003</v>
          </cell>
          <cell r="D18">
            <v>22.9</v>
          </cell>
          <cell r="E18">
            <v>82.541666666666671</v>
          </cell>
          <cell r="F18">
            <v>99</v>
          </cell>
          <cell r="G18">
            <v>53</v>
          </cell>
          <cell r="H18">
            <v>10.08</v>
          </cell>
          <cell r="I18" t="str">
            <v>*</v>
          </cell>
          <cell r="J18">
            <v>24.48</v>
          </cell>
          <cell r="K18">
            <v>0</v>
          </cell>
        </row>
        <row r="19">
          <cell r="B19">
            <v>25.679166666666664</v>
          </cell>
          <cell r="C19">
            <v>32.4</v>
          </cell>
          <cell r="D19">
            <v>23.5</v>
          </cell>
          <cell r="E19">
            <v>89.375</v>
          </cell>
          <cell r="F19">
            <v>99</v>
          </cell>
          <cell r="G19">
            <v>61</v>
          </cell>
          <cell r="H19">
            <v>12.6</v>
          </cell>
          <cell r="I19" t="str">
            <v>*</v>
          </cell>
          <cell r="J19">
            <v>40.680000000000007</v>
          </cell>
          <cell r="K19">
            <v>14.4</v>
          </cell>
        </row>
        <row r="20">
          <cell r="B20">
            <v>24.945833333333329</v>
          </cell>
          <cell r="C20">
            <v>27.8</v>
          </cell>
          <cell r="D20">
            <v>23.6</v>
          </cell>
          <cell r="E20">
            <v>95.083333333333329</v>
          </cell>
          <cell r="F20">
            <v>99</v>
          </cell>
          <cell r="G20">
            <v>82</v>
          </cell>
          <cell r="H20">
            <v>10.8</v>
          </cell>
          <cell r="I20" t="str">
            <v>*</v>
          </cell>
          <cell r="J20">
            <v>37.440000000000005</v>
          </cell>
          <cell r="K20">
            <v>19.600000000000001</v>
          </cell>
        </row>
        <row r="21">
          <cell r="B21">
            <v>25.862499999999997</v>
          </cell>
          <cell r="C21">
            <v>32.799999999999997</v>
          </cell>
          <cell r="D21">
            <v>22.9</v>
          </cell>
          <cell r="E21">
            <v>88.541666666666671</v>
          </cell>
          <cell r="F21">
            <v>99</v>
          </cell>
          <cell r="G21">
            <v>57</v>
          </cell>
          <cell r="H21">
            <v>9.3600000000000012</v>
          </cell>
          <cell r="I21" t="str">
            <v>*</v>
          </cell>
          <cell r="J21">
            <v>27.720000000000002</v>
          </cell>
          <cell r="K21">
            <v>0.4</v>
          </cell>
        </row>
        <row r="22">
          <cell r="B22">
            <v>25.208333333333339</v>
          </cell>
          <cell r="C22">
            <v>30.6</v>
          </cell>
          <cell r="D22">
            <v>21</v>
          </cell>
          <cell r="E22">
            <v>75.208333333333329</v>
          </cell>
          <cell r="F22">
            <v>98</v>
          </cell>
          <cell r="G22">
            <v>41</v>
          </cell>
          <cell r="H22">
            <v>11.16</v>
          </cell>
          <cell r="I22" t="str">
            <v>*</v>
          </cell>
          <cell r="J22">
            <v>22.68</v>
          </cell>
          <cell r="K22">
            <v>0</v>
          </cell>
        </row>
        <row r="23">
          <cell r="B23">
            <v>23.8125</v>
          </cell>
          <cell r="C23">
            <v>32.299999999999997</v>
          </cell>
          <cell r="D23">
            <v>16.899999999999999</v>
          </cell>
          <cell r="E23">
            <v>74.916666666666671</v>
          </cell>
          <cell r="F23">
            <v>97</v>
          </cell>
          <cell r="G23">
            <v>45</v>
          </cell>
          <cell r="H23">
            <v>10.8</v>
          </cell>
          <cell r="I23" t="str">
            <v>*</v>
          </cell>
          <cell r="J23">
            <v>21.240000000000002</v>
          </cell>
          <cell r="K23">
            <v>0</v>
          </cell>
        </row>
        <row r="24">
          <cell r="B24">
            <v>25.3</v>
          </cell>
          <cell r="C24">
            <v>34.200000000000003</v>
          </cell>
          <cell r="D24">
            <v>19.8</v>
          </cell>
          <cell r="E24">
            <v>79.458333333333329</v>
          </cell>
          <cell r="F24">
            <v>96</v>
          </cell>
          <cell r="G24">
            <v>49</v>
          </cell>
          <cell r="H24">
            <v>9</v>
          </cell>
          <cell r="I24" t="str">
            <v>*</v>
          </cell>
          <cell r="J24">
            <v>24.840000000000003</v>
          </cell>
          <cell r="K24">
            <v>0</v>
          </cell>
        </row>
        <row r="25">
          <cell r="B25">
            <v>26.866666666666671</v>
          </cell>
          <cell r="C25">
            <v>34.5</v>
          </cell>
          <cell r="D25">
            <v>22.1</v>
          </cell>
          <cell r="E25">
            <v>80.708333333333329</v>
          </cell>
          <cell r="F25">
            <v>99</v>
          </cell>
          <cell r="G25">
            <v>46</v>
          </cell>
          <cell r="H25">
            <v>8.2799999999999994</v>
          </cell>
          <cell r="I25" t="str">
            <v>*</v>
          </cell>
          <cell r="J25">
            <v>20.52</v>
          </cell>
          <cell r="K25">
            <v>0</v>
          </cell>
        </row>
        <row r="26">
          <cell r="B26">
            <v>26.466666666666669</v>
          </cell>
          <cell r="C26">
            <v>34</v>
          </cell>
          <cell r="D26">
            <v>21.2</v>
          </cell>
          <cell r="E26">
            <v>78.583333333333329</v>
          </cell>
          <cell r="F26">
            <v>99</v>
          </cell>
          <cell r="G26">
            <v>36</v>
          </cell>
          <cell r="H26">
            <v>9.3600000000000012</v>
          </cell>
          <cell r="I26" t="str">
            <v>*</v>
          </cell>
          <cell r="J26">
            <v>19.079999999999998</v>
          </cell>
          <cell r="K26">
            <v>0</v>
          </cell>
        </row>
        <row r="27">
          <cell r="B27">
            <v>24.362500000000008</v>
          </cell>
          <cell r="C27">
            <v>34.200000000000003</v>
          </cell>
          <cell r="D27">
            <v>17.8</v>
          </cell>
          <cell r="E27">
            <v>77.833333333333329</v>
          </cell>
          <cell r="F27">
            <v>100</v>
          </cell>
          <cell r="G27">
            <v>35</v>
          </cell>
          <cell r="H27">
            <v>7.5600000000000005</v>
          </cell>
          <cell r="I27" t="str">
            <v>*</v>
          </cell>
          <cell r="J27">
            <v>16.2</v>
          </cell>
          <cell r="K27">
            <v>0.2</v>
          </cell>
        </row>
        <row r="28">
          <cell r="B28">
            <v>24.270833333333329</v>
          </cell>
          <cell r="C28">
            <v>34.299999999999997</v>
          </cell>
          <cell r="D28">
            <v>18.3</v>
          </cell>
          <cell r="E28">
            <v>80.333333333333329</v>
          </cell>
          <cell r="F28">
            <v>100</v>
          </cell>
          <cell r="G28">
            <v>29</v>
          </cell>
          <cell r="H28">
            <v>7.5600000000000005</v>
          </cell>
          <cell r="I28" t="str">
            <v>*</v>
          </cell>
          <cell r="J28">
            <v>18.36</v>
          </cell>
          <cell r="K28">
            <v>0</v>
          </cell>
        </row>
        <row r="29">
          <cell r="B29">
            <v>25.260869565217398</v>
          </cell>
          <cell r="C29">
            <v>34.299999999999997</v>
          </cell>
          <cell r="D29">
            <v>18.899999999999999</v>
          </cell>
          <cell r="E29">
            <v>77.652173913043484</v>
          </cell>
          <cell r="F29">
            <v>99</v>
          </cell>
          <cell r="G29">
            <v>37</v>
          </cell>
          <cell r="H29">
            <v>8.2799999999999994</v>
          </cell>
          <cell r="I29" t="str">
            <v>*</v>
          </cell>
          <cell r="J29">
            <v>20.52</v>
          </cell>
          <cell r="K29">
            <v>0.2</v>
          </cell>
        </row>
        <row r="30">
          <cell r="B30">
            <v>26.254166666666666</v>
          </cell>
          <cell r="C30">
            <v>35.4</v>
          </cell>
          <cell r="D30">
            <v>20.399999999999999</v>
          </cell>
          <cell r="E30">
            <v>80.166666666666671</v>
          </cell>
          <cell r="F30">
            <v>99</v>
          </cell>
          <cell r="G30">
            <v>39</v>
          </cell>
          <cell r="H30">
            <v>7.2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26.875000000000004</v>
          </cell>
          <cell r="C31">
            <v>35.299999999999997</v>
          </cell>
          <cell r="D31">
            <v>21.4</v>
          </cell>
          <cell r="E31">
            <v>80.541666666666671</v>
          </cell>
          <cell r="F31">
            <v>99</v>
          </cell>
          <cell r="G31">
            <v>40</v>
          </cell>
          <cell r="H31">
            <v>8.64</v>
          </cell>
          <cell r="I31" t="str">
            <v>*</v>
          </cell>
          <cell r="J31">
            <v>21.240000000000002</v>
          </cell>
          <cell r="K31">
            <v>0.2</v>
          </cell>
        </row>
        <row r="32">
          <cell r="B32">
            <v>26.120833333333326</v>
          </cell>
          <cell r="C32">
            <v>34.4</v>
          </cell>
          <cell r="D32">
            <v>21.6</v>
          </cell>
          <cell r="E32">
            <v>83</v>
          </cell>
          <cell r="F32">
            <v>99</v>
          </cell>
          <cell r="G32">
            <v>38</v>
          </cell>
          <cell r="H32">
            <v>9</v>
          </cell>
          <cell r="I32" t="str">
            <v>*</v>
          </cell>
          <cell r="J32">
            <v>25.92</v>
          </cell>
          <cell r="K32">
            <v>0.2</v>
          </cell>
        </row>
        <row r="33">
          <cell r="B33">
            <v>26.929166666666664</v>
          </cell>
          <cell r="C33">
            <v>35.6</v>
          </cell>
          <cell r="D33">
            <v>21.6</v>
          </cell>
          <cell r="E33">
            <v>79.25</v>
          </cell>
          <cell r="F33">
            <v>99</v>
          </cell>
          <cell r="G33">
            <v>39</v>
          </cell>
          <cell r="H33">
            <v>9.3600000000000012</v>
          </cell>
          <cell r="I33" t="str">
            <v>*</v>
          </cell>
          <cell r="J33">
            <v>26.28</v>
          </cell>
          <cell r="K33">
            <v>0</v>
          </cell>
        </row>
        <row r="34">
          <cell r="B34">
            <v>27.299999999999997</v>
          </cell>
          <cell r="C34">
            <v>35.6</v>
          </cell>
          <cell r="D34">
            <v>21.7</v>
          </cell>
          <cell r="E34">
            <v>77.708333333333329</v>
          </cell>
          <cell r="F34">
            <v>99</v>
          </cell>
          <cell r="G34">
            <v>39</v>
          </cell>
          <cell r="H34">
            <v>9</v>
          </cell>
          <cell r="I34" t="str">
            <v>*</v>
          </cell>
          <cell r="J34">
            <v>25.92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25.820833333333329</v>
          </cell>
        </row>
      </sheetData>
      <sheetData sheetId="2">
        <row r="5">
          <cell r="B5">
            <v>27.329166666666666</v>
          </cell>
        </row>
      </sheetData>
      <sheetData sheetId="3">
        <row r="5">
          <cell r="B5">
            <v>22.649999999999995</v>
          </cell>
          <cell r="C5">
            <v>25</v>
          </cell>
          <cell r="D5">
            <v>21.3</v>
          </cell>
          <cell r="E5">
            <v>95.166666666666671</v>
          </cell>
          <cell r="F5">
            <v>99</v>
          </cell>
          <cell r="G5">
            <v>83</v>
          </cell>
          <cell r="H5">
            <v>11.520000000000001</v>
          </cell>
          <cell r="I5" t="str">
            <v>*</v>
          </cell>
          <cell r="J5">
            <v>22.32</v>
          </cell>
          <cell r="K5">
            <v>4.2</v>
          </cell>
        </row>
        <row r="6">
          <cell r="B6">
            <v>24.762500000000003</v>
          </cell>
          <cell r="C6">
            <v>32.700000000000003</v>
          </cell>
          <cell r="D6">
            <v>20</v>
          </cell>
          <cell r="E6">
            <v>84.291666666666671</v>
          </cell>
          <cell r="F6">
            <v>100</v>
          </cell>
          <cell r="G6">
            <v>50</v>
          </cell>
          <cell r="H6">
            <v>7.2</v>
          </cell>
          <cell r="I6" t="str">
            <v>*</v>
          </cell>
          <cell r="J6">
            <v>20.52</v>
          </cell>
          <cell r="K6">
            <v>0.2</v>
          </cell>
        </row>
        <row r="7">
          <cell r="B7">
            <v>27.425000000000001</v>
          </cell>
          <cell r="C7">
            <v>32.9</v>
          </cell>
          <cell r="D7">
            <v>22.6</v>
          </cell>
          <cell r="E7">
            <v>72.791666666666671</v>
          </cell>
          <cell r="F7">
            <v>96</v>
          </cell>
          <cell r="G7">
            <v>45</v>
          </cell>
          <cell r="H7">
            <v>12.6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28.962500000000002</v>
          </cell>
          <cell r="C8">
            <v>34.299999999999997</v>
          </cell>
          <cell r="D8">
            <v>22.8</v>
          </cell>
          <cell r="E8">
            <v>61.083333333333336</v>
          </cell>
          <cell r="F8">
            <v>88</v>
          </cell>
          <cell r="G8">
            <v>42</v>
          </cell>
          <cell r="H8">
            <v>12.6</v>
          </cell>
          <cell r="I8" t="str">
            <v>*</v>
          </cell>
          <cell r="J8">
            <v>26.28</v>
          </cell>
          <cell r="K8">
            <v>0</v>
          </cell>
        </row>
        <row r="9">
          <cell r="B9">
            <v>29.112500000000001</v>
          </cell>
          <cell r="C9">
            <v>34.9</v>
          </cell>
          <cell r="D9">
            <v>23.1</v>
          </cell>
          <cell r="E9">
            <v>59.875</v>
          </cell>
          <cell r="F9">
            <v>83</v>
          </cell>
          <cell r="G9">
            <v>39</v>
          </cell>
          <cell r="H9">
            <v>9</v>
          </cell>
          <cell r="I9" t="str">
            <v>*</v>
          </cell>
          <cell r="J9">
            <v>18.720000000000002</v>
          </cell>
          <cell r="K9">
            <v>0</v>
          </cell>
        </row>
        <row r="10">
          <cell r="B10">
            <v>28.525000000000002</v>
          </cell>
          <cell r="C10">
            <v>34.4</v>
          </cell>
          <cell r="D10">
            <v>23.5</v>
          </cell>
          <cell r="E10">
            <v>63.541666666666664</v>
          </cell>
          <cell r="F10">
            <v>82</v>
          </cell>
          <cell r="G10">
            <v>41</v>
          </cell>
          <cell r="H10">
            <v>12.24</v>
          </cell>
          <cell r="I10" t="str">
            <v>*</v>
          </cell>
          <cell r="J10">
            <v>27</v>
          </cell>
          <cell r="K10">
            <v>0</v>
          </cell>
        </row>
        <row r="11">
          <cell r="B11">
            <v>25.366666666666664</v>
          </cell>
          <cell r="C11">
            <v>29.1</v>
          </cell>
          <cell r="D11">
            <v>22.9</v>
          </cell>
          <cell r="E11">
            <v>75.5</v>
          </cell>
          <cell r="F11">
            <v>88</v>
          </cell>
          <cell r="G11">
            <v>58</v>
          </cell>
          <cell r="H11">
            <v>15.48</v>
          </cell>
          <cell r="I11" t="str">
            <v>*</v>
          </cell>
          <cell r="J11">
            <v>34.56</v>
          </cell>
          <cell r="K11">
            <v>0.2</v>
          </cell>
        </row>
        <row r="12">
          <cell r="B12">
            <v>24.695833333333329</v>
          </cell>
          <cell r="C12">
            <v>31</v>
          </cell>
          <cell r="D12">
            <v>21.3</v>
          </cell>
          <cell r="E12">
            <v>84.708333333333329</v>
          </cell>
          <cell r="F12">
            <v>98</v>
          </cell>
          <cell r="G12">
            <v>59</v>
          </cell>
          <cell r="H12">
            <v>10.44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26.666666666666671</v>
          </cell>
          <cell r="C13">
            <v>33.200000000000003</v>
          </cell>
          <cell r="D13">
            <v>21.7</v>
          </cell>
          <cell r="E13">
            <v>75.958333333333329</v>
          </cell>
          <cell r="F13">
            <v>98</v>
          </cell>
          <cell r="G13">
            <v>49</v>
          </cell>
          <cell r="H13">
            <v>10.44</v>
          </cell>
          <cell r="I13" t="str">
            <v>*</v>
          </cell>
          <cell r="J13">
            <v>24.12</v>
          </cell>
          <cell r="K13">
            <v>0.2</v>
          </cell>
        </row>
        <row r="14">
          <cell r="B14">
            <v>26.745833333333334</v>
          </cell>
          <cell r="C14">
            <v>32.4</v>
          </cell>
          <cell r="D14">
            <v>21.9</v>
          </cell>
          <cell r="E14">
            <v>74.875</v>
          </cell>
          <cell r="F14">
            <v>97</v>
          </cell>
          <cell r="G14">
            <v>51</v>
          </cell>
          <cell r="H14">
            <v>12.96</v>
          </cell>
          <cell r="I14" t="str">
            <v>*</v>
          </cell>
          <cell r="J14">
            <v>30.240000000000002</v>
          </cell>
          <cell r="K14">
            <v>0</v>
          </cell>
        </row>
        <row r="15">
          <cell r="B15">
            <v>27.179166666666671</v>
          </cell>
          <cell r="C15">
            <v>32.1</v>
          </cell>
          <cell r="D15">
            <v>22.4</v>
          </cell>
          <cell r="E15">
            <v>72.375</v>
          </cell>
          <cell r="F15">
            <v>93</v>
          </cell>
          <cell r="G15">
            <v>49</v>
          </cell>
          <cell r="H15">
            <v>10.8</v>
          </cell>
          <cell r="I15" t="str">
            <v>*</v>
          </cell>
          <cell r="J15">
            <v>27</v>
          </cell>
          <cell r="K15">
            <v>0</v>
          </cell>
        </row>
        <row r="16">
          <cell r="B16">
            <v>25.945833333333336</v>
          </cell>
          <cell r="C16">
            <v>31.5</v>
          </cell>
          <cell r="D16">
            <v>22.7</v>
          </cell>
          <cell r="E16">
            <v>79.25</v>
          </cell>
          <cell r="F16">
            <v>96</v>
          </cell>
          <cell r="G16">
            <v>53</v>
          </cell>
          <cell r="H16">
            <v>16.920000000000002</v>
          </cell>
          <cell r="I16" t="str">
            <v>*</v>
          </cell>
          <cell r="J16">
            <v>35.28</v>
          </cell>
          <cell r="K16">
            <v>0</v>
          </cell>
        </row>
        <row r="17">
          <cell r="B17">
            <v>25.337499999999995</v>
          </cell>
          <cell r="C17">
            <v>31.2</v>
          </cell>
          <cell r="D17">
            <v>21.9</v>
          </cell>
          <cell r="E17">
            <v>84.875</v>
          </cell>
          <cell r="F17">
            <v>97</v>
          </cell>
          <cell r="G17">
            <v>59</v>
          </cell>
          <cell r="H17">
            <v>12.24</v>
          </cell>
          <cell r="I17" t="str">
            <v>*</v>
          </cell>
          <cell r="J17">
            <v>28.08</v>
          </cell>
          <cell r="K17">
            <v>4.4000000000000004</v>
          </cell>
        </row>
        <row r="18">
          <cell r="B18">
            <v>24.641666666666669</v>
          </cell>
          <cell r="C18">
            <v>30.1</v>
          </cell>
          <cell r="D18">
            <v>21.4</v>
          </cell>
          <cell r="E18">
            <v>91.291666666666671</v>
          </cell>
          <cell r="F18">
            <v>100</v>
          </cell>
          <cell r="G18">
            <v>65</v>
          </cell>
          <cell r="H18">
            <v>13.68</v>
          </cell>
          <cell r="I18" t="str">
            <v>*</v>
          </cell>
          <cell r="J18">
            <v>49.680000000000007</v>
          </cell>
          <cell r="K18">
            <v>18.599999999999998</v>
          </cell>
        </row>
        <row r="19">
          <cell r="B19">
            <v>22.341666666666672</v>
          </cell>
          <cell r="C19">
            <v>25.1</v>
          </cell>
          <cell r="D19">
            <v>20.7</v>
          </cell>
          <cell r="E19">
            <v>97.416666666666671</v>
          </cell>
          <cell r="F19">
            <v>99</v>
          </cell>
          <cell r="G19">
            <v>88</v>
          </cell>
          <cell r="H19">
            <v>17.28</v>
          </cell>
          <cell r="I19" t="str">
            <v>*</v>
          </cell>
          <cell r="J19">
            <v>45.72</v>
          </cell>
          <cell r="K19">
            <v>25.199999999999996</v>
          </cell>
        </row>
        <row r="20">
          <cell r="B20">
            <v>23.395833333333332</v>
          </cell>
          <cell r="C20">
            <v>26.3</v>
          </cell>
          <cell r="D20">
            <v>22.1</v>
          </cell>
          <cell r="E20">
            <v>94.291666666666671</v>
          </cell>
          <cell r="F20">
            <v>99</v>
          </cell>
          <cell r="G20">
            <v>80</v>
          </cell>
          <cell r="H20">
            <v>15.48</v>
          </cell>
          <cell r="I20" t="str">
            <v>*</v>
          </cell>
          <cell r="J20">
            <v>31.680000000000003</v>
          </cell>
          <cell r="K20">
            <v>6.4</v>
          </cell>
        </row>
        <row r="21">
          <cell r="B21">
            <v>21.337500000000002</v>
          </cell>
          <cell r="C21">
            <v>25.7</v>
          </cell>
          <cell r="D21">
            <v>18</v>
          </cell>
          <cell r="E21">
            <v>81.666666666666671</v>
          </cell>
          <cell r="F21">
            <v>99</v>
          </cell>
          <cell r="G21">
            <v>45</v>
          </cell>
          <cell r="H21">
            <v>16.559999999999999</v>
          </cell>
          <cell r="I21" t="str">
            <v>*</v>
          </cell>
          <cell r="J21">
            <v>34.200000000000003</v>
          </cell>
          <cell r="K21">
            <v>3.8000000000000007</v>
          </cell>
        </row>
        <row r="22">
          <cell r="B22">
            <v>19.054166666666667</v>
          </cell>
          <cell r="C22">
            <v>27.3</v>
          </cell>
          <cell r="D22">
            <v>12.7</v>
          </cell>
          <cell r="E22">
            <v>69.333333333333329</v>
          </cell>
          <cell r="F22">
            <v>92</v>
          </cell>
          <cell r="G22">
            <v>33</v>
          </cell>
          <cell r="H22">
            <v>16.2</v>
          </cell>
          <cell r="I22" t="str">
            <v>*</v>
          </cell>
          <cell r="J22">
            <v>31.680000000000003</v>
          </cell>
          <cell r="K22">
            <v>0</v>
          </cell>
        </row>
        <row r="23">
          <cell r="B23">
            <v>21.283333333333335</v>
          </cell>
          <cell r="C23">
            <v>27.2</v>
          </cell>
          <cell r="D23">
            <v>15.1</v>
          </cell>
          <cell r="E23">
            <v>65.666666666666671</v>
          </cell>
          <cell r="F23">
            <v>83</v>
          </cell>
          <cell r="G23">
            <v>49</v>
          </cell>
          <cell r="H23">
            <v>16.2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22.208333333333332</v>
          </cell>
          <cell r="C24">
            <v>28.9</v>
          </cell>
          <cell r="D24">
            <v>16.100000000000001</v>
          </cell>
          <cell r="E24">
            <v>62.458333333333336</v>
          </cell>
          <cell r="F24">
            <v>83</v>
          </cell>
          <cell r="G24">
            <v>45</v>
          </cell>
          <cell r="H24">
            <v>15.840000000000002</v>
          </cell>
          <cell r="I24" t="str">
            <v>*</v>
          </cell>
          <cell r="J24">
            <v>27.36</v>
          </cell>
          <cell r="K24">
            <v>0</v>
          </cell>
        </row>
        <row r="25">
          <cell r="B25">
            <v>24.916666666666668</v>
          </cell>
          <cell r="C25">
            <v>31.3</v>
          </cell>
          <cell r="D25">
            <v>19.600000000000001</v>
          </cell>
          <cell r="E25">
            <v>69.958333333333329</v>
          </cell>
          <cell r="F25">
            <v>87</v>
          </cell>
          <cell r="G25">
            <v>56</v>
          </cell>
          <cell r="H25">
            <v>12.6</v>
          </cell>
          <cell r="I25" t="str">
            <v>*</v>
          </cell>
          <cell r="J25">
            <v>27.720000000000002</v>
          </cell>
          <cell r="K25">
            <v>0</v>
          </cell>
        </row>
        <row r="26">
          <cell r="B26">
            <v>26.837500000000002</v>
          </cell>
          <cell r="C26">
            <v>32.700000000000003</v>
          </cell>
          <cell r="D26">
            <v>22.6</v>
          </cell>
          <cell r="E26">
            <v>71.458333333333329</v>
          </cell>
          <cell r="F26">
            <v>88</v>
          </cell>
          <cell r="G26">
            <v>49</v>
          </cell>
          <cell r="H26">
            <v>15.120000000000001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26.591666666666669</v>
          </cell>
          <cell r="C27">
            <v>32.1</v>
          </cell>
          <cell r="D27">
            <v>22</v>
          </cell>
          <cell r="E27">
            <v>68.166666666666671</v>
          </cell>
          <cell r="F27">
            <v>89</v>
          </cell>
          <cell r="G27">
            <v>38</v>
          </cell>
          <cell r="H27">
            <v>12.24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25.662500000000005</v>
          </cell>
          <cell r="C28">
            <v>29.9</v>
          </cell>
          <cell r="D28">
            <v>22.4</v>
          </cell>
          <cell r="E28">
            <v>64.833333333333329</v>
          </cell>
          <cell r="F28">
            <v>79</v>
          </cell>
          <cell r="G28">
            <v>49</v>
          </cell>
          <cell r="H28">
            <v>9.3600000000000012</v>
          </cell>
          <cell r="I28" t="str">
            <v>*</v>
          </cell>
          <cell r="J28">
            <v>20.88</v>
          </cell>
          <cell r="K28">
            <v>0</v>
          </cell>
        </row>
        <row r="29">
          <cell r="B29">
            <v>25.895833333333332</v>
          </cell>
          <cell r="C29">
            <v>31.5</v>
          </cell>
          <cell r="D29">
            <v>20.3</v>
          </cell>
          <cell r="E29">
            <v>68.041666666666671</v>
          </cell>
          <cell r="F29">
            <v>89</v>
          </cell>
          <cell r="G29">
            <v>41</v>
          </cell>
          <cell r="H29">
            <v>9.3600000000000012</v>
          </cell>
          <cell r="I29" t="str">
            <v>*</v>
          </cell>
          <cell r="J29">
            <v>23.040000000000003</v>
          </cell>
          <cell r="K29">
            <v>0</v>
          </cell>
        </row>
        <row r="30">
          <cell r="B30">
            <v>26.958333333333329</v>
          </cell>
          <cell r="C30">
            <v>32.799999999999997</v>
          </cell>
          <cell r="D30">
            <v>21.4</v>
          </cell>
          <cell r="E30">
            <v>63.375</v>
          </cell>
          <cell r="F30">
            <v>79</v>
          </cell>
          <cell r="G30">
            <v>47</v>
          </cell>
          <cell r="H30">
            <v>14.04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27.395833333333332</v>
          </cell>
          <cell r="C31">
            <v>33</v>
          </cell>
          <cell r="D31">
            <v>22.8</v>
          </cell>
          <cell r="E31">
            <v>69.5</v>
          </cell>
          <cell r="F31">
            <v>84</v>
          </cell>
          <cell r="G31">
            <v>51</v>
          </cell>
          <cell r="H31">
            <v>12.96</v>
          </cell>
          <cell r="I31" t="str">
            <v>*</v>
          </cell>
          <cell r="J31">
            <v>29.52</v>
          </cell>
          <cell r="K31">
            <v>0</v>
          </cell>
        </row>
        <row r="32">
          <cell r="B32">
            <v>26.887499999999999</v>
          </cell>
          <cell r="C32">
            <v>33.5</v>
          </cell>
          <cell r="D32">
            <v>21.8</v>
          </cell>
          <cell r="E32">
            <v>73.333333333333329</v>
          </cell>
          <cell r="F32">
            <v>94</v>
          </cell>
          <cell r="G32">
            <v>51</v>
          </cell>
          <cell r="H32">
            <v>12.6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27.141666666666666</v>
          </cell>
          <cell r="C33">
            <v>33.4</v>
          </cell>
          <cell r="D33">
            <v>22.4</v>
          </cell>
          <cell r="E33">
            <v>73.75</v>
          </cell>
          <cell r="F33">
            <v>92</v>
          </cell>
          <cell r="G33">
            <v>48</v>
          </cell>
          <cell r="H33">
            <v>16.2</v>
          </cell>
          <cell r="I33" t="str">
            <v>*</v>
          </cell>
          <cell r="J33">
            <v>34.200000000000003</v>
          </cell>
          <cell r="K33">
            <v>0</v>
          </cell>
        </row>
        <row r="34">
          <cell r="B34">
            <v>26.900000000000002</v>
          </cell>
          <cell r="C34">
            <v>33</v>
          </cell>
          <cell r="D34">
            <v>21.6</v>
          </cell>
          <cell r="E34">
            <v>71.833333333333329</v>
          </cell>
          <cell r="F34">
            <v>89</v>
          </cell>
          <cell r="G34">
            <v>51</v>
          </cell>
          <cell r="H34">
            <v>18.36</v>
          </cell>
          <cell r="I34" t="str">
            <v>*</v>
          </cell>
          <cell r="J34">
            <v>47.88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25.229166666666671</v>
          </cell>
        </row>
      </sheetData>
      <sheetData sheetId="2">
        <row r="5">
          <cell r="B5">
            <v>25.175000000000001</v>
          </cell>
        </row>
      </sheetData>
      <sheetData sheetId="3">
        <row r="5">
          <cell r="B5">
            <v>22.183333333333337</v>
          </cell>
          <cell r="C5">
            <v>25.9</v>
          </cell>
          <cell r="D5">
            <v>20.2</v>
          </cell>
          <cell r="E5">
            <v>95.555555555555557</v>
          </cell>
          <cell r="F5">
            <v>100</v>
          </cell>
          <cell r="G5">
            <v>80</v>
          </cell>
          <cell r="H5" t="str">
            <v>*</v>
          </cell>
          <cell r="I5" t="str">
            <v>*</v>
          </cell>
          <cell r="J5">
            <v>12.96</v>
          </cell>
          <cell r="K5">
            <v>17.8</v>
          </cell>
        </row>
        <row r="6">
          <cell r="B6">
            <v>24.266666666666662</v>
          </cell>
          <cell r="C6">
            <v>33.4</v>
          </cell>
          <cell r="D6">
            <v>18.100000000000001</v>
          </cell>
          <cell r="E6">
            <v>69.466666666666669</v>
          </cell>
          <cell r="F6">
            <v>100</v>
          </cell>
          <cell r="G6">
            <v>44</v>
          </cell>
          <cell r="H6" t="str">
            <v>*</v>
          </cell>
          <cell r="I6" t="str">
            <v>*</v>
          </cell>
          <cell r="J6">
            <v>13.68</v>
          </cell>
          <cell r="K6">
            <v>0.2</v>
          </cell>
        </row>
        <row r="7">
          <cell r="B7">
            <v>26.366666666666664</v>
          </cell>
          <cell r="C7">
            <v>35.1</v>
          </cell>
          <cell r="D7">
            <v>20.399999999999999</v>
          </cell>
          <cell r="E7">
            <v>72.375</v>
          </cell>
          <cell r="F7">
            <v>100</v>
          </cell>
          <cell r="G7">
            <v>36</v>
          </cell>
          <cell r="H7" t="str">
            <v>*</v>
          </cell>
          <cell r="I7" t="str">
            <v>*</v>
          </cell>
          <cell r="J7">
            <v>22.32</v>
          </cell>
          <cell r="K7">
            <v>0</v>
          </cell>
        </row>
        <row r="8">
          <cell r="B8">
            <v>26.374999999999996</v>
          </cell>
          <cell r="C8">
            <v>35.1</v>
          </cell>
          <cell r="D8">
            <v>19.899999999999999</v>
          </cell>
          <cell r="E8">
            <v>73.083333333333329</v>
          </cell>
          <cell r="F8">
            <v>100</v>
          </cell>
          <cell r="G8">
            <v>37</v>
          </cell>
          <cell r="H8" t="str">
            <v>*</v>
          </cell>
          <cell r="I8" t="str">
            <v>*</v>
          </cell>
          <cell r="J8">
            <v>21.240000000000002</v>
          </cell>
          <cell r="K8">
            <v>0</v>
          </cell>
        </row>
        <row r="9">
          <cell r="B9">
            <v>26.879166666666663</v>
          </cell>
          <cell r="C9">
            <v>34.5</v>
          </cell>
          <cell r="D9">
            <v>20.8</v>
          </cell>
          <cell r="E9">
            <v>71.708333333333329</v>
          </cell>
          <cell r="F9">
            <v>94</v>
          </cell>
          <cell r="G9">
            <v>37</v>
          </cell>
          <cell r="H9" t="str">
            <v>*</v>
          </cell>
          <cell r="I9" t="str">
            <v>*</v>
          </cell>
          <cell r="J9">
            <v>10.44</v>
          </cell>
          <cell r="K9">
            <v>0</v>
          </cell>
        </row>
        <row r="10">
          <cell r="B10">
            <v>27.470833333333328</v>
          </cell>
          <cell r="C10">
            <v>35.5</v>
          </cell>
          <cell r="D10">
            <v>21.2</v>
          </cell>
          <cell r="E10">
            <v>66.291666666666671</v>
          </cell>
          <cell r="F10">
            <v>90</v>
          </cell>
          <cell r="G10">
            <v>32</v>
          </cell>
          <cell r="H10" t="str">
            <v>*</v>
          </cell>
          <cell r="I10" t="str">
            <v>*</v>
          </cell>
          <cell r="J10">
            <v>21.240000000000002</v>
          </cell>
          <cell r="K10">
            <v>0</v>
          </cell>
        </row>
        <row r="11">
          <cell r="B11">
            <v>24.099999999999998</v>
          </cell>
          <cell r="C11">
            <v>28.1</v>
          </cell>
          <cell r="D11">
            <v>21.2</v>
          </cell>
          <cell r="E11">
            <v>79.125</v>
          </cell>
          <cell r="F11">
            <v>91</v>
          </cell>
          <cell r="G11">
            <v>63</v>
          </cell>
          <cell r="H11" t="str">
            <v>*</v>
          </cell>
          <cell r="I11" t="str">
            <v>*</v>
          </cell>
          <cell r="J11">
            <v>25.56</v>
          </cell>
          <cell r="K11">
            <v>3</v>
          </cell>
        </row>
        <row r="12">
          <cell r="B12">
            <v>23.279166666666669</v>
          </cell>
          <cell r="C12">
            <v>30.1</v>
          </cell>
          <cell r="D12">
            <v>19.7</v>
          </cell>
          <cell r="E12">
            <v>87.666666666666671</v>
          </cell>
          <cell r="F12">
            <v>100</v>
          </cell>
          <cell r="G12">
            <v>59</v>
          </cell>
          <cell r="H12" t="str">
            <v>*</v>
          </cell>
          <cell r="I12" t="str">
            <v>*</v>
          </cell>
          <cell r="J12">
            <v>25.56</v>
          </cell>
          <cell r="K12">
            <v>4</v>
          </cell>
        </row>
        <row r="13">
          <cell r="B13">
            <v>25.408333333333328</v>
          </cell>
          <cell r="C13">
            <v>35</v>
          </cell>
          <cell r="D13">
            <v>20</v>
          </cell>
          <cell r="E13">
            <v>76.736842105263165</v>
          </cell>
          <cell r="F13">
            <v>100</v>
          </cell>
          <cell r="G13">
            <v>38</v>
          </cell>
          <cell r="H13" t="str">
            <v>*</v>
          </cell>
          <cell r="I13" t="str">
            <v>*</v>
          </cell>
          <cell r="J13">
            <v>22.32</v>
          </cell>
          <cell r="K13">
            <v>0.4</v>
          </cell>
        </row>
        <row r="14">
          <cell r="B14">
            <v>25.858333333333334</v>
          </cell>
          <cell r="C14">
            <v>34.700000000000003</v>
          </cell>
          <cell r="D14">
            <v>20.3</v>
          </cell>
          <cell r="E14">
            <v>76.583333333333329</v>
          </cell>
          <cell r="F14">
            <v>100</v>
          </cell>
          <cell r="G14">
            <v>37</v>
          </cell>
          <cell r="H14" t="str">
            <v>*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26.116666666666664</v>
          </cell>
          <cell r="C15">
            <v>32.200000000000003</v>
          </cell>
          <cell r="D15">
            <v>21.3</v>
          </cell>
          <cell r="E15">
            <v>75.625</v>
          </cell>
          <cell r="F15">
            <v>96</v>
          </cell>
          <cell r="G15">
            <v>46</v>
          </cell>
          <cell r="H15" t="str">
            <v>*</v>
          </cell>
          <cell r="I15" t="str">
            <v>*</v>
          </cell>
          <cell r="J15">
            <v>21.240000000000002</v>
          </cell>
          <cell r="K15">
            <v>0</v>
          </cell>
        </row>
        <row r="16">
          <cell r="B16">
            <v>26.112500000000001</v>
          </cell>
          <cell r="C16">
            <v>32.1</v>
          </cell>
          <cell r="D16">
            <v>22.2</v>
          </cell>
          <cell r="E16">
            <v>74.666666666666671</v>
          </cell>
          <cell r="F16">
            <v>88</v>
          </cell>
          <cell r="G16">
            <v>51</v>
          </cell>
          <cell r="H16" t="str">
            <v>*</v>
          </cell>
          <cell r="I16" t="str">
            <v>*</v>
          </cell>
          <cell r="J16">
            <v>29.16</v>
          </cell>
          <cell r="K16">
            <v>0</v>
          </cell>
        </row>
        <row r="17">
          <cell r="B17">
            <v>24.733333333333334</v>
          </cell>
          <cell r="C17">
            <v>31.1</v>
          </cell>
          <cell r="D17">
            <v>22</v>
          </cell>
          <cell r="E17">
            <v>85.583333333333329</v>
          </cell>
          <cell r="F17">
            <v>100</v>
          </cell>
          <cell r="G17">
            <v>58</v>
          </cell>
          <cell r="H17" t="str">
            <v>*</v>
          </cell>
          <cell r="I17" t="str">
            <v>*</v>
          </cell>
          <cell r="J17">
            <v>18</v>
          </cell>
          <cell r="K17">
            <v>4</v>
          </cell>
        </row>
        <row r="18">
          <cell r="B18">
            <v>23.895833333333339</v>
          </cell>
          <cell r="C18">
            <v>29.1</v>
          </cell>
          <cell r="D18">
            <v>22.6</v>
          </cell>
          <cell r="E18">
            <v>94.833333333333329</v>
          </cell>
          <cell r="F18">
            <v>100</v>
          </cell>
          <cell r="G18">
            <v>77</v>
          </cell>
          <cell r="H18" t="str">
            <v>*</v>
          </cell>
          <cell r="I18" t="str">
            <v>*</v>
          </cell>
          <cell r="J18">
            <v>17.28</v>
          </cell>
          <cell r="K18">
            <v>39.799999999999997</v>
          </cell>
        </row>
        <row r="19">
          <cell r="B19">
            <v>23.599999999999998</v>
          </cell>
          <cell r="C19">
            <v>28.6</v>
          </cell>
          <cell r="D19">
            <v>21.2</v>
          </cell>
          <cell r="E19">
            <v>90.083333333333329</v>
          </cell>
          <cell r="F19">
            <v>100</v>
          </cell>
          <cell r="G19">
            <v>62</v>
          </cell>
          <cell r="H19" t="str">
            <v>*</v>
          </cell>
          <cell r="I19" t="str">
            <v>*</v>
          </cell>
          <cell r="J19">
            <v>31.319999999999997</v>
          </cell>
          <cell r="K19">
            <v>2.4</v>
          </cell>
        </row>
        <row r="20">
          <cell r="B20">
            <v>23.487500000000001</v>
          </cell>
          <cell r="C20">
            <v>27.7</v>
          </cell>
          <cell r="D20">
            <v>20.9</v>
          </cell>
          <cell r="E20">
            <v>92.541666666666671</v>
          </cell>
          <cell r="F20">
            <v>100</v>
          </cell>
          <cell r="G20">
            <v>73</v>
          </cell>
          <cell r="H20" t="str">
            <v>*</v>
          </cell>
          <cell r="I20" t="str">
            <v>*</v>
          </cell>
          <cell r="J20">
            <v>23.040000000000003</v>
          </cell>
          <cell r="K20">
            <v>13.4</v>
          </cell>
        </row>
        <row r="21">
          <cell r="B21">
            <v>20.487500000000004</v>
          </cell>
          <cell r="C21">
            <v>27.8</v>
          </cell>
          <cell r="D21">
            <v>16.2</v>
          </cell>
          <cell r="E21">
            <v>77.708333333333329</v>
          </cell>
          <cell r="F21">
            <v>100</v>
          </cell>
          <cell r="G21">
            <v>33</v>
          </cell>
          <cell r="H21" t="str">
            <v>*</v>
          </cell>
          <cell r="I21" t="str">
            <v>*</v>
          </cell>
          <cell r="J21">
            <v>16.559999999999999</v>
          </cell>
          <cell r="K21">
            <v>18.799999999999997</v>
          </cell>
        </row>
        <row r="22">
          <cell r="B22">
            <v>18.145833333333329</v>
          </cell>
          <cell r="C22">
            <v>28.6</v>
          </cell>
          <cell r="D22">
            <v>10.7</v>
          </cell>
          <cell r="E22">
            <v>66.916666666666671</v>
          </cell>
          <cell r="F22">
            <v>96</v>
          </cell>
          <cell r="G22">
            <v>22</v>
          </cell>
          <cell r="H22" t="str">
            <v>*</v>
          </cell>
          <cell r="I22" t="str">
            <v>*</v>
          </cell>
          <cell r="J22">
            <v>8.64</v>
          </cell>
          <cell r="K22">
            <v>0</v>
          </cell>
        </row>
        <row r="23">
          <cell r="B23">
            <v>18.466666666666665</v>
          </cell>
          <cell r="C23">
            <v>28.2</v>
          </cell>
          <cell r="D23">
            <v>10.1</v>
          </cell>
          <cell r="E23">
            <v>71.333333333333329</v>
          </cell>
          <cell r="F23">
            <v>91</v>
          </cell>
          <cell r="G23">
            <v>42</v>
          </cell>
          <cell r="H23" t="str">
            <v>*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19.491666666666664</v>
          </cell>
          <cell r="C24">
            <v>29.9</v>
          </cell>
          <cell r="D24">
            <v>11.3</v>
          </cell>
          <cell r="E24">
            <v>73.521739130434781</v>
          </cell>
          <cell r="F24">
            <v>100</v>
          </cell>
          <cell r="G24">
            <v>39</v>
          </cell>
          <cell r="H24" t="str">
            <v>*</v>
          </cell>
          <cell r="I24" t="str">
            <v>*</v>
          </cell>
          <cell r="J24">
            <v>20.16</v>
          </cell>
          <cell r="K24">
            <v>0</v>
          </cell>
        </row>
        <row r="25">
          <cell r="B25">
            <v>21.945833333333329</v>
          </cell>
          <cell r="C25">
            <v>32.700000000000003</v>
          </cell>
          <cell r="D25">
            <v>13.7</v>
          </cell>
          <cell r="E25">
            <v>77.25</v>
          </cell>
          <cell r="F25">
            <v>100</v>
          </cell>
          <cell r="G25">
            <v>45</v>
          </cell>
          <cell r="H25" t="str">
            <v>*</v>
          </cell>
          <cell r="I25" t="str">
            <v>*</v>
          </cell>
          <cell r="J25">
            <v>20.52</v>
          </cell>
          <cell r="K25">
            <v>0</v>
          </cell>
        </row>
        <row r="26">
          <cell r="B26">
            <v>25.729166666666668</v>
          </cell>
          <cell r="C26">
            <v>33.700000000000003</v>
          </cell>
          <cell r="D26">
            <v>20.399999999999999</v>
          </cell>
          <cell r="E26">
            <v>73.5</v>
          </cell>
          <cell r="F26">
            <v>95</v>
          </cell>
          <cell r="G26">
            <v>41</v>
          </cell>
          <cell r="H26" t="str">
            <v>*</v>
          </cell>
          <cell r="I26" t="str">
            <v>*</v>
          </cell>
          <cell r="J26">
            <v>27</v>
          </cell>
          <cell r="K26">
            <v>0</v>
          </cell>
        </row>
        <row r="27">
          <cell r="B27">
            <v>25.970833333333335</v>
          </cell>
          <cell r="C27">
            <v>34.4</v>
          </cell>
          <cell r="D27">
            <v>19.7</v>
          </cell>
          <cell r="E27">
            <v>68.565217391304344</v>
          </cell>
          <cell r="F27">
            <v>100</v>
          </cell>
          <cell r="G27">
            <v>29</v>
          </cell>
          <cell r="H27" t="str">
            <v>*</v>
          </cell>
          <cell r="I27" t="str">
            <v>*</v>
          </cell>
          <cell r="J27">
            <v>25.92</v>
          </cell>
          <cell r="K27">
            <v>0</v>
          </cell>
        </row>
        <row r="28">
          <cell r="B28">
            <v>23.2</v>
          </cell>
          <cell r="C28">
            <v>28.1</v>
          </cell>
          <cell r="D28">
            <v>19</v>
          </cell>
          <cell r="E28">
            <v>77.208333333333329</v>
          </cell>
          <cell r="F28">
            <v>89</v>
          </cell>
          <cell r="G28">
            <v>57</v>
          </cell>
          <cell r="H28" t="str">
            <v>*</v>
          </cell>
          <cell r="I28" t="str">
            <v>*</v>
          </cell>
          <cell r="J28">
            <v>12.96</v>
          </cell>
          <cell r="K28">
            <v>0</v>
          </cell>
        </row>
        <row r="29">
          <cell r="B29">
            <v>23.812500000000004</v>
          </cell>
          <cell r="C29">
            <v>33.200000000000003</v>
          </cell>
          <cell r="D29">
            <v>17</v>
          </cell>
          <cell r="E29">
            <v>70.421052631578945</v>
          </cell>
          <cell r="F29">
            <v>100</v>
          </cell>
          <cell r="G29">
            <v>32</v>
          </cell>
          <cell r="H29" t="str">
            <v>*</v>
          </cell>
          <cell r="I29" t="str">
            <v>*</v>
          </cell>
          <cell r="J29">
            <v>19.440000000000001</v>
          </cell>
          <cell r="K29">
            <v>0</v>
          </cell>
        </row>
        <row r="30">
          <cell r="B30">
            <v>24.45</v>
          </cell>
          <cell r="C30">
            <v>33.9</v>
          </cell>
          <cell r="D30">
            <v>16.5</v>
          </cell>
          <cell r="E30">
            <v>71.333333333333329</v>
          </cell>
          <cell r="F30">
            <v>100</v>
          </cell>
          <cell r="G30">
            <v>39</v>
          </cell>
          <cell r="H30" t="str">
            <v>*</v>
          </cell>
          <cell r="I30" t="str">
            <v>*</v>
          </cell>
          <cell r="J30">
            <v>24.840000000000003</v>
          </cell>
          <cell r="K30">
            <v>0</v>
          </cell>
        </row>
        <row r="31">
          <cell r="B31">
            <v>25.309090909090912</v>
          </cell>
          <cell r="C31">
            <v>34.9</v>
          </cell>
          <cell r="D31">
            <v>19.399999999999999</v>
          </cell>
          <cell r="E31">
            <v>74</v>
          </cell>
          <cell r="F31">
            <v>96</v>
          </cell>
          <cell r="G31">
            <v>35</v>
          </cell>
          <cell r="H31" t="str">
            <v>*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27.108333333333334</v>
          </cell>
          <cell r="C32">
            <v>35.4</v>
          </cell>
          <cell r="D32">
            <v>20.6</v>
          </cell>
          <cell r="E32">
            <v>68.125</v>
          </cell>
          <cell r="F32">
            <v>92</v>
          </cell>
          <cell r="G32">
            <v>38</v>
          </cell>
          <cell r="H32" t="str">
            <v>*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26.520833333333329</v>
          </cell>
          <cell r="C33">
            <v>34.1</v>
          </cell>
          <cell r="D33">
            <v>20.5</v>
          </cell>
          <cell r="E33">
            <v>70.75</v>
          </cell>
          <cell r="F33">
            <v>99</v>
          </cell>
          <cell r="G33">
            <v>40</v>
          </cell>
          <cell r="H33" t="str">
            <v>*</v>
          </cell>
          <cell r="I33" t="str">
            <v>*</v>
          </cell>
          <cell r="J33">
            <v>37.080000000000005</v>
          </cell>
          <cell r="K33">
            <v>0</v>
          </cell>
        </row>
        <row r="34">
          <cell r="B34">
            <v>26.712500000000002</v>
          </cell>
          <cell r="C34">
            <v>34.9</v>
          </cell>
          <cell r="D34">
            <v>20.399999999999999</v>
          </cell>
          <cell r="E34">
            <v>69</v>
          </cell>
          <cell r="F34">
            <v>90</v>
          </cell>
          <cell r="G34">
            <v>39</v>
          </cell>
          <cell r="H34" t="str">
            <v>*</v>
          </cell>
          <cell r="I34" t="str">
            <v>*</v>
          </cell>
          <cell r="J34">
            <v>39.24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26.629166666666674</v>
          </cell>
        </row>
      </sheetData>
      <sheetData sheetId="2">
        <row r="5">
          <cell r="B5">
            <v>27.947826086956528</v>
          </cell>
        </row>
      </sheetData>
      <sheetData sheetId="3">
        <row r="5">
          <cell r="B5">
            <v>23.804166666666664</v>
          </cell>
          <cell r="C5">
            <v>27</v>
          </cell>
          <cell r="D5">
            <v>22</v>
          </cell>
          <cell r="E5">
            <v>94.708333333333329</v>
          </cell>
          <cell r="F5">
            <v>100</v>
          </cell>
          <cell r="G5">
            <v>71</v>
          </cell>
          <cell r="H5">
            <v>13.68</v>
          </cell>
          <cell r="I5" t="str">
            <v>*</v>
          </cell>
          <cell r="J5">
            <v>19.079999999999998</v>
          </cell>
          <cell r="K5">
            <v>1</v>
          </cell>
        </row>
        <row r="6">
          <cell r="B6">
            <v>26.104166666666671</v>
          </cell>
          <cell r="C6">
            <v>33.4</v>
          </cell>
          <cell r="D6">
            <v>21.5</v>
          </cell>
          <cell r="E6">
            <v>83.666666666666671</v>
          </cell>
          <cell r="F6">
            <v>100</v>
          </cell>
          <cell r="G6">
            <v>46</v>
          </cell>
          <cell r="H6">
            <v>10.08</v>
          </cell>
          <cell r="I6" t="str">
            <v>*</v>
          </cell>
          <cell r="J6">
            <v>20.52</v>
          </cell>
          <cell r="K6">
            <v>0.2</v>
          </cell>
        </row>
        <row r="7">
          <cell r="B7">
            <v>27.941666666666666</v>
          </cell>
          <cell r="C7">
            <v>35.9</v>
          </cell>
          <cell r="D7">
            <v>20.8</v>
          </cell>
          <cell r="E7">
            <v>71.541666666666671</v>
          </cell>
          <cell r="F7">
            <v>100</v>
          </cell>
          <cell r="G7">
            <v>37</v>
          </cell>
          <cell r="H7">
            <v>16.2</v>
          </cell>
          <cell r="I7" t="str">
            <v>*</v>
          </cell>
          <cell r="J7">
            <v>36.72</v>
          </cell>
          <cell r="K7">
            <v>1</v>
          </cell>
        </row>
        <row r="8">
          <cell r="B8">
            <v>29.216666666666672</v>
          </cell>
          <cell r="C8">
            <v>36.1</v>
          </cell>
          <cell r="D8">
            <v>23.8</v>
          </cell>
          <cell r="E8">
            <v>65.541666666666671</v>
          </cell>
          <cell r="F8">
            <v>88</v>
          </cell>
          <cell r="G8">
            <v>40</v>
          </cell>
          <cell r="H8">
            <v>20.52</v>
          </cell>
          <cell r="I8" t="str">
            <v>*</v>
          </cell>
          <cell r="J8">
            <v>38.159999999999997</v>
          </cell>
          <cell r="K8">
            <v>0</v>
          </cell>
        </row>
        <row r="9">
          <cell r="B9">
            <v>29.241666666666671</v>
          </cell>
          <cell r="C9">
            <v>36.799999999999997</v>
          </cell>
          <cell r="D9">
            <v>23.2</v>
          </cell>
          <cell r="E9">
            <v>64.666666666666671</v>
          </cell>
          <cell r="F9">
            <v>91</v>
          </cell>
          <cell r="G9">
            <v>33</v>
          </cell>
          <cell r="H9">
            <v>15.840000000000002</v>
          </cell>
          <cell r="I9" t="str">
            <v>*</v>
          </cell>
          <cell r="J9">
            <v>36</v>
          </cell>
          <cell r="K9">
            <v>0</v>
          </cell>
        </row>
        <row r="10">
          <cell r="B10">
            <v>29.787500000000005</v>
          </cell>
          <cell r="C10">
            <v>37.299999999999997</v>
          </cell>
          <cell r="D10">
            <v>23.8</v>
          </cell>
          <cell r="E10">
            <v>61.791666666666664</v>
          </cell>
          <cell r="F10">
            <v>86</v>
          </cell>
          <cell r="G10">
            <v>36</v>
          </cell>
          <cell r="H10">
            <v>21.240000000000002</v>
          </cell>
          <cell r="I10" t="str">
            <v>*</v>
          </cell>
          <cell r="J10">
            <v>36.36</v>
          </cell>
          <cell r="K10">
            <v>0</v>
          </cell>
        </row>
        <row r="11">
          <cell r="B11">
            <v>26.237500000000001</v>
          </cell>
          <cell r="C11">
            <v>30.3</v>
          </cell>
          <cell r="D11">
            <v>22.6</v>
          </cell>
          <cell r="E11">
            <v>73.833333333333329</v>
          </cell>
          <cell r="F11">
            <v>98</v>
          </cell>
          <cell r="G11">
            <v>57</v>
          </cell>
          <cell r="H11">
            <v>25.2</v>
          </cell>
          <cell r="I11" t="str">
            <v>*</v>
          </cell>
          <cell r="J11">
            <v>36.72</v>
          </cell>
          <cell r="K11">
            <v>2.2000000000000002</v>
          </cell>
        </row>
        <row r="12">
          <cell r="B12">
            <v>25.579166666666666</v>
          </cell>
          <cell r="C12">
            <v>33.4</v>
          </cell>
          <cell r="D12">
            <v>21.6</v>
          </cell>
          <cell r="E12">
            <v>84.208333333333329</v>
          </cell>
          <cell r="F12">
            <v>100</v>
          </cell>
          <cell r="G12">
            <v>52</v>
          </cell>
          <cell r="H12">
            <v>16.920000000000002</v>
          </cell>
          <cell r="I12" t="str">
            <v>*</v>
          </cell>
          <cell r="J12">
            <v>35.28</v>
          </cell>
          <cell r="K12">
            <v>0</v>
          </cell>
        </row>
        <row r="13">
          <cell r="B13">
            <v>27.541666666666668</v>
          </cell>
          <cell r="C13">
            <v>35.200000000000003</v>
          </cell>
          <cell r="D13">
            <v>23.1</v>
          </cell>
          <cell r="E13">
            <v>80.333333333333329</v>
          </cell>
          <cell r="F13">
            <v>100</v>
          </cell>
          <cell r="G13">
            <v>47</v>
          </cell>
          <cell r="H13">
            <v>10.44</v>
          </cell>
          <cell r="I13" t="str">
            <v>*</v>
          </cell>
          <cell r="J13">
            <v>28.8</v>
          </cell>
          <cell r="K13">
            <v>2.2000000000000002</v>
          </cell>
        </row>
        <row r="14">
          <cell r="B14">
            <v>27.520833333333329</v>
          </cell>
          <cell r="C14">
            <v>34.4</v>
          </cell>
          <cell r="D14">
            <v>22.1</v>
          </cell>
          <cell r="E14">
            <v>77.416666666666671</v>
          </cell>
          <cell r="F14">
            <v>100</v>
          </cell>
          <cell r="G14">
            <v>44</v>
          </cell>
          <cell r="H14">
            <v>18.36</v>
          </cell>
          <cell r="I14" t="str">
            <v>*</v>
          </cell>
          <cell r="J14">
            <v>31.319999999999997</v>
          </cell>
          <cell r="K14">
            <v>0</v>
          </cell>
        </row>
        <row r="15">
          <cell r="B15">
            <v>27.866666666666674</v>
          </cell>
          <cell r="C15">
            <v>34.6</v>
          </cell>
          <cell r="D15">
            <v>22.2</v>
          </cell>
          <cell r="E15">
            <v>72</v>
          </cell>
          <cell r="F15">
            <v>97</v>
          </cell>
          <cell r="G15">
            <v>44</v>
          </cell>
          <cell r="H15">
            <v>15.120000000000001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27.633333333333329</v>
          </cell>
          <cell r="C16">
            <v>33.299999999999997</v>
          </cell>
          <cell r="D16">
            <v>23.8</v>
          </cell>
          <cell r="E16">
            <v>72.916666666666671</v>
          </cell>
          <cell r="F16">
            <v>90</v>
          </cell>
          <cell r="G16">
            <v>50</v>
          </cell>
          <cell r="H16">
            <v>22.68</v>
          </cell>
          <cell r="I16" t="str">
            <v>*</v>
          </cell>
          <cell r="J16">
            <v>36.72</v>
          </cell>
          <cell r="K16">
            <v>0</v>
          </cell>
        </row>
        <row r="17">
          <cell r="B17">
            <v>26.087499999999995</v>
          </cell>
          <cell r="C17">
            <v>31</v>
          </cell>
          <cell r="D17">
            <v>22.9</v>
          </cell>
          <cell r="E17">
            <v>89.625</v>
          </cell>
          <cell r="F17">
            <v>100</v>
          </cell>
          <cell r="G17">
            <v>66</v>
          </cell>
          <cell r="H17">
            <v>20.52</v>
          </cell>
          <cell r="I17" t="str">
            <v>*</v>
          </cell>
          <cell r="J17">
            <v>40.680000000000007</v>
          </cell>
          <cell r="K17">
            <v>14.6</v>
          </cell>
        </row>
        <row r="18">
          <cell r="B18">
            <v>25.579166666666666</v>
          </cell>
          <cell r="C18">
            <v>30.6</v>
          </cell>
          <cell r="D18">
            <v>23</v>
          </cell>
          <cell r="E18">
            <v>90.958333333333329</v>
          </cell>
          <cell r="F18">
            <v>100</v>
          </cell>
          <cell r="G18">
            <v>68</v>
          </cell>
          <cell r="H18">
            <v>18</v>
          </cell>
          <cell r="I18" t="str">
            <v>*</v>
          </cell>
          <cell r="J18">
            <v>29.16</v>
          </cell>
          <cell r="K18">
            <v>1.4</v>
          </cell>
        </row>
        <row r="19">
          <cell r="B19">
            <v>23.433333333333334</v>
          </cell>
          <cell r="C19">
            <v>25.8</v>
          </cell>
          <cell r="D19">
            <v>20.8</v>
          </cell>
          <cell r="E19">
            <v>98.875</v>
          </cell>
          <cell r="F19">
            <v>100</v>
          </cell>
          <cell r="G19">
            <v>83</v>
          </cell>
          <cell r="H19">
            <v>20.16</v>
          </cell>
          <cell r="I19" t="str">
            <v>*</v>
          </cell>
          <cell r="J19">
            <v>48.96</v>
          </cell>
          <cell r="K19">
            <v>58.199999999999996</v>
          </cell>
        </row>
        <row r="20">
          <cell r="B20">
            <v>24.120833333333334</v>
          </cell>
          <cell r="C20">
            <v>26.5</v>
          </cell>
          <cell r="D20">
            <v>23</v>
          </cell>
          <cell r="E20">
            <v>97.166666666666671</v>
          </cell>
          <cell r="F20">
            <v>100</v>
          </cell>
          <cell r="G20">
            <v>86</v>
          </cell>
          <cell r="H20">
            <v>20.16</v>
          </cell>
          <cell r="I20" t="str">
            <v>*</v>
          </cell>
          <cell r="J20">
            <v>29.16</v>
          </cell>
          <cell r="K20">
            <v>5.4</v>
          </cell>
        </row>
        <row r="21">
          <cell r="B21">
            <v>22.549999999999997</v>
          </cell>
          <cell r="C21">
            <v>27.6</v>
          </cell>
          <cell r="D21">
            <v>19.399999999999999</v>
          </cell>
          <cell r="E21">
            <v>82.833333333333329</v>
          </cell>
          <cell r="F21">
            <v>100</v>
          </cell>
          <cell r="G21">
            <v>45</v>
          </cell>
          <cell r="H21">
            <v>11.520000000000001</v>
          </cell>
          <cell r="I21" t="str">
            <v>*</v>
          </cell>
          <cell r="J21">
            <v>28.44</v>
          </cell>
          <cell r="K21">
            <v>15.6</v>
          </cell>
        </row>
        <row r="22">
          <cell r="B22">
            <v>20.149999999999999</v>
          </cell>
          <cell r="C22">
            <v>28.1</v>
          </cell>
          <cell r="D22">
            <v>14.3</v>
          </cell>
          <cell r="E22">
            <v>71.739130434782609</v>
          </cell>
          <cell r="F22">
            <v>90</v>
          </cell>
          <cell r="G22">
            <v>39</v>
          </cell>
          <cell r="H22">
            <v>14.04</v>
          </cell>
          <cell r="I22" t="str">
            <v>*</v>
          </cell>
          <cell r="J22">
            <v>27.36</v>
          </cell>
          <cell r="K22">
            <v>0</v>
          </cell>
        </row>
        <row r="23">
          <cell r="B23">
            <v>21.55</v>
          </cell>
          <cell r="C23">
            <v>28.7</v>
          </cell>
          <cell r="D23">
            <v>15.2</v>
          </cell>
          <cell r="E23">
            <v>69.041666666666671</v>
          </cell>
          <cell r="F23">
            <v>94</v>
          </cell>
          <cell r="G23">
            <v>43</v>
          </cell>
          <cell r="H23">
            <v>23.400000000000002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22.375</v>
          </cell>
          <cell r="C24">
            <v>30.1</v>
          </cell>
          <cell r="D24">
            <v>15.4</v>
          </cell>
          <cell r="E24">
            <v>67.5</v>
          </cell>
          <cell r="F24">
            <v>93</v>
          </cell>
          <cell r="G24">
            <v>44</v>
          </cell>
          <cell r="H24">
            <v>15.120000000000001</v>
          </cell>
          <cell r="I24" t="str">
            <v>*</v>
          </cell>
          <cell r="J24">
            <v>24.840000000000003</v>
          </cell>
          <cell r="K24">
            <v>0</v>
          </cell>
        </row>
        <row r="25">
          <cell r="B25">
            <v>24.700000000000003</v>
          </cell>
          <cell r="C25">
            <v>33.1</v>
          </cell>
          <cell r="D25">
            <v>16.899999999999999</v>
          </cell>
          <cell r="E25">
            <v>75</v>
          </cell>
          <cell r="F25">
            <v>98</v>
          </cell>
          <cell r="G25">
            <v>51</v>
          </cell>
          <cell r="H25">
            <v>19.440000000000001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26.887499999999999</v>
          </cell>
          <cell r="C26">
            <v>33.799999999999997</v>
          </cell>
          <cell r="D26">
            <v>21.3</v>
          </cell>
          <cell r="E26">
            <v>73.625</v>
          </cell>
          <cell r="F26">
            <v>97</v>
          </cell>
          <cell r="G26">
            <v>45</v>
          </cell>
          <cell r="I26" t="str">
            <v>*</v>
          </cell>
          <cell r="J26">
            <v>31.680000000000003</v>
          </cell>
          <cell r="K26">
            <v>0</v>
          </cell>
        </row>
        <row r="27">
          <cell r="B27">
            <v>27.041666666666661</v>
          </cell>
          <cell r="C27">
            <v>34.200000000000003</v>
          </cell>
          <cell r="D27">
            <v>21.3</v>
          </cell>
          <cell r="E27">
            <v>68.75</v>
          </cell>
          <cell r="F27">
            <v>92</v>
          </cell>
          <cell r="G27">
            <v>37</v>
          </cell>
          <cell r="H27">
            <v>21.6</v>
          </cell>
          <cell r="I27" t="str">
            <v>*</v>
          </cell>
          <cell r="J27">
            <v>34.200000000000003</v>
          </cell>
          <cell r="K27">
            <v>0</v>
          </cell>
        </row>
        <row r="28">
          <cell r="B28">
            <v>24.7</v>
          </cell>
          <cell r="C28">
            <v>32.1</v>
          </cell>
          <cell r="D28">
            <v>19.100000000000001</v>
          </cell>
          <cell r="E28">
            <v>75.75</v>
          </cell>
          <cell r="F28">
            <v>96</v>
          </cell>
          <cell r="G28">
            <v>44</v>
          </cell>
          <cell r="H28">
            <v>13.68</v>
          </cell>
          <cell r="I28" t="str">
            <v>*</v>
          </cell>
          <cell r="J28">
            <v>24.840000000000003</v>
          </cell>
          <cell r="K28">
            <v>0</v>
          </cell>
        </row>
        <row r="29">
          <cell r="B29">
            <v>25.983333333333338</v>
          </cell>
          <cell r="C29">
            <v>33.1</v>
          </cell>
          <cell r="D29">
            <v>19.5</v>
          </cell>
          <cell r="E29">
            <v>73.333333333333329</v>
          </cell>
          <cell r="F29">
            <v>100</v>
          </cell>
          <cell r="G29">
            <v>41</v>
          </cell>
          <cell r="H29">
            <v>17.64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26.57083333333334</v>
          </cell>
          <cell r="C30">
            <v>34.1</v>
          </cell>
          <cell r="D30">
            <v>19.899999999999999</v>
          </cell>
          <cell r="E30">
            <v>69.958333333333329</v>
          </cell>
          <cell r="F30">
            <v>95</v>
          </cell>
          <cell r="G30">
            <v>45</v>
          </cell>
          <cell r="H30">
            <v>20.88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27.745833333333326</v>
          </cell>
          <cell r="C31">
            <v>35</v>
          </cell>
          <cell r="D31">
            <v>22.6</v>
          </cell>
          <cell r="E31">
            <v>70.625</v>
          </cell>
          <cell r="F31">
            <v>91</v>
          </cell>
          <cell r="G31">
            <v>44</v>
          </cell>
          <cell r="H31">
            <v>21.240000000000002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27.229166666666668</v>
          </cell>
          <cell r="C32">
            <v>34.799999999999997</v>
          </cell>
          <cell r="D32">
            <v>21.7</v>
          </cell>
          <cell r="E32">
            <v>75.75</v>
          </cell>
          <cell r="F32">
            <v>98</v>
          </cell>
          <cell r="G32">
            <v>42</v>
          </cell>
          <cell r="H32">
            <v>22.32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27.330434782608698</v>
          </cell>
          <cell r="C33">
            <v>35.4</v>
          </cell>
          <cell r="D33">
            <v>22</v>
          </cell>
          <cell r="E33">
            <v>73.565217391304344</v>
          </cell>
          <cell r="F33">
            <v>97</v>
          </cell>
          <cell r="G33">
            <v>40</v>
          </cell>
          <cell r="H33">
            <v>25.56</v>
          </cell>
          <cell r="I33" t="str">
            <v>*</v>
          </cell>
          <cell r="J33">
            <v>41.76</v>
          </cell>
          <cell r="K33">
            <v>0</v>
          </cell>
        </row>
        <row r="34">
          <cell r="B34">
            <v>27.770833333333329</v>
          </cell>
          <cell r="C34">
            <v>35.299999999999997</v>
          </cell>
          <cell r="D34">
            <v>21.6</v>
          </cell>
          <cell r="E34">
            <v>71.434782608695656</v>
          </cell>
          <cell r="F34">
            <v>94</v>
          </cell>
          <cell r="G34">
            <v>44</v>
          </cell>
          <cell r="H34">
            <v>22.68</v>
          </cell>
          <cell r="I34" t="str">
            <v>*</v>
          </cell>
          <cell r="J34">
            <v>37.080000000000005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26.782608695652179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24.25</v>
          </cell>
          <cell r="C5">
            <v>28.8</v>
          </cell>
          <cell r="D5">
            <v>21.1</v>
          </cell>
          <cell r="E5">
            <v>83.07692307692308</v>
          </cell>
          <cell r="F5">
            <v>100</v>
          </cell>
          <cell r="G5">
            <v>65</v>
          </cell>
          <cell r="H5">
            <v>9.7200000000000006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25.466666666666669</v>
          </cell>
          <cell r="C6">
            <v>33.1</v>
          </cell>
          <cell r="D6">
            <v>20.7</v>
          </cell>
          <cell r="E6">
            <v>60.8</v>
          </cell>
          <cell r="F6">
            <v>83</v>
          </cell>
          <cell r="G6">
            <v>45</v>
          </cell>
          <cell r="H6">
            <v>12.6</v>
          </cell>
          <cell r="I6" t="str">
            <v>*</v>
          </cell>
          <cell r="J6">
            <v>27.36</v>
          </cell>
          <cell r="K6">
            <v>0.2</v>
          </cell>
        </row>
        <row r="7">
          <cell r="B7">
            <v>27.658333333333328</v>
          </cell>
          <cell r="C7">
            <v>35.5</v>
          </cell>
          <cell r="D7">
            <v>21.5</v>
          </cell>
          <cell r="E7">
            <v>68.63636363636364</v>
          </cell>
          <cell r="F7">
            <v>100</v>
          </cell>
          <cell r="G7">
            <v>37</v>
          </cell>
          <cell r="H7">
            <v>7.5600000000000005</v>
          </cell>
          <cell r="I7" t="str">
            <v>*</v>
          </cell>
          <cell r="J7">
            <v>27.36</v>
          </cell>
          <cell r="K7">
            <v>0</v>
          </cell>
        </row>
        <row r="8">
          <cell r="B8">
            <v>28.379166666666666</v>
          </cell>
          <cell r="C8">
            <v>33.799999999999997</v>
          </cell>
          <cell r="D8">
            <v>23</v>
          </cell>
          <cell r="E8">
            <v>67.625</v>
          </cell>
          <cell r="F8">
            <v>93</v>
          </cell>
          <cell r="G8">
            <v>45</v>
          </cell>
          <cell r="H8">
            <v>12.6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28.762499999999999</v>
          </cell>
          <cell r="C9">
            <v>36</v>
          </cell>
          <cell r="D9">
            <v>22.9</v>
          </cell>
          <cell r="E9">
            <v>65.041666666666671</v>
          </cell>
          <cell r="F9">
            <v>94</v>
          </cell>
          <cell r="G9">
            <v>33</v>
          </cell>
          <cell r="H9">
            <v>8.64</v>
          </cell>
          <cell r="I9" t="str">
            <v>*</v>
          </cell>
          <cell r="J9">
            <v>18.36</v>
          </cell>
          <cell r="K9">
            <v>0</v>
          </cell>
        </row>
        <row r="10">
          <cell r="B10">
            <v>28.458333333333339</v>
          </cell>
          <cell r="C10">
            <v>36</v>
          </cell>
          <cell r="D10">
            <v>21.9</v>
          </cell>
          <cell r="E10">
            <v>64.125</v>
          </cell>
          <cell r="F10">
            <v>95</v>
          </cell>
          <cell r="G10">
            <v>34</v>
          </cell>
          <cell r="H10">
            <v>11.879999999999999</v>
          </cell>
          <cell r="I10" t="str">
            <v>*</v>
          </cell>
          <cell r="J10">
            <v>29.16</v>
          </cell>
          <cell r="K10">
            <v>0</v>
          </cell>
        </row>
        <row r="11">
          <cell r="B11">
            <v>24.262499999999999</v>
          </cell>
          <cell r="C11">
            <v>28.7</v>
          </cell>
          <cell r="D11">
            <v>20.7</v>
          </cell>
          <cell r="E11">
            <v>72.761904761904759</v>
          </cell>
          <cell r="F11">
            <v>97</v>
          </cell>
          <cell r="G11">
            <v>60</v>
          </cell>
          <cell r="H11">
            <v>21.240000000000002</v>
          </cell>
          <cell r="I11" t="str">
            <v>*</v>
          </cell>
          <cell r="J11">
            <v>39.24</v>
          </cell>
          <cell r="K11">
            <v>0.2</v>
          </cell>
        </row>
        <row r="12">
          <cell r="B12">
            <v>24.650000000000006</v>
          </cell>
          <cell r="C12">
            <v>32.5</v>
          </cell>
          <cell r="D12">
            <v>20.7</v>
          </cell>
          <cell r="E12">
            <v>72.25</v>
          </cell>
          <cell r="F12">
            <v>100</v>
          </cell>
          <cell r="G12">
            <v>50</v>
          </cell>
          <cell r="H12">
            <v>12.96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26.762499999999999</v>
          </cell>
          <cell r="C13">
            <v>33.6</v>
          </cell>
          <cell r="D13">
            <v>21.9</v>
          </cell>
          <cell r="E13">
            <v>70.6875</v>
          </cell>
          <cell r="F13">
            <v>100</v>
          </cell>
          <cell r="G13">
            <v>49</v>
          </cell>
          <cell r="H13">
            <v>13.32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27.720833333333331</v>
          </cell>
          <cell r="C14">
            <v>34.700000000000003</v>
          </cell>
          <cell r="D14">
            <v>21.8</v>
          </cell>
          <cell r="E14">
            <v>65.578947368421055</v>
          </cell>
          <cell r="F14">
            <v>100</v>
          </cell>
          <cell r="G14">
            <v>40</v>
          </cell>
          <cell r="H14">
            <v>12.96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27.995833333333334</v>
          </cell>
          <cell r="C15">
            <v>34.4</v>
          </cell>
          <cell r="D15">
            <v>23.1</v>
          </cell>
          <cell r="E15">
            <v>66.5</v>
          </cell>
          <cell r="F15">
            <v>93</v>
          </cell>
          <cell r="G15">
            <v>38</v>
          </cell>
          <cell r="H15">
            <v>13.32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27.074999999999992</v>
          </cell>
          <cell r="C16">
            <v>33.4</v>
          </cell>
          <cell r="D16">
            <v>22.7</v>
          </cell>
          <cell r="E16">
            <v>68.125</v>
          </cell>
          <cell r="F16">
            <v>86</v>
          </cell>
          <cell r="G16">
            <v>45</v>
          </cell>
          <cell r="H16">
            <v>20.16</v>
          </cell>
          <cell r="I16" t="str">
            <v>*</v>
          </cell>
          <cell r="J16">
            <v>41.76</v>
          </cell>
          <cell r="K16">
            <v>0</v>
          </cell>
        </row>
        <row r="17">
          <cell r="B17">
            <v>25.091666666666665</v>
          </cell>
          <cell r="C17">
            <v>29.1</v>
          </cell>
          <cell r="D17">
            <v>23.2</v>
          </cell>
          <cell r="E17">
            <v>84.0625</v>
          </cell>
          <cell r="F17">
            <v>100</v>
          </cell>
          <cell r="G17">
            <v>68</v>
          </cell>
          <cell r="H17">
            <v>11.879999999999999</v>
          </cell>
          <cell r="I17" t="str">
            <v>*</v>
          </cell>
          <cell r="J17">
            <v>29.16</v>
          </cell>
          <cell r="K17">
            <v>10.399999999999999</v>
          </cell>
        </row>
        <row r="18">
          <cell r="B18">
            <v>24.691666666666663</v>
          </cell>
          <cell r="C18">
            <v>30.6</v>
          </cell>
          <cell r="D18">
            <v>22.6</v>
          </cell>
          <cell r="E18">
            <v>73</v>
          </cell>
          <cell r="F18">
            <v>100</v>
          </cell>
          <cell r="G18">
            <v>63</v>
          </cell>
          <cell r="H18">
            <v>13.68</v>
          </cell>
          <cell r="I18" t="str">
            <v>*</v>
          </cell>
          <cell r="J18">
            <v>28.44</v>
          </cell>
          <cell r="K18">
            <v>14.200000000000001</v>
          </cell>
        </row>
        <row r="19">
          <cell r="B19">
            <v>23.733333333333331</v>
          </cell>
          <cell r="C19">
            <v>25.6</v>
          </cell>
          <cell r="D19">
            <v>22.4</v>
          </cell>
          <cell r="E19">
            <v>95.4</v>
          </cell>
          <cell r="F19">
            <v>100</v>
          </cell>
          <cell r="G19">
            <v>89</v>
          </cell>
          <cell r="H19">
            <v>8.2799999999999994</v>
          </cell>
          <cell r="I19" t="str">
            <v>*</v>
          </cell>
          <cell r="J19">
            <v>23.759999999999998</v>
          </cell>
          <cell r="K19">
            <v>5.2</v>
          </cell>
        </row>
        <row r="20">
          <cell r="B20">
            <v>24.170833333333331</v>
          </cell>
          <cell r="C20">
            <v>27.9</v>
          </cell>
          <cell r="D20">
            <v>22.5</v>
          </cell>
          <cell r="E20">
            <v>81.833333333333329</v>
          </cell>
          <cell r="F20">
            <v>100</v>
          </cell>
          <cell r="G20">
            <v>75</v>
          </cell>
          <cell r="H20">
            <v>16.920000000000002</v>
          </cell>
          <cell r="I20" t="str">
            <v>*</v>
          </cell>
          <cell r="J20">
            <v>36.36</v>
          </cell>
          <cell r="K20">
            <v>21.8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26.037499999999998</v>
          </cell>
        </row>
      </sheetData>
      <sheetData sheetId="2">
        <row r="5">
          <cell r="B5">
            <v>28.395833333333332</v>
          </cell>
        </row>
      </sheetData>
      <sheetData sheetId="3">
        <row r="5">
          <cell r="B5">
            <v>23.370833333333334</v>
          </cell>
          <cell r="C5">
            <v>26.1</v>
          </cell>
          <cell r="D5">
            <v>22</v>
          </cell>
          <cell r="E5">
            <v>98.666666666666671</v>
          </cell>
          <cell r="F5">
            <v>100</v>
          </cell>
          <cell r="G5">
            <v>85</v>
          </cell>
          <cell r="H5">
            <v>9</v>
          </cell>
          <cell r="I5" t="str">
            <v>*</v>
          </cell>
          <cell r="J5">
            <v>17.64</v>
          </cell>
          <cell r="K5">
            <v>9.8000000000000007</v>
          </cell>
        </row>
        <row r="6">
          <cell r="B6">
            <v>25.5625</v>
          </cell>
          <cell r="C6">
            <v>32.9</v>
          </cell>
          <cell r="D6">
            <v>20.6</v>
          </cell>
          <cell r="E6">
            <v>87.083333333333329</v>
          </cell>
          <cell r="F6">
            <v>100</v>
          </cell>
          <cell r="G6">
            <v>53</v>
          </cell>
          <cell r="H6">
            <v>7.5600000000000005</v>
          </cell>
          <cell r="I6" t="str">
            <v>*</v>
          </cell>
          <cell r="J6">
            <v>23.040000000000003</v>
          </cell>
          <cell r="K6">
            <v>0.2</v>
          </cell>
        </row>
        <row r="7">
          <cell r="B7">
            <v>27.470833333333328</v>
          </cell>
          <cell r="C7">
            <v>34.4</v>
          </cell>
          <cell r="D7">
            <v>21.5</v>
          </cell>
          <cell r="E7">
            <v>79.458333333333329</v>
          </cell>
          <cell r="F7">
            <v>100</v>
          </cell>
          <cell r="G7">
            <v>49</v>
          </cell>
          <cell r="H7">
            <v>11.879999999999999</v>
          </cell>
          <cell r="I7" t="str">
            <v>*</v>
          </cell>
          <cell r="J7">
            <v>25.56</v>
          </cell>
          <cell r="K7">
            <v>0</v>
          </cell>
        </row>
        <row r="8">
          <cell r="B8">
            <v>28.575000000000003</v>
          </cell>
          <cell r="C8">
            <v>35.5</v>
          </cell>
          <cell r="D8">
            <v>22.6</v>
          </cell>
          <cell r="E8">
            <v>71.083333333333329</v>
          </cell>
          <cell r="F8">
            <v>100</v>
          </cell>
          <cell r="G8">
            <v>42</v>
          </cell>
          <cell r="H8">
            <v>12.24</v>
          </cell>
          <cell r="I8" t="str">
            <v>*</v>
          </cell>
          <cell r="J8">
            <v>27.36</v>
          </cell>
          <cell r="K8">
            <v>3.2</v>
          </cell>
        </row>
        <row r="9">
          <cell r="B9">
            <v>29.020833333333332</v>
          </cell>
          <cell r="C9">
            <v>35.6</v>
          </cell>
          <cell r="D9">
            <v>23.4</v>
          </cell>
          <cell r="E9">
            <v>66.833333333333329</v>
          </cell>
          <cell r="F9">
            <v>95</v>
          </cell>
          <cell r="G9">
            <v>39</v>
          </cell>
          <cell r="H9">
            <v>6.84</v>
          </cell>
          <cell r="I9" t="str">
            <v>*</v>
          </cell>
          <cell r="J9">
            <v>19.440000000000001</v>
          </cell>
          <cell r="K9">
            <v>0</v>
          </cell>
        </row>
        <row r="10">
          <cell r="B10">
            <v>29.291666666666671</v>
          </cell>
          <cell r="C10">
            <v>35.200000000000003</v>
          </cell>
          <cell r="D10">
            <v>22.7</v>
          </cell>
          <cell r="E10">
            <v>65.833333333333329</v>
          </cell>
          <cell r="F10">
            <v>98</v>
          </cell>
          <cell r="G10">
            <v>43</v>
          </cell>
          <cell r="H10">
            <v>13.32</v>
          </cell>
          <cell r="I10" t="str">
            <v>*</v>
          </cell>
          <cell r="J10">
            <v>29.16</v>
          </cell>
          <cell r="K10">
            <v>0</v>
          </cell>
        </row>
        <row r="11">
          <cell r="B11">
            <v>25.625</v>
          </cell>
          <cell r="C11">
            <v>28.9</v>
          </cell>
          <cell r="D11">
            <v>23</v>
          </cell>
          <cell r="E11">
            <v>80.666666666666671</v>
          </cell>
          <cell r="F11">
            <v>100</v>
          </cell>
          <cell r="G11">
            <v>64</v>
          </cell>
          <cell r="H11">
            <v>13.68</v>
          </cell>
          <cell r="I11" t="str">
            <v>*</v>
          </cell>
          <cell r="J11">
            <v>30.96</v>
          </cell>
          <cell r="K11">
            <v>0.2</v>
          </cell>
        </row>
        <row r="12">
          <cell r="B12">
            <v>25.249999999999996</v>
          </cell>
          <cell r="C12">
            <v>32.1</v>
          </cell>
          <cell r="D12">
            <v>21.9</v>
          </cell>
          <cell r="E12">
            <v>88.958333333333329</v>
          </cell>
          <cell r="F12">
            <v>100</v>
          </cell>
          <cell r="G12">
            <v>60</v>
          </cell>
          <cell r="H12">
            <v>8.64</v>
          </cell>
          <cell r="I12" t="str">
            <v>*</v>
          </cell>
          <cell r="J12">
            <v>22.68</v>
          </cell>
          <cell r="K12">
            <v>0.2</v>
          </cell>
        </row>
        <row r="13">
          <cell r="B13">
            <v>27.565217391304351</v>
          </cell>
          <cell r="C13">
            <v>35.700000000000003</v>
          </cell>
          <cell r="D13">
            <v>22.5</v>
          </cell>
          <cell r="E13">
            <v>79.478260869565219</v>
          </cell>
          <cell r="F13">
            <v>100</v>
          </cell>
          <cell r="G13">
            <v>47</v>
          </cell>
          <cell r="H13">
            <v>14.04</v>
          </cell>
          <cell r="I13" t="str">
            <v>*</v>
          </cell>
          <cell r="J13">
            <v>37.800000000000004</v>
          </cell>
          <cell r="K13">
            <v>0</v>
          </cell>
        </row>
        <row r="14">
          <cell r="B14">
            <v>27.291666666666661</v>
          </cell>
          <cell r="C14">
            <v>33.200000000000003</v>
          </cell>
          <cell r="D14">
            <v>22.2</v>
          </cell>
          <cell r="E14">
            <v>78.416666666666671</v>
          </cell>
          <cell r="F14">
            <v>100</v>
          </cell>
          <cell r="G14">
            <v>52</v>
          </cell>
          <cell r="H14">
            <v>12.6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27.220833333333335</v>
          </cell>
          <cell r="C15">
            <v>32.9</v>
          </cell>
          <cell r="D15">
            <v>22.3</v>
          </cell>
          <cell r="E15">
            <v>79.958333333333329</v>
          </cell>
          <cell r="F15">
            <v>100</v>
          </cell>
          <cell r="G15">
            <v>50</v>
          </cell>
          <cell r="H15">
            <v>10.08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26.458333333333332</v>
          </cell>
          <cell r="C16">
            <v>32.6</v>
          </cell>
          <cell r="D16">
            <v>23</v>
          </cell>
          <cell r="E16">
            <v>84.125</v>
          </cell>
          <cell r="F16">
            <v>100</v>
          </cell>
          <cell r="G16">
            <v>49</v>
          </cell>
          <cell r="H16">
            <v>12.24</v>
          </cell>
          <cell r="I16" t="str">
            <v>*</v>
          </cell>
          <cell r="J16">
            <v>27.36</v>
          </cell>
          <cell r="K16">
            <v>0</v>
          </cell>
        </row>
        <row r="17">
          <cell r="B17">
            <v>26.208333333333332</v>
          </cell>
          <cell r="C17">
            <v>32.5</v>
          </cell>
          <cell r="D17">
            <v>22.8</v>
          </cell>
          <cell r="E17">
            <v>87.416666666666671</v>
          </cell>
          <cell r="F17">
            <v>100</v>
          </cell>
          <cell r="G17">
            <v>57</v>
          </cell>
          <cell r="H17">
            <v>14.04</v>
          </cell>
          <cell r="I17" t="str">
            <v>*</v>
          </cell>
          <cell r="J17">
            <v>27.36</v>
          </cell>
          <cell r="K17">
            <v>5.2</v>
          </cell>
        </row>
        <row r="18">
          <cell r="B18">
            <v>25.433333333333326</v>
          </cell>
          <cell r="C18">
            <v>31.4</v>
          </cell>
          <cell r="D18">
            <v>22.4</v>
          </cell>
          <cell r="E18">
            <v>91.875</v>
          </cell>
          <cell r="F18">
            <v>100</v>
          </cell>
          <cell r="G18">
            <v>62</v>
          </cell>
          <cell r="H18">
            <v>14.04</v>
          </cell>
          <cell r="I18" t="str">
            <v>*</v>
          </cell>
          <cell r="J18">
            <v>37.080000000000005</v>
          </cell>
          <cell r="K18">
            <v>2.6</v>
          </cell>
        </row>
        <row r="19">
          <cell r="B19">
            <v>23.045833333333334</v>
          </cell>
          <cell r="C19">
            <v>25.5</v>
          </cell>
          <cell r="D19">
            <v>21.2</v>
          </cell>
          <cell r="E19">
            <v>99.666666666666671</v>
          </cell>
          <cell r="F19">
            <v>100</v>
          </cell>
          <cell r="G19">
            <v>88</v>
          </cell>
          <cell r="H19">
            <v>23.040000000000003</v>
          </cell>
          <cell r="I19" t="str">
            <v>*</v>
          </cell>
          <cell r="J19">
            <v>39.96</v>
          </cell>
          <cell r="K19">
            <v>28.999999999999996</v>
          </cell>
        </row>
        <row r="20">
          <cell r="B20">
            <v>24.104166666666668</v>
          </cell>
          <cell r="C20">
            <v>27</v>
          </cell>
          <cell r="D20">
            <v>22.8</v>
          </cell>
          <cell r="E20">
            <v>98.416666666666671</v>
          </cell>
          <cell r="F20">
            <v>100</v>
          </cell>
          <cell r="G20">
            <v>83</v>
          </cell>
          <cell r="H20">
            <v>16.920000000000002</v>
          </cell>
          <cell r="I20" t="str">
            <v>*</v>
          </cell>
          <cell r="J20">
            <v>32.04</v>
          </cell>
          <cell r="K20">
            <v>2.8000000000000007</v>
          </cell>
        </row>
        <row r="21">
          <cell r="B21">
            <v>22.749999999999996</v>
          </cell>
          <cell r="C21">
            <v>27.3</v>
          </cell>
          <cell r="D21">
            <v>19.399999999999999</v>
          </cell>
          <cell r="E21">
            <v>81.208333333333329</v>
          </cell>
          <cell r="F21">
            <v>100</v>
          </cell>
          <cell r="G21">
            <v>45</v>
          </cell>
          <cell r="H21">
            <v>13.68</v>
          </cell>
          <cell r="I21" t="str">
            <v>*</v>
          </cell>
          <cell r="J21">
            <v>28.8</v>
          </cell>
          <cell r="K21">
            <v>5.6000000000000005</v>
          </cell>
        </row>
        <row r="22">
          <cell r="B22">
            <v>20.895833333333336</v>
          </cell>
          <cell r="C22">
            <v>28.2</v>
          </cell>
          <cell r="D22">
            <v>14.1</v>
          </cell>
          <cell r="E22">
            <v>62.916666666666664</v>
          </cell>
          <cell r="F22">
            <v>92</v>
          </cell>
          <cell r="G22">
            <v>37</v>
          </cell>
          <cell r="H22">
            <v>12.96</v>
          </cell>
          <cell r="I22" t="str">
            <v>*</v>
          </cell>
          <cell r="J22">
            <v>32.04</v>
          </cell>
          <cell r="K22">
            <v>0</v>
          </cell>
        </row>
        <row r="23">
          <cell r="B23">
            <v>22.074999999999999</v>
          </cell>
          <cell r="C23">
            <v>28.2</v>
          </cell>
          <cell r="D23">
            <v>15.8</v>
          </cell>
          <cell r="E23">
            <v>64.916666666666671</v>
          </cell>
          <cell r="F23">
            <v>83</v>
          </cell>
          <cell r="G23">
            <v>50</v>
          </cell>
          <cell r="H23">
            <v>14.4</v>
          </cell>
          <cell r="I23" t="str">
            <v>*</v>
          </cell>
          <cell r="J23">
            <v>29.880000000000003</v>
          </cell>
          <cell r="K23">
            <v>0</v>
          </cell>
        </row>
        <row r="24">
          <cell r="B24">
            <v>21.587499999999995</v>
          </cell>
          <cell r="C24">
            <v>29.6</v>
          </cell>
          <cell r="D24">
            <v>14.4</v>
          </cell>
          <cell r="E24">
            <v>69.541666666666671</v>
          </cell>
          <cell r="F24">
            <v>100</v>
          </cell>
          <cell r="G24">
            <v>44</v>
          </cell>
          <cell r="H24">
            <v>10.8</v>
          </cell>
          <cell r="I24" t="str">
            <v>*</v>
          </cell>
          <cell r="J24">
            <v>21.6</v>
          </cell>
          <cell r="K24">
            <v>0</v>
          </cell>
        </row>
        <row r="25">
          <cell r="B25">
            <v>25.029166666666669</v>
          </cell>
          <cell r="C25">
            <v>32.799999999999997</v>
          </cell>
          <cell r="D25">
            <v>17.899999999999999</v>
          </cell>
          <cell r="E25">
            <v>74.25</v>
          </cell>
          <cell r="F25">
            <v>100</v>
          </cell>
          <cell r="G25">
            <v>55</v>
          </cell>
          <cell r="H25">
            <v>9.3600000000000012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27.149999999999995</v>
          </cell>
          <cell r="C26">
            <v>33.5</v>
          </cell>
          <cell r="D26">
            <v>23.1</v>
          </cell>
          <cell r="E26">
            <v>75.416666666666671</v>
          </cell>
          <cell r="F26">
            <v>97</v>
          </cell>
          <cell r="G26">
            <v>48</v>
          </cell>
          <cell r="H26">
            <v>19.079999999999998</v>
          </cell>
          <cell r="I26" t="str">
            <v>*</v>
          </cell>
          <cell r="J26">
            <v>31.680000000000003</v>
          </cell>
          <cell r="K26">
            <v>0</v>
          </cell>
        </row>
        <row r="27">
          <cell r="B27">
            <v>26.875</v>
          </cell>
          <cell r="C27">
            <v>33.5</v>
          </cell>
          <cell r="D27">
            <v>21.3</v>
          </cell>
          <cell r="E27">
            <v>73.458333333333329</v>
          </cell>
          <cell r="F27">
            <v>100</v>
          </cell>
          <cell r="G27">
            <v>38</v>
          </cell>
          <cell r="H27">
            <v>17.28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25.033333333333331</v>
          </cell>
          <cell r="C28">
            <v>31.3</v>
          </cell>
          <cell r="D28">
            <v>19.600000000000001</v>
          </cell>
          <cell r="E28">
            <v>73.083333333333329</v>
          </cell>
          <cell r="F28">
            <v>97</v>
          </cell>
          <cell r="G28">
            <v>51</v>
          </cell>
          <cell r="H28">
            <v>10.8</v>
          </cell>
          <cell r="I28" t="str">
            <v>*</v>
          </cell>
          <cell r="J28">
            <v>21.96</v>
          </cell>
          <cell r="K28">
            <v>0</v>
          </cell>
        </row>
        <row r="29">
          <cell r="B29">
            <v>26.291666666666668</v>
          </cell>
          <cell r="C29">
            <v>32.700000000000003</v>
          </cell>
          <cell r="D29">
            <v>20.7</v>
          </cell>
          <cell r="E29">
            <v>71.791666666666671</v>
          </cell>
          <cell r="F29">
            <v>100</v>
          </cell>
          <cell r="G29">
            <v>43</v>
          </cell>
          <cell r="H29">
            <v>11.16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26.525000000000006</v>
          </cell>
          <cell r="C30">
            <v>34</v>
          </cell>
          <cell r="D30">
            <v>20.7</v>
          </cell>
          <cell r="E30">
            <v>69.666666666666671</v>
          </cell>
          <cell r="F30">
            <v>92</v>
          </cell>
          <cell r="G30">
            <v>44</v>
          </cell>
          <cell r="H30">
            <v>13.32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27.912499999999994</v>
          </cell>
          <cell r="C31">
            <v>34.6</v>
          </cell>
          <cell r="D31">
            <v>22.1</v>
          </cell>
          <cell r="E31">
            <v>71.75</v>
          </cell>
          <cell r="F31">
            <v>100</v>
          </cell>
          <cell r="G31">
            <v>46</v>
          </cell>
          <cell r="H31">
            <v>14.76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27.174999999999994</v>
          </cell>
          <cell r="C32">
            <v>34.4</v>
          </cell>
          <cell r="D32">
            <v>21.7</v>
          </cell>
          <cell r="E32">
            <v>77.916666666666671</v>
          </cell>
          <cell r="F32">
            <v>100</v>
          </cell>
          <cell r="G32">
            <v>46</v>
          </cell>
          <cell r="H32">
            <v>17.64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27.6875</v>
          </cell>
          <cell r="C33">
            <v>34.9</v>
          </cell>
          <cell r="D33">
            <v>22</v>
          </cell>
          <cell r="E33">
            <v>76.416666666666671</v>
          </cell>
          <cell r="F33">
            <v>100</v>
          </cell>
          <cell r="G33">
            <v>46</v>
          </cell>
          <cell r="H33">
            <v>23.040000000000003</v>
          </cell>
          <cell r="I33" t="str">
            <v>*</v>
          </cell>
          <cell r="J33">
            <v>37.800000000000004</v>
          </cell>
          <cell r="K33">
            <v>0</v>
          </cell>
        </row>
        <row r="34">
          <cell r="B34">
            <v>27.683333333333326</v>
          </cell>
          <cell r="C34">
            <v>35</v>
          </cell>
          <cell r="D34">
            <v>21.9</v>
          </cell>
          <cell r="E34">
            <v>73</v>
          </cell>
          <cell r="F34">
            <v>100</v>
          </cell>
          <cell r="G34">
            <v>49</v>
          </cell>
          <cell r="H34">
            <v>24.48</v>
          </cell>
          <cell r="I34" t="str">
            <v>*</v>
          </cell>
          <cell r="J34">
            <v>44.28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26.329166666666666</v>
          </cell>
        </row>
      </sheetData>
      <sheetData sheetId="2">
        <row r="5">
          <cell r="B5">
            <v>25.829166666666666</v>
          </cell>
        </row>
      </sheetData>
      <sheetData sheetId="3">
        <row r="5">
          <cell r="B5">
            <v>24.25</v>
          </cell>
          <cell r="C5">
            <v>28.8</v>
          </cell>
          <cell r="D5">
            <v>21.1</v>
          </cell>
          <cell r="E5">
            <v>83.07692307692308</v>
          </cell>
          <cell r="F5">
            <v>100</v>
          </cell>
          <cell r="G5">
            <v>65</v>
          </cell>
          <cell r="H5">
            <v>9.7200000000000006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25.466666666666669</v>
          </cell>
          <cell r="C6">
            <v>33.1</v>
          </cell>
          <cell r="D6">
            <v>20.7</v>
          </cell>
          <cell r="E6">
            <v>60.8</v>
          </cell>
          <cell r="F6">
            <v>83</v>
          </cell>
          <cell r="G6">
            <v>45</v>
          </cell>
          <cell r="H6">
            <v>12.6</v>
          </cell>
          <cell r="I6" t="str">
            <v>*</v>
          </cell>
          <cell r="J6">
            <v>27.36</v>
          </cell>
          <cell r="K6">
            <v>0.2</v>
          </cell>
        </row>
        <row r="7">
          <cell r="B7">
            <v>27.658333333333328</v>
          </cell>
          <cell r="C7">
            <v>35.5</v>
          </cell>
          <cell r="D7">
            <v>21.5</v>
          </cell>
          <cell r="E7">
            <v>68.63636363636364</v>
          </cell>
          <cell r="F7">
            <v>100</v>
          </cell>
          <cell r="G7">
            <v>37</v>
          </cell>
          <cell r="H7">
            <v>7.5600000000000005</v>
          </cell>
          <cell r="I7" t="str">
            <v>*</v>
          </cell>
          <cell r="J7">
            <v>27.36</v>
          </cell>
          <cell r="K7">
            <v>0</v>
          </cell>
        </row>
        <row r="8">
          <cell r="B8">
            <v>28.379166666666666</v>
          </cell>
          <cell r="C8">
            <v>33.799999999999997</v>
          </cell>
          <cell r="D8">
            <v>23</v>
          </cell>
          <cell r="E8">
            <v>67.625</v>
          </cell>
          <cell r="F8">
            <v>93</v>
          </cell>
          <cell r="G8">
            <v>45</v>
          </cell>
          <cell r="H8">
            <v>12.6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28.762499999999999</v>
          </cell>
          <cell r="C9">
            <v>36</v>
          </cell>
          <cell r="D9">
            <v>22.9</v>
          </cell>
          <cell r="E9">
            <v>65.041666666666671</v>
          </cell>
          <cell r="F9">
            <v>94</v>
          </cell>
          <cell r="G9">
            <v>33</v>
          </cell>
          <cell r="H9">
            <v>8.64</v>
          </cell>
          <cell r="I9" t="str">
            <v>*</v>
          </cell>
          <cell r="J9">
            <v>18.36</v>
          </cell>
          <cell r="K9">
            <v>0</v>
          </cell>
        </row>
        <row r="10">
          <cell r="B10">
            <v>28.458333333333339</v>
          </cell>
          <cell r="C10">
            <v>36</v>
          </cell>
          <cell r="D10">
            <v>21.9</v>
          </cell>
          <cell r="E10">
            <v>64.125</v>
          </cell>
          <cell r="F10">
            <v>95</v>
          </cell>
          <cell r="G10">
            <v>34</v>
          </cell>
          <cell r="H10">
            <v>11.879999999999999</v>
          </cell>
          <cell r="I10" t="str">
            <v>*</v>
          </cell>
          <cell r="J10">
            <v>29.16</v>
          </cell>
          <cell r="K10">
            <v>0</v>
          </cell>
        </row>
        <row r="11">
          <cell r="B11">
            <v>24.262499999999999</v>
          </cell>
          <cell r="C11">
            <v>28.7</v>
          </cell>
          <cell r="D11">
            <v>20.7</v>
          </cell>
          <cell r="E11">
            <v>72.761904761904759</v>
          </cell>
          <cell r="F11">
            <v>97</v>
          </cell>
          <cell r="G11">
            <v>60</v>
          </cell>
          <cell r="H11">
            <v>21.240000000000002</v>
          </cell>
          <cell r="I11" t="str">
            <v>*</v>
          </cell>
          <cell r="J11">
            <v>39.24</v>
          </cell>
          <cell r="K11">
            <v>0.2</v>
          </cell>
        </row>
        <row r="12">
          <cell r="B12">
            <v>24.650000000000006</v>
          </cell>
          <cell r="C12">
            <v>32.5</v>
          </cell>
          <cell r="D12">
            <v>20.7</v>
          </cell>
          <cell r="E12">
            <v>72.25</v>
          </cell>
          <cell r="F12">
            <v>100</v>
          </cell>
          <cell r="G12">
            <v>50</v>
          </cell>
          <cell r="H12">
            <v>12.96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26.762499999999999</v>
          </cell>
          <cell r="C13">
            <v>33.6</v>
          </cell>
          <cell r="D13">
            <v>21.9</v>
          </cell>
          <cell r="E13">
            <v>70.6875</v>
          </cell>
          <cell r="F13">
            <v>100</v>
          </cell>
          <cell r="G13">
            <v>49</v>
          </cell>
          <cell r="H13">
            <v>13.32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27.720833333333331</v>
          </cell>
          <cell r="C14">
            <v>34.700000000000003</v>
          </cell>
          <cell r="D14">
            <v>21.8</v>
          </cell>
          <cell r="E14">
            <v>65.578947368421055</v>
          </cell>
          <cell r="F14">
            <v>100</v>
          </cell>
          <cell r="G14">
            <v>40</v>
          </cell>
          <cell r="H14">
            <v>12.96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27.995833333333334</v>
          </cell>
          <cell r="C15">
            <v>34.4</v>
          </cell>
          <cell r="D15">
            <v>23.1</v>
          </cell>
          <cell r="E15">
            <v>66.5</v>
          </cell>
          <cell r="F15">
            <v>93</v>
          </cell>
          <cell r="G15">
            <v>38</v>
          </cell>
          <cell r="H15">
            <v>13.32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27.074999999999992</v>
          </cell>
          <cell r="C16">
            <v>33.4</v>
          </cell>
          <cell r="D16">
            <v>22.7</v>
          </cell>
          <cell r="E16">
            <v>68.125</v>
          </cell>
          <cell r="F16">
            <v>86</v>
          </cell>
          <cell r="G16">
            <v>45</v>
          </cell>
          <cell r="H16">
            <v>20.16</v>
          </cell>
          <cell r="I16" t="str">
            <v>*</v>
          </cell>
          <cell r="J16">
            <v>41.76</v>
          </cell>
          <cell r="K16">
            <v>0</v>
          </cell>
        </row>
        <row r="17">
          <cell r="B17">
            <v>25.091666666666665</v>
          </cell>
          <cell r="C17">
            <v>29.1</v>
          </cell>
          <cell r="D17">
            <v>23.2</v>
          </cell>
          <cell r="E17">
            <v>84.0625</v>
          </cell>
          <cell r="F17">
            <v>100</v>
          </cell>
          <cell r="G17">
            <v>68</v>
          </cell>
          <cell r="H17">
            <v>11.879999999999999</v>
          </cell>
          <cell r="I17" t="str">
            <v>*</v>
          </cell>
          <cell r="J17">
            <v>29.16</v>
          </cell>
          <cell r="K17">
            <v>10.399999999999999</v>
          </cell>
        </row>
        <row r="18">
          <cell r="B18">
            <v>24.691666666666663</v>
          </cell>
          <cell r="C18">
            <v>30.6</v>
          </cell>
          <cell r="D18">
            <v>22.6</v>
          </cell>
          <cell r="E18">
            <v>73</v>
          </cell>
          <cell r="F18">
            <v>100</v>
          </cell>
          <cell r="G18">
            <v>63</v>
          </cell>
          <cell r="H18">
            <v>13.68</v>
          </cell>
          <cell r="I18" t="str">
            <v>*</v>
          </cell>
          <cell r="J18">
            <v>28.44</v>
          </cell>
          <cell r="K18">
            <v>14.200000000000001</v>
          </cell>
        </row>
        <row r="19">
          <cell r="B19">
            <v>23.733333333333331</v>
          </cell>
          <cell r="C19">
            <v>25.6</v>
          </cell>
          <cell r="D19">
            <v>22.4</v>
          </cell>
          <cell r="E19">
            <v>95.4</v>
          </cell>
          <cell r="F19">
            <v>100</v>
          </cell>
          <cell r="G19">
            <v>89</v>
          </cell>
          <cell r="H19">
            <v>8.2799999999999994</v>
          </cell>
          <cell r="I19" t="str">
            <v>*</v>
          </cell>
          <cell r="J19">
            <v>23.759999999999998</v>
          </cell>
          <cell r="K19">
            <v>5.2</v>
          </cell>
        </row>
        <row r="20">
          <cell r="B20">
            <v>24.170833333333331</v>
          </cell>
          <cell r="C20">
            <v>27.9</v>
          </cell>
          <cell r="D20">
            <v>22.5</v>
          </cell>
          <cell r="E20">
            <v>81.833333333333329</v>
          </cell>
          <cell r="F20">
            <v>100</v>
          </cell>
          <cell r="G20">
            <v>75</v>
          </cell>
          <cell r="H20">
            <v>16.920000000000002</v>
          </cell>
          <cell r="I20" t="str">
            <v>*</v>
          </cell>
          <cell r="J20">
            <v>36.36</v>
          </cell>
          <cell r="K20">
            <v>21.8</v>
          </cell>
        </row>
        <row r="21">
          <cell r="B21">
            <v>21.320833333333329</v>
          </cell>
          <cell r="C21">
            <v>26.6</v>
          </cell>
          <cell r="D21">
            <v>18.3</v>
          </cell>
          <cell r="E21">
            <v>61.75</v>
          </cell>
          <cell r="F21">
            <v>100</v>
          </cell>
          <cell r="G21">
            <v>41</v>
          </cell>
          <cell r="H21">
            <v>22.32</v>
          </cell>
          <cell r="I21" t="str">
            <v>*</v>
          </cell>
          <cell r="J21">
            <v>41.04</v>
          </cell>
          <cell r="K21">
            <v>18.2</v>
          </cell>
        </row>
        <row r="22">
          <cell r="B22">
            <v>19.245833333333334</v>
          </cell>
          <cell r="C22">
            <v>27</v>
          </cell>
          <cell r="D22">
            <v>13.8</v>
          </cell>
          <cell r="E22">
            <v>69.125</v>
          </cell>
          <cell r="F22">
            <v>100</v>
          </cell>
          <cell r="G22">
            <v>34</v>
          </cell>
          <cell r="H22">
            <v>22.32</v>
          </cell>
          <cell r="I22" t="str">
            <v>*</v>
          </cell>
          <cell r="J22">
            <v>32.04</v>
          </cell>
          <cell r="K22">
            <v>0</v>
          </cell>
        </row>
        <row r="23">
          <cell r="B23">
            <v>20.224999999999998</v>
          </cell>
          <cell r="C23">
            <v>27.5</v>
          </cell>
          <cell r="D23">
            <v>13.4</v>
          </cell>
          <cell r="E23">
            <v>66.333333333333329</v>
          </cell>
          <cell r="F23">
            <v>93</v>
          </cell>
          <cell r="G23">
            <v>42</v>
          </cell>
          <cell r="H23">
            <v>19.440000000000001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21.191666666666666</v>
          </cell>
          <cell r="C24">
            <v>29.2</v>
          </cell>
          <cell r="D24">
            <v>14.7</v>
          </cell>
          <cell r="E24">
            <v>69.541666666666671</v>
          </cell>
          <cell r="F24">
            <v>100</v>
          </cell>
          <cell r="G24">
            <v>39</v>
          </cell>
          <cell r="H24">
            <v>15.120000000000001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23.854166666666668</v>
          </cell>
          <cell r="C25">
            <v>31.8</v>
          </cell>
          <cell r="D25">
            <v>17.2</v>
          </cell>
          <cell r="E25">
            <v>73.478260869565219</v>
          </cell>
          <cell r="F25">
            <v>100</v>
          </cell>
          <cell r="G25">
            <v>49</v>
          </cell>
          <cell r="H25">
            <v>11.520000000000001</v>
          </cell>
          <cell r="I25" t="str">
            <v>*</v>
          </cell>
          <cell r="J25">
            <v>23.759999999999998</v>
          </cell>
          <cell r="K25">
            <v>0</v>
          </cell>
        </row>
        <row r="26">
          <cell r="B26">
            <v>26.308333333333337</v>
          </cell>
          <cell r="C26">
            <v>33.5</v>
          </cell>
          <cell r="D26">
            <v>20</v>
          </cell>
          <cell r="E26">
            <v>70.739130434782609</v>
          </cell>
          <cell r="F26">
            <v>100</v>
          </cell>
          <cell r="G26">
            <v>40</v>
          </cell>
          <cell r="H26">
            <v>15.48</v>
          </cell>
          <cell r="I26" t="str">
            <v>*</v>
          </cell>
          <cell r="J26">
            <v>39.96</v>
          </cell>
          <cell r="K26">
            <v>0</v>
          </cell>
        </row>
        <row r="27">
          <cell r="B27">
            <v>27.462500000000002</v>
          </cell>
          <cell r="C27">
            <v>34</v>
          </cell>
          <cell r="D27">
            <v>22</v>
          </cell>
          <cell r="E27">
            <v>64.5</v>
          </cell>
          <cell r="F27">
            <v>93</v>
          </cell>
          <cell r="G27">
            <v>35</v>
          </cell>
          <cell r="H27">
            <v>17.28</v>
          </cell>
          <cell r="I27" t="str">
            <v>*</v>
          </cell>
          <cell r="J27">
            <v>38.880000000000003</v>
          </cell>
          <cell r="K27">
            <v>0</v>
          </cell>
        </row>
        <row r="28">
          <cell r="B28">
            <v>24.154166666666669</v>
          </cell>
          <cell r="C28">
            <v>29.9</v>
          </cell>
          <cell r="D28">
            <v>20.8</v>
          </cell>
          <cell r="E28">
            <v>78.38095238095238</v>
          </cell>
          <cell r="F28">
            <v>100</v>
          </cell>
          <cell r="G28">
            <v>48</v>
          </cell>
          <cell r="H28">
            <v>17.64</v>
          </cell>
          <cell r="I28" t="str">
            <v>*</v>
          </cell>
          <cell r="J28">
            <v>29.880000000000003</v>
          </cell>
          <cell r="K28">
            <v>0.4</v>
          </cell>
        </row>
        <row r="29">
          <cell r="B29">
            <v>25.349999999999998</v>
          </cell>
          <cell r="C29">
            <v>32.9</v>
          </cell>
          <cell r="D29">
            <v>20.100000000000001</v>
          </cell>
          <cell r="E29">
            <v>70.444444444444443</v>
          </cell>
          <cell r="F29">
            <v>100</v>
          </cell>
          <cell r="G29">
            <v>42</v>
          </cell>
          <cell r="H29">
            <v>12.24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26.395833333333343</v>
          </cell>
          <cell r="C30">
            <v>32.4</v>
          </cell>
          <cell r="D30">
            <v>20.6</v>
          </cell>
          <cell r="E30">
            <v>69.833333333333329</v>
          </cell>
          <cell r="F30">
            <v>93</v>
          </cell>
          <cell r="G30">
            <v>51</v>
          </cell>
          <cell r="H30">
            <v>16.2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27.662500000000005</v>
          </cell>
          <cell r="C31">
            <v>35</v>
          </cell>
          <cell r="D31">
            <v>22.3</v>
          </cell>
          <cell r="E31">
            <v>69.791666666666671</v>
          </cell>
          <cell r="F31">
            <v>100</v>
          </cell>
          <cell r="G31">
            <v>39</v>
          </cell>
          <cell r="H31">
            <v>15.48</v>
          </cell>
          <cell r="I31" t="str">
            <v>*</v>
          </cell>
          <cell r="J31">
            <v>36.72</v>
          </cell>
          <cell r="K31">
            <v>0</v>
          </cell>
        </row>
        <row r="32">
          <cell r="B32">
            <v>27.945833333333329</v>
          </cell>
          <cell r="C32">
            <v>35</v>
          </cell>
          <cell r="D32">
            <v>22.5</v>
          </cell>
          <cell r="E32">
            <v>69.041666666666671</v>
          </cell>
          <cell r="F32">
            <v>97</v>
          </cell>
          <cell r="G32">
            <v>38</v>
          </cell>
          <cell r="H32">
            <v>17.28</v>
          </cell>
          <cell r="I32" t="str">
            <v>*</v>
          </cell>
          <cell r="J32">
            <v>42.480000000000004</v>
          </cell>
          <cell r="K32">
            <v>0</v>
          </cell>
        </row>
        <row r="33">
          <cell r="B33">
            <v>27.912499999999998</v>
          </cell>
          <cell r="C33">
            <v>35.299999999999997</v>
          </cell>
          <cell r="D33">
            <v>22</v>
          </cell>
          <cell r="E33">
            <v>67.166666666666671</v>
          </cell>
          <cell r="F33">
            <v>100</v>
          </cell>
          <cell r="G33">
            <v>37</v>
          </cell>
          <cell r="H33">
            <v>18</v>
          </cell>
          <cell r="I33" t="str">
            <v>*</v>
          </cell>
          <cell r="J33">
            <v>38.880000000000003</v>
          </cell>
          <cell r="K33">
            <v>0</v>
          </cell>
        </row>
        <row r="34">
          <cell r="B34">
            <v>28.116666666666664</v>
          </cell>
          <cell r="C34">
            <v>34.9</v>
          </cell>
          <cell r="D34">
            <v>21.9</v>
          </cell>
          <cell r="E34">
            <v>64.083333333333329</v>
          </cell>
          <cell r="F34">
            <v>89</v>
          </cell>
          <cell r="G34">
            <v>40</v>
          </cell>
          <cell r="H34">
            <v>19.079999999999998</v>
          </cell>
          <cell r="I34" t="str">
            <v>*</v>
          </cell>
          <cell r="J34">
            <v>43.2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</sheetNames>
    <sheetDataSet>
      <sheetData sheetId="0"/>
      <sheetData sheetId="1">
        <row r="5">
          <cell r="B5">
            <v>26.662500000000005</v>
          </cell>
        </row>
      </sheetData>
      <sheetData sheetId="2">
        <row r="5">
          <cell r="B5">
            <v>28.595833333333328</v>
          </cell>
        </row>
      </sheetData>
      <sheetData sheetId="3">
        <row r="5">
          <cell r="B5">
            <v>23.958333333333339</v>
          </cell>
          <cell r="C5">
            <v>27.3</v>
          </cell>
          <cell r="D5">
            <v>21.6</v>
          </cell>
          <cell r="E5">
            <v>86.083333333333329</v>
          </cell>
          <cell r="F5">
            <v>96</v>
          </cell>
          <cell r="G5">
            <v>68</v>
          </cell>
          <cell r="H5">
            <v>12.24</v>
          </cell>
          <cell r="I5" t="str">
            <v>*</v>
          </cell>
          <cell r="J5">
            <v>21.240000000000002</v>
          </cell>
          <cell r="K5">
            <v>0.2</v>
          </cell>
        </row>
        <row r="6">
          <cell r="B6">
            <v>26.358333333333334</v>
          </cell>
          <cell r="C6">
            <v>33.299999999999997</v>
          </cell>
          <cell r="D6">
            <v>21.5</v>
          </cell>
          <cell r="E6">
            <v>74.166666666666671</v>
          </cell>
          <cell r="F6">
            <v>95</v>
          </cell>
          <cell r="G6">
            <v>42</v>
          </cell>
          <cell r="H6">
            <v>11.879999999999999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28.278260869565216</v>
          </cell>
          <cell r="C7">
            <v>35.200000000000003</v>
          </cell>
          <cell r="D7">
            <v>22.8</v>
          </cell>
          <cell r="E7">
            <v>64.608695652173907</v>
          </cell>
          <cell r="F7">
            <v>94</v>
          </cell>
          <cell r="G7">
            <v>36</v>
          </cell>
          <cell r="H7">
            <v>11.879999999999999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29.504166666666674</v>
          </cell>
          <cell r="C8">
            <v>35.6</v>
          </cell>
          <cell r="D8">
            <v>24.3</v>
          </cell>
          <cell r="E8">
            <v>59</v>
          </cell>
          <cell r="F8">
            <v>82</v>
          </cell>
          <cell r="G8">
            <v>33</v>
          </cell>
          <cell r="H8">
            <v>12.6</v>
          </cell>
          <cell r="I8" t="str">
            <v>*</v>
          </cell>
          <cell r="J8">
            <v>29.16</v>
          </cell>
          <cell r="K8">
            <v>0</v>
          </cell>
        </row>
        <row r="9">
          <cell r="B9">
            <v>29.912499999999994</v>
          </cell>
          <cell r="C9">
            <v>36.6</v>
          </cell>
          <cell r="D9">
            <v>25</v>
          </cell>
          <cell r="E9">
            <v>56.875</v>
          </cell>
          <cell r="F9">
            <v>76</v>
          </cell>
          <cell r="G9">
            <v>30</v>
          </cell>
          <cell r="H9">
            <v>17.28</v>
          </cell>
          <cell r="I9" t="str">
            <v>*</v>
          </cell>
          <cell r="J9">
            <v>31.680000000000003</v>
          </cell>
          <cell r="K9">
            <v>0.2</v>
          </cell>
        </row>
        <row r="10">
          <cell r="B10">
            <v>30.004166666666666</v>
          </cell>
          <cell r="C10">
            <v>36.4</v>
          </cell>
          <cell r="D10">
            <v>25</v>
          </cell>
          <cell r="E10">
            <v>57.583333333333336</v>
          </cell>
          <cell r="F10">
            <v>75</v>
          </cell>
          <cell r="G10">
            <v>35</v>
          </cell>
          <cell r="H10">
            <v>12.96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26.191666666666666</v>
          </cell>
          <cell r="C11">
            <v>31.3</v>
          </cell>
          <cell r="D11">
            <v>21.4</v>
          </cell>
          <cell r="E11">
            <v>68.208333333333329</v>
          </cell>
          <cell r="F11">
            <v>87</v>
          </cell>
          <cell r="G11">
            <v>51</v>
          </cell>
          <cell r="H11">
            <v>14.04</v>
          </cell>
          <cell r="I11" t="str">
            <v>*</v>
          </cell>
          <cell r="J11">
            <v>38.159999999999997</v>
          </cell>
          <cell r="K11">
            <v>0.2</v>
          </cell>
        </row>
        <row r="12">
          <cell r="B12">
            <v>25.424999999999994</v>
          </cell>
          <cell r="C12">
            <v>32.5</v>
          </cell>
          <cell r="D12">
            <v>21.3</v>
          </cell>
          <cell r="E12">
            <v>78.208333333333329</v>
          </cell>
          <cell r="F12">
            <v>97</v>
          </cell>
          <cell r="G12">
            <v>48</v>
          </cell>
          <cell r="H12">
            <v>15.48</v>
          </cell>
          <cell r="I12" t="str">
            <v>*</v>
          </cell>
          <cell r="J12">
            <v>31.680000000000003</v>
          </cell>
          <cell r="K12">
            <v>0.2</v>
          </cell>
        </row>
        <row r="13">
          <cell r="B13">
            <v>28.229166666666661</v>
          </cell>
          <cell r="C13">
            <v>34.4</v>
          </cell>
          <cell r="D13">
            <v>23.5</v>
          </cell>
          <cell r="E13">
            <v>68.833333333333329</v>
          </cell>
          <cell r="F13">
            <v>91</v>
          </cell>
          <cell r="G13">
            <v>43</v>
          </cell>
          <cell r="H13">
            <v>11.520000000000001</v>
          </cell>
          <cell r="I13" t="str">
            <v>*</v>
          </cell>
          <cell r="J13">
            <v>35.28</v>
          </cell>
          <cell r="K13">
            <v>0</v>
          </cell>
        </row>
        <row r="14">
          <cell r="B14">
            <v>28.166666666666671</v>
          </cell>
          <cell r="C14">
            <v>34.200000000000003</v>
          </cell>
          <cell r="D14">
            <v>22.5</v>
          </cell>
          <cell r="E14">
            <v>66.75</v>
          </cell>
          <cell r="F14">
            <v>93</v>
          </cell>
          <cell r="G14">
            <v>39</v>
          </cell>
          <cell r="H14">
            <v>15.840000000000002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28.445833333333336</v>
          </cell>
          <cell r="C15">
            <v>34.799999999999997</v>
          </cell>
          <cell r="D15">
            <v>23.3</v>
          </cell>
          <cell r="E15">
            <v>65.041666666666671</v>
          </cell>
          <cell r="F15">
            <v>89</v>
          </cell>
          <cell r="G15">
            <v>39</v>
          </cell>
          <cell r="H15">
            <v>10.44</v>
          </cell>
          <cell r="I15" t="str">
            <v>*</v>
          </cell>
          <cell r="J15">
            <v>23.759999999999998</v>
          </cell>
          <cell r="K15">
            <v>0</v>
          </cell>
        </row>
        <row r="16">
          <cell r="B16">
            <v>27.454166666666662</v>
          </cell>
          <cell r="C16">
            <v>32.9</v>
          </cell>
          <cell r="D16">
            <v>24</v>
          </cell>
          <cell r="E16">
            <v>69.041666666666671</v>
          </cell>
          <cell r="F16">
            <v>86</v>
          </cell>
          <cell r="G16">
            <v>49</v>
          </cell>
          <cell r="H16">
            <v>14.04</v>
          </cell>
          <cell r="I16" t="str">
            <v>*</v>
          </cell>
          <cell r="J16">
            <v>32.4</v>
          </cell>
          <cell r="K16">
            <v>0</v>
          </cell>
        </row>
        <row r="17">
          <cell r="B17">
            <v>25.729166666666671</v>
          </cell>
          <cell r="C17">
            <v>30</v>
          </cell>
          <cell r="D17">
            <v>22.3</v>
          </cell>
          <cell r="E17">
            <v>83.458333333333329</v>
          </cell>
          <cell r="F17">
            <v>96</v>
          </cell>
          <cell r="G17">
            <v>62</v>
          </cell>
          <cell r="H17">
            <v>18</v>
          </cell>
          <cell r="I17" t="str">
            <v>*</v>
          </cell>
          <cell r="J17">
            <v>48.24</v>
          </cell>
          <cell r="K17">
            <v>18.799999999999997</v>
          </cell>
        </row>
        <row r="18">
          <cell r="B18">
            <v>24.808333333333334</v>
          </cell>
          <cell r="C18">
            <v>30.3</v>
          </cell>
          <cell r="D18">
            <v>22.7</v>
          </cell>
          <cell r="E18">
            <v>87.708333333333329</v>
          </cell>
          <cell r="F18">
            <v>97</v>
          </cell>
          <cell r="G18">
            <v>63</v>
          </cell>
          <cell r="H18">
            <v>27</v>
          </cell>
          <cell r="I18" t="str">
            <v>*</v>
          </cell>
          <cell r="J18">
            <v>42.480000000000004</v>
          </cell>
          <cell r="K18">
            <v>55.2</v>
          </cell>
        </row>
        <row r="19">
          <cell r="B19">
            <v>23.245833333333334</v>
          </cell>
          <cell r="C19">
            <v>24.3</v>
          </cell>
          <cell r="D19">
            <v>22.7</v>
          </cell>
          <cell r="E19">
            <v>93.791666666666671</v>
          </cell>
          <cell r="F19">
            <v>96</v>
          </cell>
          <cell r="G19">
            <v>89</v>
          </cell>
          <cell r="H19">
            <v>14.76</v>
          </cell>
          <cell r="I19" t="str">
            <v>*</v>
          </cell>
          <cell r="J19">
            <v>32.4</v>
          </cell>
          <cell r="K19">
            <v>11.8</v>
          </cell>
        </row>
        <row r="20">
          <cell r="B20">
            <v>23.362500000000008</v>
          </cell>
          <cell r="C20">
            <v>24.6</v>
          </cell>
          <cell r="D20">
            <v>22.4</v>
          </cell>
          <cell r="E20">
            <v>93.291666666666671</v>
          </cell>
          <cell r="F20">
            <v>96</v>
          </cell>
          <cell r="G20">
            <v>87</v>
          </cell>
          <cell r="H20">
            <v>14.4</v>
          </cell>
          <cell r="I20" t="str">
            <v>*</v>
          </cell>
          <cell r="J20">
            <v>28.08</v>
          </cell>
          <cell r="K20">
            <v>29.8</v>
          </cell>
        </row>
        <row r="21">
          <cell r="B21">
            <v>22.53478260869565</v>
          </cell>
          <cell r="C21">
            <v>27.4</v>
          </cell>
          <cell r="D21">
            <v>19.600000000000001</v>
          </cell>
          <cell r="E21">
            <v>79.130434782608702</v>
          </cell>
          <cell r="F21">
            <v>95</v>
          </cell>
          <cell r="G21">
            <v>40</v>
          </cell>
          <cell r="H21">
            <v>18</v>
          </cell>
          <cell r="I21" t="str">
            <v>*</v>
          </cell>
          <cell r="J21">
            <v>31.680000000000003</v>
          </cell>
          <cell r="K21">
            <v>1.7999999999999998</v>
          </cell>
        </row>
        <row r="22">
          <cell r="B22">
            <v>20.787499999999998</v>
          </cell>
          <cell r="C22">
            <v>28.4</v>
          </cell>
          <cell r="D22">
            <v>15</v>
          </cell>
          <cell r="E22">
            <v>66.083333333333329</v>
          </cell>
          <cell r="F22">
            <v>86</v>
          </cell>
          <cell r="G22">
            <v>35</v>
          </cell>
          <cell r="H22">
            <v>18</v>
          </cell>
          <cell r="I22" t="str">
            <v>*</v>
          </cell>
          <cell r="J22">
            <v>29.880000000000003</v>
          </cell>
          <cell r="K22">
            <v>0</v>
          </cell>
        </row>
        <row r="23">
          <cell r="B23">
            <v>22.2</v>
          </cell>
          <cell r="C23">
            <v>28.7</v>
          </cell>
          <cell r="D23">
            <v>17.2</v>
          </cell>
          <cell r="E23">
            <v>62.458333333333336</v>
          </cell>
          <cell r="F23">
            <v>92</v>
          </cell>
          <cell r="G23">
            <v>34</v>
          </cell>
          <cell r="H23">
            <v>15.840000000000002</v>
          </cell>
          <cell r="I23" t="str">
            <v>*</v>
          </cell>
          <cell r="J23">
            <v>34.56</v>
          </cell>
          <cell r="K23">
            <v>0</v>
          </cell>
        </row>
        <row r="24">
          <cell r="B24">
            <v>22.625</v>
          </cell>
          <cell r="C24">
            <v>30.2</v>
          </cell>
          <cell r="D24">
            <v>16.2</v>
          </cell>
          <cell r="E24">
            <v>63.833333333333336</v>
          </cell>
          <cell r="F24">
            <v>88</v>
          </cell>
          <cell r="G24">
            <v>39</v>
          </cell>
          <cell r="H24">
            <v>10.8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25.825000000000003</v>
          </cell>
          <cell r="C25">
            <v>33.299999999999997</v>
          </cell>
          <cell r="D25">
            <v>20.2</v>
          </cell>
          <cell r="E25">
            <v>64.875</v>
          </cell>
          <cell r="F25">
            <v>84</v>
          </cell>
          <cell r="G25">
            <v>41</v>
          </cell>
          <cell r="H25">
            <v>11.879999999999999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27.237500000000001</v>
          </cell>
          <cell r="C26">
            <v>33.4</v>
          </cell>
          <cell r="D26">
            <v>21.9</v>
          </cell>
          <cell r="E26">
            <v>62.875</v>
          </cell>
          <cell r="F26">
            <v>84</v>
          </cell>
          <cell r="G26">
            <v>36</v>
          </cell>
          <cell r="H26">
            <v>16.559999999999999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27.874999999999996</v>
          </cell>
          <cell r="C27">
            <v>34</v>
          </cell>
          <cell r="D27">
            <v>22</v>
          </cell>
          <cell r="E27">
            <v>56.125</v>
          </cell>
          <cell r="F27">
            <v>81</v>
          </cell>
          <cell r="G27">
            <v>31</v>
          </cell>
          <cell r="H27">
            <v>15.840000000000002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26.658333333333331</v>
          </cell>
          <cell r="C28">
            <v>31.3</v>
          </cell>
          <cell r="D28">
            <v>21.8</v>
          </cell>
          <cell r="E28">
            <v>56.875</v>
          </cell>
          <cell r="F28">
            <v>75</v>
          </cell>
          <cell r="G28">
            <v>37</v>
          </cell>
          <cell r="H28">
            <v>14.04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26.891666666666669</v>
          </cell>
          <cell r="C29">
            <v>33.4</v>
          </cell>
          <cell r="D29">
            <v>20.9</v>
          </cell>
          <cell r="E29">
            <v>62.75</v>
          </cell>
          <cell r="F29">
            <v>86</v>
          </cell>
          <cell r="G29">
            <v>33</v>
          </cell>
          <cell r="H29">
            <v>12.6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27.608333333333334</v>
          </cell>
          <cell r="C30">
            <v>34.1</v>
          </cell>
          <cell r="D30">
            <v>21.9</v>
          </cell>
          <cell r="E30">
            <v>60.791666666666664</v>
          </cell>
          <cell r="F30">
            <v>84</v>
          </cell>
          <cell r="G30">
            <v>36</v>
          </cell>
          <cell r="H30">
            <v>13.32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28.150000000000002</v>
          </cell>
          <cell r="C31">
            <v>34.700000000000003</v>
          </cell>
          <cell r="D31">
            <v>23.1</v>
          </cell>
          <cell r="E31">
            <v>62</v>
          </cell>
          <cell r="F31">
            <v>83</v>
          </cell>
          <cell r="G31">
            <v>37</v>
          </cell>
          <cell r="H31">
            <v>14.4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28.558333333333326</v>
          </cell>
          <cell r="C32">
            <v>35</v>
          </cell>
          <cell r="D32">
            <v>23</v>
          </cell>
          <cell r="E32">
            <v>62.291666666666664</v>
          </cell>
          <cell r="F32">
            <v>85</v>
          </cell>
          <cell r="G32">
            <v>35</v>
          </cell>
          <cell r="H32">
            <v>19.079999999999998</v>
          </cell>
          <cell r="I32" t="str">
            <v>*</v>
          </cell>
          <cell r="J32">
            <v>37.440000000000005</v>
          </cell>
          <cell r="K32">
            <v>0</v>
          </cell>
        </row>
        <row r="33">
          <cell r="B33">
            <v>28.633333333333336</v>
          </cell>
          <cell r="C33">
            <v>35</v>
          </cell>
          <cell r="D33">
            <v>22.8</v>
          </cell>
          <cell r="E33">
            <v>60.958333333333336</v>
          </cell>
          <cell r="F33">
            <v>85</v>
          </cell>
          <cell r="G33">
            <v>32</v>
          </cell>
          <cell r="H33">
            <v>17.64</v>
          </cell>
          <cell r="I33" t="str">
            <v>*</v>
          </cell>
          <cell r="J33">
            <v>35.28</v>
          </cell>
          <cell r="K33">
            <v>0</v>
          </cell>
        </row>
        <row r="34">
          <cell r="B34">
            <v>28.566666666666666</v>
          </cell>
          <cell r="C34">
            <v>35</v>
          </cell>
          <cell r="D34">
            <v>22.6</v>
          </cell>
          <cell r="E34">
            <v>59.375</v>
          </cell>
          <cell r="F34">
            <v>79</v>
          </cell>
          <cell r="G34">
            <v>37</v>
          </cell>
          <cell r="H34">
            <v>17.28</v>
          </cell>
          <cell r="I34" t="str">
            <v>*</v>
          </cell>
          <cell r="J34">
            <v>33.840000000000003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27.862500000000001</v>
          </cell>
        </row>
      </sheetData>
      <sheetData sheetId="2">
        <row r="5">
          <cell r="B5">
            <v>29.758333333333329</v>
          </cell>
        </row>
      </sheetData>
      <sheetData sheetId="3">
        <row r="5">
          <cell r="B5">
            <v>24.520833333333332</v>
          </cell>
          <cell r="C5">
            <v>28</v>
          </cell>
          <cell r="D5">
            <v>23.3</v>
          </cell>
          <cell r="E5">
            <v>79.666666666666671</v>
          </cell>
          <cell r="F5">
            <v>88</v>
          </cell>
          <cell r="G5">
            <v>66</v>
          </cell>
          <cell r="H5">
            <v>6.12</v>
          </cell>
          <cell r="I5" t="str">
            <v>*</v>
          </cell>
          <cell r="J5">
            <v>14.4</v>
          </cell>
          <cell r="K5">
            <v>13.399999999999999</v>
          </cell>
        </row>
        <row r="6">
          <cell r="B6">
            <v>26.491666666666664</v>
          </cell>
          <cell r="C6">
            <v>34.200000000000003</v>
          </cell>
          <cell r="D6">
            <v>22</v>
          </cell>
          <cell r="E6">
            <v>65.833333333333329</v>
          </cell>
          <cell r="F6">
            <v>79</v>
          </cell>
          <cell r="G6">
            <v>48</v>
          </cell>
          <cell r="H6">
            <v>7.9200000000000008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28.516666666666669</v>
          </cell>
          <cell r="C7">
            <v>35.1</v>
          </cell>
          <cell r="D7">
            <v>23.5</v>
          </cell>
          <cell r="E7">
            <v>64.526315789473685</v>
          </cell>
          <cell r="F7">
            <v>89</v>
          </cell>
          <cell r="G7">
            <v>39</v>
          </cell>
          <cell r="H7">
            <v>11.520000000000001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29.245833333333334</v>
          </cell>
          <cell r="C8">
            <v>36.1</v>
          </cell>
          <cell r="D8">
            <v>23.1</v>
          </cell>
          <cell r="E8">
            <v>57.842105263157897</v>
          </cell>
          <cell r="F8">
            <v>91</v>
          </cell>
          <cell r="G8">
            <v>33</v>
          </cell>
          <cell r="H8">
            <v>12.24</v>
          </cell>
          <cell r="I8" t="str">
            <v>*</v>
          </cell>
          <cell r="J8">
            <v>27</v>
          </cell>
          <cell r="K8">
            <v>0</v>
          </cell>
        </row>
        <row r="9">
          <cell r="B9">
            <v>29.066666666666666</v>
          </cell>
          <cell r="C9">
            <v>37.4</v>
          </cell>
          <cell r="D9">
            <v>23.1</v>
          </cell>
          <cell r="E9">
            <v>63.090909090909093</v>
          </cell>
          <cell r="F9">
            <v>94</v>
          </cell>
          <cell r="G9">
            <v>31</v>
          </cell>
          <cell r="H9">
            <v>10.8</v>
          </cell>
          <cell r="I9" t="str">
            <v>*</v>
          </cell>
          <cell r="J9">
            <v>38.880000000000003</v>
          </cell>
          <cell r="K9">
            <v>0</v>
          </cell>
        </row>
        <row r="10">
          <cell r="B10">
            <v>29.387500000000003</v>
          </cell>
          <cell r="C10">
            <v>37.799999999999997</v>
          </cell>
          <cell r="D10">
            <v>23.9</v>
          </cell>
          <cell r="E10">
            <v>63.347826086956523</v>
          </cell>
          <cell r="F10">
            <v>98</v>
          </cell>
          <cell r="G10">
            <v>30</v>
          </cell>
          <cell r="H10">
            <v>11.520000000000001</v>
          </cell>
          <cell r="I10" t="str">
            <v>*</v>
          </cell>
          <cell r="J10">
            <v>28.08</v>
          </cell>
          <cell r="K10">
            <v>0</v>
          </cell>
        </row>
        <row r="11">
          <cell r="B11">
            <v>27.504166666666666</v>
          </cell>
          <cell r="C11">
            <v>33.5</v>
          </cell>
          <cell r="D11">
            <v>24.9</v>
          </cell>
          <cell r="E11">
            <v>71.5</v>
          </cell>
          <cell r="F11">
            <v>91</v>
          </cell>
          <cell r="G11">
            <v>47</v>
          </cell>
          <cell r="H11">
            <v>11.879999999999999</v>
          </cell>
          <cell r="I11" t="str">
            <v>*</v>
          </cell>
          <cell r="J11">
            <v>25.92</v>
          </cell>
          <cell r="K11">
            <v>0.6</v>
          </cell>
        </row>
        <row r="12">
          <cell r="B12">
            <v>26.166666666666661</v>
          </cell>
          <cell r="C12">
            <v>31.9</v>
          </cell>
          <cell r="D12">
            <v>23.3</v>
          </cell>
          <cell r="E12">
            <v>77.375</v>
          </cell>
          <cell r="F12">
            <v>95</v>
          </cell>
          <cell r="G12">
            <v>55</v>
          </cell>
          <cell r="H12">
            <v>12.6</v>
          </cell>
          <cell r="I12" t="str">
            <v>*</v>
          </cell>
          <cell r="J12">
            <v>28.8</v>
          </cell>
          <cell r="K12">
            <v>2.1999999999999997</v>
          </cell>
        </row>
        <row r="13">
          <cell r="B13">
            <v>26.725000000000005</v>
          </cell>
          <cell r="C13">
            <v>35.6</v>
          </cell>
          <cell r="D13">
            <v>23.2</v>
          </cell>
          <cell r="E13">
            <v>72.357142857142861</v>
          </cell>
          <cell r="F13">
            <v>88</v>
          </cell>
          <cell r="G13">
            <v>42</v>
          </cell>
          <cell r="H13">
            <v>5.7600000000000007</v>
          </cell>
          <cell r="I13" t="str">
            <v>*</v>
          </cell>
          <cell r="J13">
            <v>30.240000000000002</v>
          </cell>
          <cell r="K13">
            <v>5.0000000000000009</v>
          </cell>
        </row>
        <row r="14">
          <cell r="B14">
            <v>27.233333333333334</v>
          </cell>
          <cell r="C14">
            <v>33.299999999999997</v>
          </cell>
          <cell r="D14">
            <v>22.5</v>
          </cell>
          <cell r="E14">
            <v>68.10526315789474</v>
          </cell>
          <cell r="F14">
            <v>98</v>
          </cell>
          <cell r="G14">
            <v>43</v>
          </cell>
          <cell r="H14">
            <v>11.520000000000001</v>
          </cell>
          <cell r="I14" t="str">
            <v>*</v>
          </cell>
          <cell r="J14">
            <v>23.040000000000003</v>
          </cell>
          <cell r="K14">
            <v>0</v>
          </cell>
        </row>
        <row r="15">
          <cell r="B15">
            <v>26.358333333333334</v>
          </cell>
          <cell r="C15">
            <v>30.9</v>
          </cell>
          <cell r="D15">
            <v>23.5</v>
          </cell>
          <cell r="E15">
            <v>76.722222222222229</v>
          </cell>
          <cell r="F15">
            <v>94</v>
          </cell>
          <cell r="G15">
            <v>60</v>
          </cell>
          <cell r="H15">
            <v>10.08</v>
          </cell>
          <cell r="I15" t="str">
            <v>*</v>
          </cell>
          <cell r="J15">
            <v>21.240000000000002</v>
          </cell>
          <cell r="K15">
            <v>0</v>
          </cell>
        </row>
        <row r="16">
          <cell r="B16">
            <v>26.712500000000002</v>
          </cell>
          <cell r="C16">
            <v>32.9</v>
          </cell>
          <cell r="D16">
            <v>23.2</v>
          </cell>
          <cell r="E16">
            <v>77.045454545454547</v>
          </cell>
          <cell r="F16">
            <v>98</v>
          </cell>
          <cell r="G16">
            <v>50</v>
          </cell>
          <cell r="H16">
            <v>8.64</v>
          </cell>
          <cell r="I16" t="str">
            <v>*</v>
          </cell>
          <cell r="J16">
            <v>32.4</v>
          </cell>
          <cell r="K16">
            <v>0.4</v>
          </cell>
        </row>
        <row r="17">
          <cell r="B17">
            <v>26.633333333333336</v>
          </cell>
          <cell r="C17">
            <v>32.9</v>
          </cell>
          <cell r="D17">
            <v>23.4</v>
          </cell>
          <cell r="E17">
            <v>65.166666666666671</v>
          </cell>
          <cell r="F17">
            <v>99</v>
          </cell>
          <cell r="G17">
            <v>49</v>
          </cell>
          <cell r="H17">
            <v>10.8</v>
          </cell>
          <cell r="I17" t="str">
            <v>*</v>
          </cell>
          <cell r="J17">
            <v>24.840000000000003</v>
          </cell>
          <cell r="K17">
            <v>0</v>
          </cell>
        </row>
        <row r="18">
          <cell r="B18">
            <v>27.691666666666663</v>
          </cell>
          <cell r="C18">
            <v>34.299999999999997</v>
          </cell>
          <cell r="D18">
            <v>23.2</v>
          </cell>
          <cell r="E18">
            <v>64.875</v>
          </cell>
          <cell r="F18">
            <v>91</v>
          </cell>
          <cell r="G18">
            <v>43</v>
          </cell>
          <cell r="H18">
            <v>13.68</v>
          </cell>
          <cell r="I18" t="str">
            <v>*</v>
          </cell>
          <cell r="J18">
            <v>38.159999999999997</v>
          </cell>
          <cell r="K18">
            <v>10.4</v>
          </cell>
        </row>
        <row r="19">
          <cell r="B19">
            <v>25.283333333333331</v>
          </cell>
          <cell r="C19">
            <v>29.1</v>
          </cell>
          <cell r="D19">
            <v>23.4</v>
          </cell>
          <cell r="E19">
            <v>88.142857142857139</v>
          </cell>
          <cell r="F19">
            <v>100</v>
          </cell>
          <cell r="G19">
            <v>77</v>
          </cell>
          <cell r="H19">
            <v>11.879999999999999</v>
          </cell>
          <cell r="I19" t="str">
            <v>*</v>
          </cell>
          <cell r="J19">
            <v>30.240000000000002</v>
          </cell>
          <cell r="K19">
            <v>20.2</v>
          </cell>
        </row>
        <row r="20">
          <cell r="B20">
            <v>25.099999999999998</v>
          </cell>
          <cell r="C20">
            <v>29.1</v>
          </cell>
          <cell r="D20">
            <v>23.9</v>
          </cell>
          <cell r="E20">
            <v>84.375</v>
          </cell>
          <cell r="F20">
            <v>92</v>
          </cell>
          <cell r="G20">
            <v>69</v>
          </cell>
          <cell r="H20">
            <v>14.4</v>
          </cell>
          <cell r="I20" t="str">
            <v>*</v>
          </cell>
          <cell r="J20">
            <v>30.6</v>
          </cell>
          <cell r="K20">
            <v>9.4</v>
          </cell>
        </row>
        <row r="21">
          <cell r="B21">
            <v>24.087500000000002</v>
          </cell>
          <cell r="C21">
            <v>30.8</v>
          </cell>
          <cell r="D21">
            <v>20.7</v>
          </cell>
          <cell r="E21">
            <v>55.230769230769234</v>
          </cell>
          <cell r="F21">
            <v>100</v>
          </cell>
          <cell r="G21">
            <v>28</v>
          </cell>
          <cell r="H21">
            <v>7.5600000000000005</v>
          </cell>
          <cell r="I21" t="str">
            <v>*</v>
          </cell>
          <cell r="J21">
            <v>23.040000000000003</v>
          </cell>
          <cell r="K21">
            <v>2.2000000000000002</v>
          </cell>
        </row>
        <row r="22">
          <cell r="B22">
            <v>21.433333333333326</v>
          </cell>
          <cell r="C22">
            <v>30.4</v>
          </cell>
          <cell r="D22">
            <v>13.6</v>
          </cell>
          <cell r="E22">
            <v>60.458333333333336</v>
          </cell>
          <cell r="F22">
            <v>91</v>
          </cell>
          <cell r="G22">
            <v>22</v>
          </cell>
          <cell r="H22">
            <v>5.04</v>
          </cell>
          <cell r="I22" t="str">
            <v>*</v>
          </cell>
          <cell r="J22">
            <v>15.48</v>
          </cell>
          <cell r="K22">
            <v>0</v>
          </cell>
        </row>
        <row r="23">
          <cell r="B23">
            <v>21.791666666666661</v>
          </cell>
          <cell r="C23">
            <v>31.5</v>
          </cell>
          <cell r="D23">
            <v>13.7</v>
          </cell>
          <cell r="E23">
            <v>60.45</v>
          </cell>
          <cell r="F23">
            <v>92</v>
          </cell>
          <cell r="G23">
            <v>34</v>
          </cell>
          <cell r="H23">
            <v>11.16</v>
          </cell>
          <cell r="I23" t="str">
            <v>*</v>
          </cell>
          <cell r="J23">
            <v>27</v>
          </cell>
          <cell r="K23">
            <v>0</v>
          </cell>
        </row>
        <row r="24">
          <cell r="B24">
            <v>24.470833333333335</v>
          </cell>
          <cell r="C24">
            <v>33.4</v>
          </cell>
          <cell r="D24">
            <v>15.8</v>
          </cell>
          <cell r="E24">
            <v>62</v>
          </cell>
          <cell r="F24">
            <v>94</v>
          </cell>
          <cell r="G24">
            <v>34</v>
          </cell>
          <cell r="H24">
            <v>8.2799999999999994</v>
          </cell>
          <cell r="I24" t="str">
            <v>*</v>
          </cell>
          <cell r="J24">
            <v>21.240000000000002</v>
          </cell>
          <cell r="K24">
            <v>0</v>
          </cell>
        </row>
        <row r="25">
          <cell r="B25">
            <v>26.745833333333337</v>
          </cell>
          <cell r="C25">
            <v>34.799999999999997</v>
          </cell>
          <cell r="D25">
            <v>20</v>
          </cell>
          <cell r="E25">
            <v>65.375</v>
          </cell>
          <cell r="F25">
            <v>91</v>
          </cell>
          <cell r="G25">
            <v>39</v>
          </cell>
          <cell r="H25">
            <v>11.879999999999999</v>
          </cell>
          <cell r="I25" t="str">
            <v>*</v>
          </cell>
          <cell r="J25">
            <v>26.28</v>
          </cell>
          <cell r="K25">
            <v>0</v>
          </cell>
        </row>
        <row r="26">
          <cell r="B26">
            <v>27.987500000000001</v>
          </cell>
          <cell r="C26">
            <v>33.5</v>
          </cell>
          <cell r="D26">
            <v>22.6</v>
          </cell>
          <cell r="E26">
            <v>67.909090909090907</v>
          </cell>
          <cell r="F26">
            <v>92</v>
          </cell>
          <cell r="G26">
            <v>45</v>
          </cell>
          <cell r="H26">
            <v>16.2</v>
          </cell>
          <cell r="I26" t="str">
            <v>*</v>
          </cell>
          <cell r="J26">
            <v>36.72</v>
          </cell>
          <cell r="K26">
            <v>0</v>
          </cell>
        </row>
        <row r="27">
          <cell r="B27">
            <v>27.766666666666669</v>
          </cell>
          <cell r="C27">
            <v>34.200000000000003</v>
          </cell>
          <cell r="D27">
            <v>21.4</v>
          </cell>
          <cell r="E27">
            <v>60.61904761904762</v>
          </cell>
          <cell r="F27">
            <v>96</v>
          </cell>
          <cell r="G27">
            <v>33</v>
          </cell>
          <cell r="H27">
            <v>12.96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26.675000000000001</v>
          </cell>
          <cell r="C28">
            <v>31.8</v>
          </cell>
          <cell r="D28">
            <v>21</v>
          </cell>
          <cell r="E28">
            <v>70.5</v>
          </cell>
          <cell r="F28">
            <v>95</v>
          </cell>
          <cell r="G28">
            <v>50</v>
          </cell>
          <cell r="H28">
            <v>11.879999999999999</v>
          </cell>
          <cell r="I28" t="str">
            <v>*</v>
          </cell>
          <cell r="J28">
            <v>26.64</v>
          </cell>
          <cell r="K28">
            <v>0</v>
          </cell>
        </row>
        <row r="29">
          <cell r="B29">
            <v>27.491666666666671</v>
          </cell>
          <cell r="C29">
            <v>34.1</v>
          </cell>
          <cell r="D29">
            <v>20.9</v>
          </cell>
          <cell r="E29">
            <v>63.260869565217391</v>
          </cell>
          <cell r="F29">
            <v>93</v>
          </cell>
          <cell r="G29">
            <v>33</v>
          </cell>
          <cell r="H29">
            <v>12.24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27.016666666666666</v>
          </cell>
          <cell r="C30">
            <v>34.799999999999997</v>
          </cell>
          <cell r="D30">
            <v>20.3</v>
          </cell>
          <cell r="E30">
            <v>64</v>
          </cell>
          <cell r="F30">
            <v>93</v>
          </cell>
          <cell r="G30">
            <v>34</v>
          </cell>
          <cell r="H30">
            <v>18.36</v>
          </cell>
          <cell r="I30" t="str">
            <v>*</v>
          </cell>
          <cell r="J30">
            <v>39.24</v>
          </cell>
          <cell r="K30">
            <v>0</v>
          </cell>
        </row>
        <row r="31">
          <cell r="B31">
            <v>27.95</v>
          </cell>
          <cell r="C31">
            <v>34.9</v>
          </cell>
          <cell r="D31">
            <v>21.2</v>
          </cell>
          <cell r="E31">
            <v>63.652173913043477</v>
          </cell>
          <cell r="F31">
            <v>90</v>
          </cell>
          <cell r="G31">
            <v>37</v>
          </cell>
          <cell r="H31">
            <v>15.120000000000001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28.516666666666666</v>
          </cell>
          <cell r="C32">
            <v>35.299999999999997</v>
          </cell>
          <cell r="D32">
            <v>22.8</v>
          </cell>
          <cell r="E32">
            <v>65.739130434782609</v>
          </cell>
          <cell r="F32">
            <v>94</v>
          </cell>
          <cell r="G32">
            <v>39</v>
          </cell>
          <cell r="H32">
            <v>15.48</v>
          </cell>
          <cell r="I32" t="str">
            <v>*</v>
          </cell>
          <cell r="J32">
            <v>34.200000000000003</v>
          </cell>
          <cell r="K32">
            <v>0</v>
          </cell>
        </row>
        <row r="33">
          <cell r="B33">
            <v>29.174999999999994</v>
          </cell>
          <cell r="C33">
            <v>35.299999999999997</v>
          </cell>
          <cell r="D33">
            <v>23.6</v>
          </cell>
          <cell r="E33">
            <v>64.708333333333329</v>
          </cell>
          <cell r="F33">
            <v>92</v>
          </cell>
          <cell r="G33">
            <v>35</v>
          </cell>
          <cell r="H33">
            <v>18.720000000000002</v>
          </cell>
          <cell r="I33" t="str">
            <v>*</v>
          </cell>
          <cell r="J33">
            <v>43.92</v>
          </cell>
          <cell r="K33">
            <v>0</v>
          </cell>
        </row>
        <row r="34">
          <cell r="B34">
            <v>29.300000000000008</v>
          </cell>
          <cell r="C34">
            <v>34.9</v>
          </cell>
          <cell r="D34">
            <v>24.3</v>
          </cell>
          <cell r="E34">
            <v>60.458333333333336</v>
          </cell>
          <cell r="F34">
            <v>80</v>
          </cell>
          <cell r="G34">
            <v>41</v>
          </cell>
          <cell r="H34">
            <v>18.720000000000002</v>
          </cell>
          <cell r="I34" t="str">
            <v>*</v>
          </cell>
          <cell r="J34">
            <v>38.159999999999997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26.325000000000003</v>
          </cell>
        </row>
      </sheetData>
      <sheetData sheetId="2">
        <row r="5">
          <cell r="B5">
            <v>26.258333333333329</v>
          </cell>
        </row>
      </sheetData>
      <sheetData sheetId="3">
        <row r="5">
          <cell r="B5">
            <v>23.766666666666669</v>
          </cell>
          <cell r="C5">
            <v>26.5</v>
          </cell>
          <cell r="D5">
            <v>21.3</v>
          </cell>
          <cell r="E5">
            <v>92.333333333333329</v>
          </cell>
          <cell r="F5">
            <v>100</v>
          </cell>
          <cell r="G5">
            <v>78</v>
          </cell>
          <cell r="H5">
            <v>6.12</v>
          </cell>
          <cell r="I5" t="str">
            <v>*</v>
          </cell>
          <cell r="J5">
            <v>17.28</v>
          </cell>
          <cell r="K5">
            <v>0.60000000000000009</v>
          </cell>
        </row>
        <row r="6">
          <cell r="B6">
            <v>25.8125</v>
          </cell>
          <cell r="C6">
            <v>34.4</v>
          </cell>
          <cell r="D6">
            <v>19.7</v>
          </cell>
          <cell r="E6">
            <v>79.166666666666671</v>
          </cell>
          <cell r="F6">
            <v>100</v>
          </cell>
          <cell r="G6">
            <v>41</v>
          </cell>
          <cell r="H6">
            <v>9.3600000000000012</v>
          </cell>
          <cell r="I6" t="str">
            <v>*</v>
          </cell>
          <cell r="J6">
            <v>20.88</v>
          </cell>
          <cell r="K6">
            <v>0.2</v>
          </cell>
        </row>
        <row r="7">
          <cell r="B7">
            <v>28.4375</v>
          </cell>
          <cell r="C7">
            <v>36.200000000000003</v>
          </cell>
          <cell r="D7">
            <v>22.1</v>
          </cell>
          <cell r="E7">
            <v>65.791666666666671</v>
          </cell>
          <cell r="F7">
            <v>91</v>
          </cell>
          <cell r="G7">
            <v>35</v>
          </cell>
          <cell r="H7">
            <v>12.24</v>
          </cell>
          <cell r="I7" t="str">
            <v>*</v>
          </cell>
          <cell r="J7">
            <v>27.720000000000002</v>
          </cell>
          <cell r="K7">
            <v>0</v>
          </cell>
        </row>
        <row r="8">
          <cell r="B8">
            <v>28.979166666666668</v>
          </cell>
          <cell r="C8">
            <v>35.5</v>
          </cell>
          <cell r="D8">
            <v>22.8</v>
          </cell>
          <cell r="E8">
            <v>63.958333333333336</v>
          </cell>
          <cell r="F8">
            <v>88</v>
          </cell>
          <cell r="G8">
            <v>37</v>
          </cell>
          <cell r="H8">
            <v>11.520000000000001</v>
          </cell>
          <cell r="I8" t="str">
            <v>*</v>
          </cell>
          <cell r="J8">
            <v>29.16</v>
          </cell>
          <cell r="K8">
            <v>0</v>
          </cell>
        </row>
        <row r="9">
          <cell r="B9">
            <v>29.55416666666666</v>
          </cell>
          <cell r="C9">
            <v>37.299999999999997</v>
          </cell>
          <cell r="D9">
            <v>23.7</v>
          </cell>
          <cell r="E9">
            <v>64.083333333333329</v>
          </cell>
          <cell r="F9">
            <v>88</v>
          </cell>
          <cell r="G9">
            <v>34</v>
          </cell>
          <cell r="H9">
            <v>7.2</v>
          </cell>
          <cell r="I9" t="str">
            <v>*</v>
          </cell>
          <cell r="J9">
            <v>22.68</v>
          </cell>
          <cell r="K9">
            <v>0</v>
          </cell>
        </row>
        <row r="10">
          <cell r="B10">
            <v>29.516666666666666</v>
          </cell>
          <cell r="C10">
            <v>37.4</v>
          </cell>
          <cell r="D10">
            <v>22.9</v>
          </cell>
          <cell r="E10">
            <v>61.75</v>
          </cell>
          <cell r="F10">
            <v>89</v>
          </cell>
          <cell r="G10">
            <v>34</v>
          </cell>
          <cell r="H10">
            <v>12.6</v>
          </cell>
          <cell r="I10" t="str">
            <v>*</v>
          </cell>
          <cell r="J10">
            <v>30.96</v>
          </cell>
          <cell r="K10">
            <v>0</v>
          </cell>
        </row>
        <row r="11">
          <cell r="B11">
            <v>26.141666666666669</v>
          </cell>
          <cell r="C11">
            <v>30.1</v>
          </cell>
          <cell r="D11">
            <v>21.9</v>
          </cell>
          <cell r="E11">
            <v>71.25</v>
          </cell>
          <cell r="F11">
            <v>90</v>
          </cell>
          <cell r="G11">
            <v>59</v>
          </cell>
          <cell r="H11">
            <v>17.28</v>
          </cell>
          <cell r="I11" t="str">
            <v>*</v>
          </cell>
          <cell r="J11">
            <v>39.24</v>
          </cell>
          <cell r="K11">
            <v>0.2</v>
          </cell>
        </row>
        <row r="12">
          <cell r="B12">
            <v>24.741666666666674</v>
          </cell>
          <cell r="C12">
            <v>32.4</v>
          </cell>
          <cell r="D12">
            <v>20.8</v>
          </cell>
          <cell r="E12">
            <v>85</v>
          </cell>
          <cell r="F12">
            <v>100</v>
          </cell>
          <cell r="G12">
            <v>54</v>
          </cell>
          <cell r="H12">
            <v>9.7200000000000006</v>
          </cell>
          <cell r="I12" t="str">
            <v>*</v>
          </cell>
          <cell r="J12">
            <v>28.44</v>
          </cell>
          <cell r="K12">
            <v>0.4</v>
          </cell>
        </row>
        <row r="13">
          <cell r="B13">
            <v>27.587499999999995</v>
          </cell>
          <cell r="C13">
            <v>35</v>
          </cell>
          <cell r="D13">
            <v>22.8</v>
          </cell>
          <cell r="E13">
            <v>76.083333333333329</v>
          </cell>
          <cell r="F13">
            <v>97</v>
          </cell>
          <cell r="G13">
            <v>47</v>
          </cell>
          <cell r="H13">
            <v>12.6</v>
          </cell>
          <cell r="I13" t="str">
            <v>*</v>
          </cell>
          <cell r="J13">
            <v>27</v>
          </cell>
          <cell r="K13">
            <v>0</v>
          </cell>
        </row>
        <row r="14">
          <cell r="B14">
            <v>27.954166666666676</v>
          </cell>
          <cell r="C14">
            <v>35.799999999999997</v>
          </cell>
          <cell r="D14">
            <v>22</v>
          </cell>
          <cell r="E14">
            <v>71.541666666666671</v>
          </cell>
          <cell r="F14">
            <v>95</v>
          </cell>
          <cell r="G14">
            <v>38</v>
          </cell>
          <cell r="H14">
            <v>14.4</v>
          </cell>
          <cell r="I14" t="str">
            <v>*</v>
          </cell>
          <cell r="J14">
            <v>32.76</v>
          </cell>
          <cell r="K14">
            <v>6.4</v>
          </cell>
        </row>
        <row r="15">
          <cell r="B15">
            <v>28.275000000000002</v>
          </cell>
          <cell r="C15">
            <v>34.4</v>
          </cell>
          <cell r="D15">
            <v>23.6</v>
          </cell>
          <cell r="E15">
            <v>70.25</v>
          </cell>
          <cell r="F15">
            <v>91</v>
          </cell>
          <cell r="G15">
            <v>42</v>
          </cell>
          <cell r="H15">
            <v>7.9200000000000008</v>
          </cell>
          <cell r="I15" t="str">
            <v>*</v>
          </cell>
          <cell r="J15">
            <v>21.6</v>
          </cell>
          <cell r="K15">
            <v>0</v>
          </cell>
        </row>
        <row r="16">
          <cell r="B16">
            <v>27.99166666666666</v>
          </cell>
          <cell r="C16">
            <v>33.299999999999997</v>
          </cell>
          <cell r="D16">
            <v>23.8</v>
          </cell>
          <cell r="E16">
            <v>67.291666666666671</v>
          </cell>
          <cell r="F16">
            <v>85</v>
          </cell>
          <cell r="G16">
            <v>46</v>
          </cell>
          <cell r="H16">
            <v>19.8</v>
          </cell>
          <cell r="I16" t="str">
            <v>*</v>
          </cell>
          <cell r="J16">
            <v>38.519999999999996</v>
          </cell>
          <cell r="K16">
            <v>0</v>
          </cell>
        </row>
        <row r="17">
          <cell r="B17">
            <v>25.712500000000002</v>
          </cell>
          <cell r="C17">
            <v>31.8</v>
          </cell>
          <cell r="D17">
            <v>22.6</v>
          </cell>
          <cell r="E17">
            <v>85.791666666666671</v>
          </cell>
          <cell r="F17">
            <v>98</v>
          </cell>
          <cell r="G17">
            <v>60</v>
          </cell>
          <cell r="H17">
            <v>14.4</v>
          </cell>
          <cell r="I17" t="str">
            <v>*</v>
          </cell>
          <cell r="J17">
            <v>35.64</v>
          </cell>
          <cell r="K17">
            <v>11.200000000000001</v>
          </cell>
        </row>
        <row r="18">
          <cell r="B18">
            <v>25.383333333333326</v>
          </cell>
          <cell r="C18">
            <v>30.7</v>
          </cell>
          <cell r="D18">
            <v>22.9</v>
          </cell>
          <cell r="E18">
            <v>88.708333333333329</v>
          </cell>
          <cell r="F18">
            <v>100</v>
          </cell>
          <cell r="G18">
            <v>66</v>
          </cell>
          <cell r="H18">
            <v>9</v>
          </cell>
          <cell r="I18" t="str">
            <v>*</v>
          </cell>
          <cell r="J18">
            <v>22.68</v>
          </cell>
          <cell r="K18">
            <v>0.60000000000000009</v>
          </cell>
        </row>
        <row r="19">
          <cell r="B19">
            <v>23.629166666666674</v>
          </cell>
          <cell r="C19">
            <v>25.1</v>
          </cell>
          <cell r="D19">
            <v>22.8</v>
          </cell>
          <cell r="E19">
            <v>95.041666666666671</v>
          </cell>
          <cell r="F19">
            <v>100</v>
          </cell>
          <cell r="G19">
            <v>87</v>
          </cell>
          <cell r="H19">
            <v>12.6</v>
          </cell>
          <cell r="I19" t="str">
            <v>*</v>
          </cell>
          <cell r="J19">
            <v>33.480000000000004</v>
          </cell>
          <cell r="K19">
            <v>16.2</v>
          </cell>
        </row>
        <row r="20">
          <cell r="B20">
            <v>24.462500000000006</v>
          </cell>
          <cell r="C20">
            <v>27.8</v>
          </cell>
          <cell r="D20">
            <v>22.7</v>
          </cell>
          <cell r="E20">
            <v>90.125</v>
          </cell>
          <cell r="F20">
            <v>99</v>
          </cell>
          <cell r="G20">
            <v>73</v>
          </cell>
          <cell r="H20">
            <v>18</v>
          </cell>
          <cell r="I20" t="str">
            <v>*</v>
          </cell>
          <cell r="J20">
            <v>37.800000000000004</v>
          </cell>
          <cell r="K20">
            <v>1.4</v>
          </cell>
        </row>
        <row r="21">
          <cell r="B21">
            <v>21.737500000000001</v>
          </cell>
          <cell r="C21">
            <v>27.5</v>
          </cell>
          <cell r="D21">
            <v>17.899999999999999</v>
          </cell>
          <cell r="E21">
            <v>80.833333333333329</v>
          </cell>
          <cell r="F21">
            <v>100</v>
          </cell>
          <cell r="G21">
            <v>43</v>
          </cell>
          <cell r="H21">
            <v>10.44</v>
          </cell>
          <cell r="I21" t="str">
            <v>*</v>
          </cell>
          <cell r="J21">
            <v>28.08</v>
          </cell>
          <cell r="K21">
            <v>17.399999999999999</v>
          </cell>
        </row>
        <row r="22">
          <cell r="B22">
            <v>19.766666666666666</v>
          </cell>
          <cell r="C22">
            <v>28</v>
          </cell>
          <cell r="D22">
            <v>13.6</v>
          </cell>
          <cell r="E22">
            <v>67.791666666666671</v>
          </cell>
          <cell r="F22">
            <v>92</v>
          </cell>
          <cell r="G22">
            <v>34</v>
          </cell>
          <cell r="H22">
            <v>10.08</v>
          </cell>
          <cell r="I22" t="str">
            <v>*</v>
          </cell>
          <cell r="J22">
            <v>29.52</v>
          </cell>
          <cell r="K22">
            <v>0</v>
          </cell>
        </row>
        <row r="23">
          <cell r="B23">
            <v>20.591666666666665</v>
          </cell>
          <cell r="C23">
            <v>29.3</v>
          </cell>
          <cell r="D23">
            <v>13</v>
          </cell>
          <cell r="E23">
            <v>68.166666666666671</v>
          </cell>
          <cell r="F23">
            <v>93</v>
          </cell>
          <cell r="G23">
            <v>39</v>
          </cell>
          <cell r="H23">
            <v>14.04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22.054166666666671</v>
          </cell>
          <cell r="C24">
            <v>31</v>
          </cell>
          <cell r="D24">
            <v>13.7</v>
          </cell>
          <cell r="E24">
            <v>67.291666666666671</v>
          </cell>
          <cell r="F24">
            <v>92</v>
          </cell>
          <cell r="G24">
            <v>41</v>
          </cell>
          <cell r="H24">
            <v>11.879999999999999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24.837500000000002</v>
          </cell>
          <cell r="C25">
            <v>33.6</v>
          </cell>
          <cell r="D25">
            <v>16.399999999999999</v>
          </cell>
          <cell r="E25">
            <v>71.416666666666671</v>
          </cell>
          <cell r="F25">
            <v>96</v>
          </cell>
          <cell r="G25">
            <v>48</v>
          </cell>
          <cell r="H25">
            <v>10.8</v>
          </cell>
          <cell r="I25" t="str">
            <v>*</v>
          </cell>
          <cell r="J25">
            <v>23.040000000000003</v>
          </cell>
          <cell r="K25">
            <v>0</v>
          </cell>
        </row>
        <row r="26">
          <cell r="B26">
            <v>27.304166666666671</v>
          </cell>
          <cell r="C26">
            <v>33.200000000000003</v>
          </cell>
          <cell r="D26">
            <v>22.1</v>
          </cell>
          <cell r="E26">
            <v>68.916666666666671</v>
          </cell>
          <cell r="F26">
            <v>88</v>
          </cell>
          <cell r="G26">
            <v>49</v>
          </cell>
          <cell r="H26">
            <v>15.840000000000002</v>
          </cell>
          <cell r="I26" t="str">
            <v>*</v>
          </cell>
          <cell r="J26">
            <v>34.56</v>
          </cell>
          <cell r="K26">
            <v>0</v>
          </cell>
        </row>
        <row r="27">
          <cell r="B27">
            <v>27.525000000000002</v>
          </cell>
          <cell r="C27">
            <v>34.1</v>
          </cell>
          <cell r="D27">
            <v>22.6</v>
          </cell>
          <cell r="E27">
            <v>65.291666666666671</v>
          </cell>
          <cell r="F27">
            <v>87</v>
          </cell>
          <cell r="G27">
            <v>33</v>
          </cell>
          <cell r="H27">
            <v>13.68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25.354166666666671</v>
          </cell>
          <cell r="C28">
            <v>30.7</v>
          </cell>
          <cell r="D28">
            <v>20.3</v>
          </cell>
          <cell r="E28">
            <v>69.208333333333329</v>
          </cell>
          <cell r="F28">
            <v>87</v>
          </cell>
          <cell r="G28">
            <v>50</v>
          </cell>
          <cell r="H28">
            <v>9.7200000000000006</v>
          </cell>
          <cell r="I28" t="str">
            <v>*</v>
          </cell>
          <cell r="J28">
            <v>22.32</v>
          </cell>
          <cell r="K28">
            <v>0</v>
          </cell>
        </row>
        <row r="29">
          <cell r="B29">
            <v>25.920833333333334</v>
          </cell>
          <cell r="C29">
            <v>33.200000000000003</v>
          </cell>
          <cell r="D29">
            <v>19.8</v>
          </cell>
          <cell r="E29">
            <v>71.375</v>
          </cell>
          <cell r="F29">
            <v>98</v>
          </cell>
          <cell r="G29">
            <v>41</v>
          </cell>
          <cell r="H29">
            <v>10.8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27.270833333333339</v>
          </cell>
          <cell r="C30">
            <v>34.4</v>
          </cell>
          <cell r="D30">
            <v>20.7</v>
          </cell>
          <cell r="E30">
            <v>65.083333333333329</v>
          </cell>
          <cell r="F30">
            <v>88</v>
          </cell>
          <cell r="G30">
            <v>40</v>
          </cell>
          <cell r="H30">
            <v>14.04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28.020833333333332</v>
          </cell>
          <cell r="C31">
            <v>34.6</v>
          </cell>
          <cell r="D31">
            <v>21.9</v>
          </cell>
          <cell r="E31">
            <v>66.541666666666671</v>
          </cell>
          <cell r="F31">
            <v>89</v>
          </cell>
          <cell r="G31">
            <v>42</v>
          </cell>
          <cell r="H31">
            <v>12.96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28.149999999999995</v>
          </cell>
          <cell r="C32">
            <v>34.799999999999997</v>
          </cell>
          <cell r="D32">
            <v>23</v>
          </cell>
          <cell r="E32">
            <v>70.416666666666671</v>
          </cell>
          <cell r="F32">
            <v>90</v>
          </cell>
          <cell r="G32">
            <v>42</v>
          </cell>
          <cell r="H32">
            <v>13.32</v>
          </cell>
          <cell r="I32" t="str">
            <v>*</v>
          </cell>
          <cell r="J32">
            <v>31.680000000000003</v>
          </cell>
          <cell r="K32">
            <v>0</v>
          </cell>
        </row>
        <row r="33">
          <cell r="B33">
            <v>28.4375</v>
          </cell>
          <cell r="C33">
            <v>34.700000000000003</v>
          </cell>
          <cell r="D33">
            <v>23</v>
          </cell>
          <cell r="E33">
            <v>68.416666666666671</v>
          </cell>
          <cell r="F33">
            <v>91</v>
          </cell>
          <cell r="G33">
            <v>42</v>
          </cell>
          <cell r="H33">
            <v>17.64</v>
          </cell>
          <cell r="I33" t="str">
            <v>*</v>
          </cell>
          <cell r="J33">
            <v>38.159999999999997</v>
          </cell>
          <cell r="K33">
            <v>0</v>
          </cell>
        </row>
        <row r="34">
          <cell r="B34">
            <v>28.475000000000009</v>
          </cell>
          <cell r="C34">
            <v>34.5</v>
          </cell>
          <cell r="D34">
            <v>22.9</v>
          </cell>
          <cell r="E34">
            <v>66.791666666666671</v>
          </cell>
          <cell r="F34">
            <v>85</v>
          </cell>
          <cell r="G34">
            <v>46</v>
          </cell>
          <cell r="H34">
            <v>16.559999999999999</v>
          </cell>
          <cell r="I34" t="str">
            <v>*</v>
          </cell>
          <cell r="J34">
            <v>39.24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24.945833333333329</v>
          </cell>
        </row>
      </sheetData>
      <sheetData sheetId="2">
        <row r="5">
          <cell r="B5">
            <v>26.337499999999995</v>
          </cell>
        </row>
      </sheetData>
      <sheetData sheetId="3">
        <row r="5">
          <cell r="B5">
            <v>22.391666666666666</v>
          </cell>
          <cell r="C5">
            <v>25.5</v>
          </cell>
          <cell r="D5">
            <v>20.6</v>
          </cell>
          <cell r="E5">
            <v>95.333333333333329</v>
          </cell>
          <cell r="F5">
            <v>98</v>
          </cell>
          <cell r="G5">
            <v>79</v>
          </cell>
          <cell r="H5">
            <v>14.76</v>
          </cell>
          <cell r="I5" t="str">
            <v>*</v>
          </cell>
          <cell r="J5">
            <v>27.36</v>
          </cell>
          <cell r="K5">
            <v>1.5999999999999999</v>
          </cell>
        </row>
        <row r="6">
          <cell r="B6">
            <v>24.441666666666663</v>
          </cell>
          <cell r="C6">
            <v>33</v>
          </cell>
          <cell r="D6">
            <v>19.399999999999999</v>
          </cell>
          <cell r="E6">
            <v>82.916666666666671</v>
          </cell>
          <cell r="F6">
            <v>99</v>
          </cell>
          <cell r="G6">
            <v>46</v>
          </cell>
          <cell r="H6">
            <v>12.24</v>
          </cell>
          <cell r="I6" t="str">
            <v>*</v>
          </cell>
          <cell r="J6">
            <v>20.16</v>
          </cell>
          <cell r="K6">
            <v>0.4</v>
          </cell>
        </row>
        <row r="7">
          <cell r="B7">
            <v>25.854166666666671</v>
          </cell>
          <cell r="C7">
            <v>33.299999999999997</v>
          </cell>
          <cell r="D7">
            <v>20.3</v>
          </cell>
          <cell r="E7">
            <v>78.541666666666671</v>
          </cell>
          <cell r="F7">
            <v>98</v>
          </cell>
          <cell r="G7">
            <v>48</v>
          </cell>
          <cell r="H7">
            <v>19.079999999999998</v>
          </cell>
          <cell r="I7" t="str">
            <v>*</v>
          </cell>
          <cell r="J7">
            <v>31.319999999999997</v>
          </cell>
          <cell r="K7">
            <v>0</v>
          </cell>
        </row>
        <row r="8">
          <cell r="B8">
            <v>26.8</v>
          </cell>
          <cell r="C8">
            <v>33.700000000000003</v>
          </cell>
          <cell r="D8">
            <v>20.9</v>
          </cell>
          <cell r="E8">
            <v>74.666666666666671</v>
          </cell>
          <cell r="F8">
            <v>95</v>
          </cell>
          <cell r="G8">
            <v>43</v>
          </cell>
          <cell r="H8">
            <v>18.720000000000002</v>
          </cell>
          <cell r="I8" t="str">
            <v>*</v>
          </cell>
          <cell r="J8">
            <v>32.76</v>
          </cell>
          <cell r="K8">
            <v>0</v>
          </cell>
        </row>
        <row r="9">
          <cell r="B9">
            <v>27.674999999999997</v>
          </cell>
          <cell r="C9">
            <v>36</v>
          </cell>
          <cell r="D9">
            <v>21</v>
          </cell>
          <cell r="E9">
            <v>68.958333333333329</v>
          </cell>
          <cell r="F9">
            <v>94</v>
          </cell>
          <cell r="G9">
            <v>34</v>
          </cell>
          <cell r="H9">
            <v>10.44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27.858333333333334</v>
          </cell>
          <cell r="C10">
            <v>34.799999999999997</v>
          </cell>
          <cell r="D10">
            <v>22</v>
          </cell>
          <cell r="E10">
            <v>67.916666666666671</v>
          </cell>
          <cell r="F10">
            <v>89</v>
          </cell>
          <cell r="G10">
            <v>39</v>
          </cell>
          <cell r="H10">
            <v>16.559999999999999</v>
          </cell>
          <cell r="I10" t="str">
            <v>*</v>
          </cell>
          <cell r="J10">
            <v>32.04</v>
          </cell>
          <cell r="K10">
            <v>0</v>
          </cell>
        </row>
        <row r="11">
          <cell r="B11">
            <v>24.475000000000009</v>
          </cell>
          <cell r="C11">
            <v>27.9</v>
          </cell>
          <cell r="D11">
            <v>22.2</v>
          </cell>
          <cell r="E11">
            <v>81.166666666666671</v>
          </cell>
          <cell r="F11">
            <v>92</v>
          </cell>
          <cell r="G11">
            <v>68</v>
          </cell>
          <cell r="H11">
            <v>19.440000000000001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23.537500000000005</v>
          </cell>
          <cell r="C12">
            <v>31.4</v>
          </cell>
          <cell r="D12">
            <v>20.6</v>
          </cell>
          <cell r="E12">
            <v>89.041666666666671</v>
          </cell>
          <cell r="F12">
            <v>98</v>
          </cell>
          <cell r="G12">
            <v>59</v>
          </cell>
          <cell r="H12">
            <v>25.56</v>
          </cell>
          <cell r="I12" t="str">
            <v>*</v>
          </cell>
          <cell r="J12">
            <v>38.880000000000003</v>
          </cell>
          <cell r="K12">
            <v>0.2</v>
          </cell>
        </row>
        <row r="13">
          <cell r="B13">
            <v>25.429166666666664</v>
          </cell>
          <cell r="C13">
            <v>34.4</v>
          </cell>
          <cell r="D13">
            <v>20.399999999999999</v>
          </cell>
          <cell r="E13">
            <v>80.375</v>
          </cell>
          <cell r="F13">
            <v>98</v>
          </cell>
          <cell r="G13">
            <v>47</v>
          </cell>
          <cell r="H13">
            <v>11.520000000000001</v>
          </cell>
          <cell r="I13" t="str">
            <v>*</v>
          </cell>
          <cell r="J13">
            <v>50.04</v>
          </cell>
          <cell r="K13">
            <v>0.60000000000000009</v>
          </cell>
        </row>
        <row r="14">
          <cell r="B14">
            <v>26.108333333333324</v>
          </cell>
          <cell r="C14">
            <v>33.4</v>
          </cell>
          <cell r="D14">
            <v>20</v>
          </cell>
          <cell r="E14">
            <v>77.125</v>
          </cell>
          <cell r="F14">
            <v>98</v>
          </cell>
          <cell r="G14">
            <v>47</v>
          </cell>
          <cell r="H14">
            <v>18.36</v>
          </cell>
          <cell r="I14" t="str">
            <v>*</v>
          </cell>
          <cell r="J14">
            <v>34.92</v>
          </cell>
          <cell r="K14">
            <v>0</v>
          </cell>
        </row>
        <row r="15">
          <cell r="B15">
            <v>26.070833333333336</v>
          </cell>
          <cell r="C15">
            <v>31.8</v>
          </cell>
          <cell r="D15">
            <v>21</v>
          </cell>
          <cell r="E15">
            <v>78.125</v>
          </cell>
          <cell r="F15">
            <v>97</v>
          </cell>
          <cell r="G15">
            <v>50</v>
          </cell>
          <cell r="H15">
            <v>15.120000000000001</v>
          </cell>
          <cell r="I15" t="str">
            <v>*</v>
          </cell>
          <cell r="J15">
            <v>29.52</v>
          </cell>
          <cell r="K15">
            <v>0</v>
          </cell>
        </row>
        <row r="16">
          <cell r="B16">
            <v>25.750000000000004</v>
          </cell>
          <cell r="C16">
            <v>31.8</v>
          </cell>
          <cell r="D16">
            <v>22.3</v>
          </cell>
          <cell r="E16">
            <v>80.125</v>
          </cell>
          <cell r="F16">
            <v>93</v>
          </cell>
          <cell r="G16">
            <v>56</v>
          </cell>
          <cell r="H16">
            <v>23.400000000000002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24.429166666666664</v>
          </cell>
          <cell r="C17">
            <v>30.5</v>
          </cell>
          <cell r="D17">
            <v>21.6</v>
          </cell>
          <cell r="E17">
            <v>89.333333333333329</v>
          </cell>
          <cell r="F17">
            <v>98</v>
          </cell>
          <cell r="G17">
            <v>64</v>
          </cell>
          <cell r="H17">
            <v>14.76</v>
          </cell>
          <cell r="I17" t="str">
            <v>*</v>
          </cell>
          <cell r="J17">
            <v>29.16</v>
          </cell>
          <cell r="K17">
            <v>1.6</v>
          </cell>
        </row>
        <row r="18">
          <cell r="B18">
            <v>24.329166666666669</v>
          </cell>
          <cell r="C18">
            <v>29.9</v>
          </cell>
          <cell r="D18">
            <v>22.4</v>
          </cell>
          <cell r="E18">
            <v>91.541666666666671</v>
          </cell>
          <cell r="F18">
            <v>98</v>
          </cell>
          <cell r="G18">
            <v>67</v>
          </cell>
          <cell r="H18">
            <v>19.440000000000001</v>
          </cell>
          <cell r="I18" t="str">
            <v>*</v>
          </cell>
          <cell r="J18">
            <v>77.400000000000006</v>
          </cell>
          <cell r="K18">
            <v>22.200000000000003</v>
          </cell>
        </row>
        <row r="19">
          <cell r="B19">
            <v>22.316666666666674</v>
          </cell>
          <cell r="C19">
            <v>24.1</v>
          </cell>
          <cell r="D19">
            <v>20.5</v>
          </cell>
          <cell r="E19">
            <v>96.041666666666671</v>
          </cell>
          <cell r="F19">
            <v>98</v>
          </cell>
          <cell r="G19">
            <v>87</v>
          </cell>
          <cell r="H19">
            <v>20.88</v>
          </cell>
          <cell r="I19" t="str">
            <v>*</v>
          </cell>
          <cell r="J19">
            <v>41.04</v>
          </cell>
          <cell r="K19">
            <v>14.2</v>
          </cell>
        </row>
        <row r="20">
          <cell r="B20">
            <v>23.458333333333332</v>
          </cell>
          <cell r="C20">
            <v>26.4</v>
          </cell>
          <cell r="D20">
            <v>21.9</v>
          </cell>
          <cell r="E20">
            <v>93.583333333333329</v>
          </cell>
          <cell r="F20">
            <v>98</v>
          </cell>
          <cell r="G20">
            <v>79</v>
          </cell>
          <cell r="H20">
            <v>21.240000000000002</v>
          </cell>
          <cell r="I20" t="str">
            <v>*</v>
          </cell>
          <cell r="J20">
            <v>41.4</v>
          </cell>
          <cell r="K20">
            <v>24.199999999999996</v>
          </cell>
        </row>
        <row r="21">
          <cell r="B21">
            <v>20.545833333333334</v>
          </cell>
          <cell r="C21">
            <v>25.9</v>
          </cell>
          <cell r="D21">
            <v>17.2</v>
          </cell>
          <cell r="E21">
            <v>81.583333333333329</v>
          </cell>
          <cell r="F21">
            <v>98</v>
          </cell>
          <cell r="G21">
            <v>48</v>
          </cell>
          <cell r="H21">
            <v>24.12</v>
          </cell>
          <cell r="I21" t="str">
            <v>*</v>
          </cell>
          <cell r="J21">
            <v>47.16</v>
          </cell>
          <cell r="K21">
            <v>19.799999999999997</v>
          </cell>
        </row>
        <row r="22">
          <cell r="B22">
            <v>18.320833333333333</v>
          </cell>
          <cell r="C22">
            <v>26.7</v>
          </cell>
          <cell r="D22">
            <v>12.9</v>
          </cell>
          <cell r="E22">
            <v>72.291666666666671</v>
          </cell>
          <cell r="F22">
            <v>92</v>
          </cell>
          <cell r="G22">
            <v>37</v>
          </cell>
          <cell r="H22">
            <v>26.28</v>
          </cell>
          <cell r="I22" t="str">
            <v>*</v>
          </cell>
          <cell r="J22">
            <v>48.6</v>
          </cell>
          <cell r="K22">
            <v>0</v>
          </cell>
        </row>
        <row r="23">
          <cell r="B23">
            <v>19.5625</v>
          </cell>
          <cell r="C23">
            <v>27.1</v>
          </cell>
          <cell r="D23">
            <v>12.8</v>
          </cell>
          <cell r="E23">
            <v>70.916666666666671</v>
          </cell>
          <cell r="F23">
            <v>85</v>
          </cell>
          <cell r="G23">
            <v>52</v>
          </cell>
          <cell r="H23">
            <v>25.2</v>
          </cell>
          <cell r="I23" t="str">
            <v>*</v>
          </cell>
          <cell r="J23">
            <v>39.96</v>
          </cell>
          <cell r="K23">
            <v>0</v>
          </cell>
        </row>
        <row r="24">
          <cell r="B24">
            <v>20.0625</v>
          </cell>
          <cell r="C24">
            <v>28.9</v>
          </cell>
          <cell r="D24">
            <v>13</v>
          </cell>
          <cell r="E24">
            <v>73.041666666666671</v>
          </cell>
          <cell r="F24">
            <v>91</v>
          </cell>
          <cell r="G24">
            <v>48</v>
          </cell>
          <cell r="H24">
            <v>14.4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22.570833333333329</v>
          </cell>
          <cell r="C25">
            <v>31.2</v>
          </cell>
          <cell r="D25">
            <v>16.2</v>
          </cell>
          <cell r="E25">
            <v>79.708333333333329</v>
          </cell>
          <cell r="F25">
            <v>96</v>
          </cell>
          <cell r="G25">
            <v>57</v>
          </cell>
          <cell r="H25">
            <v>18.720000000000002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25.612500000000001</v>
          </cell>
          <cell r="C26">
            <v>32.200000000000003</v>
          </cell>
          <cell r="D26">
            <v>20.9</v>
          </cell>
          <cell r="E26">
            <v>78.375</v>
          </cell>
          <cell r="F26">
            <v>96</v>
          </cell>
          <cell r="G26">
            <v>52</v>
          </cell>
          <cell r="H26">
            <v>20.52</v>
          </cell>
          <cell r="I26" t="str">
            <v>*</v>
          </cell>
          <cell r="J26">
            <v>35.28</v>
          </cell>
          <cell r="K26">
            <v>0</v>
          </cell>
        </row>
        <row r="27">
          <cell r="B27">
            <v>25.279166666666669</v>
          </cell>
          <cell r="C27">
            <v>32.5</v>
          </cell>
          <cell r="D27">
            <v>20.2</v>
          </cell>
          <cell r="E27">
            <v>74.833333333333329</v>
          </cell>
          <cell r="F27">
            <v>98</v>
          </cell>
          <cell r="G27">
            <v>34</v>
          </cell>
          <cell r="H27">
            <v>23.759999999999998</v>
          </cell>
          <cell r="I27" t="str">
            <v>*</v>
          </cell>
          <cell r="J27">
            <v>39.6</v>
          </cell>
          <cell r="K27">
            <v>0</v>
          </cell>
        </row>
        <row r="28">
          <cell r="B28">
            <v>23.591666666666669</v>
          </cell>
          <cell r="C28">
            <v>28.7</v>
          </cell>
          <cell r="D28">
            <v>18.600000000000001</v>
          </cell>
          <cell r="E28">
            <v>78.166666666666671</v>
          </cell>
          <cell r="F28">
            <v>95</v>
          </cell>
          <cell r="G28">
            <v>59</v>
          </cell>
          <cell r="H28">
            <v>14.4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24.016666666666662</v>
          </cell>
          <cell r="C29">
            <v>31.3</v>
          </cell>
          <cell r="D29">
            <v>18.399999999999999</v>
          </cell>
          <cell r="E29">
            <v>77.291666666666671</v>
          </cell>
          <cell r="F29">
            <v>98</v>
          </cell>
          <cell r="G29">
            <v>45</v>
          </cell>
          <cell r="H29">
            <v>16.559999999999999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24.745833333333326</v>
          </cell>
          <cell r="C30">
            <v>31.6</v>
          </cell>
          <cell r="D30">
            <v>19.100000000000001</v>
          </cell>
          <cell r="E30">
            <v>73.291666666666671</v>
          </cell>
          <cell r="F30">
            <v>91</v>
          </cell>
          <cell r="G30">
            <v>52</v>
          </cell>
          <cell r="H30">
            <v>23.040000000000003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25.883333333333336</v>
          </cell>
          <cell r="C31">
            <v>33.299999999999997</v>
          </cell>
          <cell r="D31">
            <v>20.100000000000001</v>
          </cell>
          <cell r="E31">
            <v>76.041666666666671</v>
          </cell>
          <cell r="F31">
            <v>97</v>
          </cell>
          <cell r="G31">
            <v>47</v>
          </cell>
          <cell r="H31">
            <v>20.16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26.229166666666668</v>
          </cell>
          <cell r="C32">
            <v>33.6</v>
          </cell>
          <cell r="D32">
            <v>21.1</v>
          </cell>
          <cell r="E32">
            <v>75.458333333333329</v>
          </cell>
          <cell r="F32">
            <v>94</v>
          </cell>
          <cell r="G32">
            <v>48</v>
          </cell>
          <cell r="H32">
            <v>20.88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26.1875</v>
          </cell>
          <cell r="C33">
            <v>32.799999999999997</v>
          </cell>
          <cell r="D33">
            <v>20.6</v>
          </cell>
          <cell r="E33">
            <v>76.708333333333329</v>
          </cell>
          <cell r="F33">
            <v>98</v>
          </cell>
          <cell r="G33">
            <v>52</v>
          </cell>
          <cell r="H33">
            <v>24.48</v>
          </cell>
          <cell r="I33" t="str">
            <v>*</v>
          </cell>
          <cell r="J33">
            <v>43.92</v>
          </cell>
          <cell r="K33">
            <v>0</v>
          </cell>
        </row>
        <row r="34">
          <cell r="B34">
            <v>26.154166666666665</v>
          </cell>
          <cell r="C34">
            <v>32.700000000000003</v>
          </cell>
          <cell r="D34">
            <v>19.399999999999999</v>
          </cell>
          <cell r="E34">
            <v>74.416666666666671</v>
          </cell>
          <cell r="F34">
            <v>96</v>
          </cell>
          <cell r="G34">
            <v>51</v>
          </cell>
          <cell r="H34">
            <v>27.720000000000002</v>
          </cell>
          <cell r="I34" t="str">
            <v>*</v>
          </cell>
          <cell r="J34">
            <v>46.800000000000004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25.799999999999997</v>
          </cell>
        </row>
      </sheetData>
      <sheetData sheetId="2">
        <row r="5">
          <cell r="B5">
            <v>28.825000000000003</v>
          </cell>
        </row>
      </sheetData>
      <sheetData sheetId="3">
        <row r="5">
          <cell r="B5">
            <v>23.2</v>
          </cell>
          <cell r="C5">
            <v>26.7</v>
          </cell>
          <cell r="D5">
            <v>21.2</v>
          </cell>
          <cell r="E5">
            <v>92.458333333333329</v>
          </cell>
          <cell r="F5">
            <v>96</v>
          </cell>
          <cell r="G5">
            <v>76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25.341666666666669</v>
          </cell>
          <cell r="C6">
            <v>33</v>
          </cell>
          <cell r="D6">
            <v>21</v>
          </cell>
          <cell r="E6">
            <v>82.958333333333329</v>
          </cell>
          <cell r="F6">
            <v>96</v>
          </cell>
          <cell r="G6">
            <v>53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26.362500000000001</v>
          </cell>
          <cell r="C7">
            <v>34.299999999999997</v>
          </cell>
          <cell r="D7">
            <v>20.2</v>
          </cell>
          <cell r="E7">
            <v>78.458333333333329</v>
          </cell>
          <cell r="F7">
            <v>96</v>
          </cell>
          <cell r="G7">
            <v>43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27.279166666666669</v>
          </cell>
          <cell r="C8">
            <v>35.4</v>
          </cell>
          <cell r="D8">
            <v>21.3</v>
          </cell>
          <cell r="E8">
            <v>75.5</v>
          </cell>
          <cell r="F8">
            <v>95</v>
          </cell>
          <cell r="G8">
            <v>41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27.625</v>
          </cell>
          <cell r="C9">
            <v>36.200000000000003</v>
          </cell>
          <cell r="D9">
            <v>21.7</v>
          </cell>
          <cell r="E9">
            <v>72.458333333333329</v>
          </cell>
          <cell r="F9">
            <v>94</v>
          </cell>
          <cell r="G9">
            <v>37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28.379166666666663</v>
          </cell>
          <cell r="C10">
            <v>36.5</v>
          </cell>
          <cell r="D10">
            <v>22.4</v>
          </cell>
          <cell r="E10">
            <v>69.291666666666671</v>
          </cell>
          <cell r="F10">
            <v>90</v>
          </cell>
          <cell r="G10">
            <v>41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24.770833333333332</v>
          </cell>
          <cell r="C11">
            <v>29.8</v>
          </cell>
          <cell r="D11">
            <v>21.8</v>
          </cell>
          <cell r="E11">
            <v>87.583333333333329</v>
          </cell>
          <cell r="F11">
            <v>96</v>
          </cell>
          <cell r="G11">
            <v>68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25.258333333333329</v>
          </cell>
          <cell r="C12">
            <v>31.7</v>
          </cell>
          <cell r="D12">
            <v>21.9</v>
          </cell>
          <cell r="E12">
            <v>86.291666666666671</v>
          </cell>
          <cell r="F12">
            <v>96</v>
          </cell>
          <cell r="G12">
            <v>62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26.587500000000002</v>
          </cell>
          <cell r="C13">
            <v>35.299999999999997</v>
          </cell>
          <cell r="D13">
            <v>21.6</v>
          </cell>
          <cell r="E13">
            <v>81.25</v>
          </cell>
          <cell r="F13">
            <v>96</v>
          </cell>
          <cell r="G13">
            <v>46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25.633333333333336</v>
          </cell>
          <cell r="C14">
            <v>31.7</v>
          </cell>
          <cell r="D14">
            <v>21.1</v>
          </cell>
          <cell r="E14">
            <v>83.416666666666671</v>
          </cell>
          <cell r="F14">
            <v>96</v>
          </cell>
          <cell r="G14">
            <v>57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25.533333333333328</v>
          </cell>
          <cell r="C15">
            <v>31.2</v>
          </cell>
          <cell r="D15">
            <v>21.1</v>
          </cell>
          <cell r="E15">
            <v>84.791666666666671</v>
          </cell>
          <cell r="F15">
            <v>96</v>
          </cell>
          <cell r="G15">
            <v>62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24.333333333333332</v>
          </cell>
          <cell r="C16">
            <v>30.3</v>
          </cell>
          <cell r="D16">
            <v>22.3</v>
          </cell>
          <cell r="E16">
            <v>88.791666666666671</v>
          </cell>
          <cell r="F16">
            <v>95</v>
          </cell>
          <cell r="G16">
            <v>66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25.462499999999991</v>
          </cell>
          <cell r="C17">
            <v>31.7</v>
          </cell>
          <cell r="D17">
            <v>22</v>
          </cell>
          <cell r="E17">
            <v>84.916666666666671</v>
          </cell>
          <cell r="F17">
            <v>96</v>
          </cell>
          <cell r="G17">
            <v>58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26.237500000000001</v>
          </cell>
          <cell r="C18">
            <v>33.1</v>
          </cell>
          <cell r="D18">
            <v>21.3</v>
          </cell>
          <cell r="E18">
            <v>81.875</v>
          </cell>
          <cell r="F18">
            <v>96</v>
          </cell>
          <cell r="G18">
            <v>53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23.166666666666661</v>
          </cell>
          <cell r="C19">
            <v>26.1</v>
          </cell>
          <cell r="D19">
            <v>21.7</v>
          </cell>
          <cell r="E19">
            <v>95.083333333333329</v>
          </cell>
          <cell r="F19">
            <v>96</v>
          </cell>
          <cell r="G19">
            <v>86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23.316666666666663</v>
          </cell>
          <cell r="C20">
            <v>27.3</v>
          </cell>
          <cell r="D20">
            <v>22</v>
          </cell>
          <cell r="E20">
            <v>94</v>
          </cell>
          <cell r="F20">
            <v>96</v>
          </cell>
          <cell r="G20">
            <v>78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22.504166666666666</v>
          </cell>
          <cell r="C21">
            <v>27.1</v>
          </cell>
          <cell r="D21">
            <v>19.399999999999999</v>
          </cell>
          <cell r="E21">
            <v>80.75</v>
          </cell>
          <cell r="F21">
            <v>96</v>
          </cell>
          <cell r="G21">
            <v>48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19.612499999999994</v>
          </cell>
          <cell r="C22">
            <v>27.2</v>
          </cell>
          <cell r="D22">
            <v>14</v>
          </cell>
          <cell r="E22">
            <v>70.458333333333329</v>
          </cell>
          <cell r="F22">
            <v>88</v>
          </cell>
          <cell r="G22">
            <v>41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19.933333333333334</v>
          </cell>
          <cell r="C23">
            <v>28.5</v>
          </cell>
          <cell r="D23">
            <v>12.7</v>
          </cell>
          <cell r="E23">
            <v>77.458333333333329</v>
          </cell>
          <cell r="F23">
            <v>96</v>
          </cell>
          <cell r="G23">
            <v>50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20.783333333333335</v>
          </cell>
          <cell r="C24">
            <v>30.4</v>
          </cell>
          <cell r="D24">
            <v>11.9</v>
          </cell>
          <cell r="E24">
            <v>74.875</v>
          </cell>
          <cell r="F24">
            <v>94</v>
          </cell>
          <cell r="G24">
            <v>44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23.441666666666666</v>
          </cell>
          <cell r="C25">
            <v>33.299999999999997</v>
          </cell>
          <cell r="D25">
            <v>16.100000000000001</v>
          </cell>
          <cell r="E25">
            <v>78</v>
          </cell>
          <cell r="F25">
            <v>95</v>
          </cell>
          <cell r="G25">
            <v>51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26.466666666666669</v>
          </cell>
          <cell r="C26">
            <v>34.700000000000003</v>
          </cell>
          <cell r="D26">
            <v>20.2</v>
          </cell>
          <cell r="E26">
            <v>76.625</v>
          </cell>
          <cell r="F26">
            <v>96</v>
          </cell>
          <cell r="G26">
            <v>45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25.645833333333329</v>
          </cell>
          <cell r="C27">
            <v>34.5</v>
          </cell>
          <cell r="D27">
            <v>18.7</v>
          </cell>
          <cell r="E27">
            <v>72.291666666666671</v>
          </cell>
          <cell r="F27">
            <v>95</v>
          </cell>
          <cell r="G27">
            <v>32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24.012500000000003</v>
          </cell>
          <cell r="C28">
            <v>31.4</v>
          </cell>
          <cell r="D28">
            <v>18.2</v>
          </cell>
          <cell r="E28">
            <v>78.833333333333329</v>
          </cell>
          <cell r="F28">
            <v>95</v>
          </cell>
          <cell r="G28">
            <v>50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24.752173913043475</v>
          </cell>
          <cell r="C29">
            <v>34.799999999999997</v>
          </cell>
          <cell r="D29">
            <v>18.2</v>
          </cell>
          <cell r="E29">
            <v>75.521739130434781</v>
          </cell>
          <cell r="F29">
            <v>95</v>
          </cell>
          <cell r="G29">
            <v>35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25.049999999999994</v>
          </cell>
          <cell r="C30">
            <v>35.4</v>
          </cell>
          <cell r="D30">
            <v>17.8</v>
          </cell>
          <cell r="E30">
            <v>75.625</v>
          </cell>
          <cell r="F30">
            <v>95</v>
          </cell>
          <cell r="G30">
            <v>41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26.579166666666666</v>
          </cell>
          <cell r="C31">
            <v>35.200000000000003</v>
          </cell>
          <cell r="D31">
            <v>20.2</v>
          </cell>
          <cell r="E31">
            <v>74.291666666666671</v>
          </cell>
          <cell r="F31">
            <v>94</v>
          </cell>
          <cell r="G31">
            <v>43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26.516666666666669</v>
          </cell>
          <cell r="C32">
            <v>35</v>
          </cell>
          <cell r="D32">
            <v>21</v>
          </cell>
          <cell r="E32">
            <v>75.458333333333329</v>
          </cell>
          <cell r="F32">
            <v>94</v>
          </cell>
          <cell r="G32">
            <v>45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26.808333333333326</v>
          </cell>
          <cell r="C33">
            <v>35.1</v>
          </cell>
          <cell r="D33">
            <v>20</v>
          </cell>
          <cell r="E33">
            <v>74.833333333333329</v>
          </cell>
          <cell r="F33">
            <v>95</v>
          </cell>
          <cell r="G33">
            <v>43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26.525000000000002</v>
          </cell>
          <cell r="C34">
            <v>34.6</v>
          </cell>
          <cell r="D34">
            <v>19.600000000000001</v>
          </cell>
          <cell r="E34">
            <v>73.541666666666671</v>
          </cell>
          <cell r="F34">
            <v>94</v>
          </cell>
          <cell r="G34">
            <v>47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28.695238095238089</v>
          </cell>
        </row>
      </sheetData>
      <sheetData sheetId="2">
        <row r="5">
          <cell r="B5">
            <v>30.534782608695654</v>
          </cell>
        </row>
      </sheetData>
      <sheetData sheetId="3">
        <row r="5">
          <cell r="B5">
            <v>25.041666666666668</v>
          </cell>
          <cell r="C5">
            <v>29.3</v>
          </cell>
          <cell r="D5">
            <v>22.5</v>
          </cell>
          <cell r="E5">
            <v>85.875</v>
          </cell>
          <cell r="F5">
            <v>95</v>
          </cell>
          <cell r="G5">
            <v>61</v>
          </cell>
          <cell r="H5">
            <v>11.879999999999999</v>
          </cell>
          <cell r="I5" t="str">
            <v>*</v>
          </cell>
          <cell r="J5">
            <v>26.64</v>
          </cell>
          <cell r="K5">
            <v>1.2</v>
          </cell>
        </row>
        <row r="6">
          <cell r="B6">
            <v>27.320833333333336</v>
          </cell>
          <cell r="C6">
            <v>34.299999999999997</v>
          </cell>
          <cell r="D6">
            <v>23.3</v>
          </cell>
          <cell r="E6">
            <v>78.708333333333329</v>
          </cell>
          <cell r="F6">
            <v>94</v>
          </cell>
          <cell r="G6">
            <v>52</v>
          </cell>
          <cell r="H6">
            <v>5.7600000000000007</v>
          </cell>
          <cell r="I6" t="str">
            <v>*</v>
          </cell>
          <cell r="J6">
            <v>16.2</v>
          </cell>
          <cell r="K6">
            <v>0</v>
          </cell>
        </row>
        <row r="7">
          <cell r="B7">
            <v>28.6875</v>
          </cell>
          <cell r="C7">
            <v>34.6</v>
          </cell>
          <cell r="D7">
            <v>24.4</v>
          </cell>
          <cell r="E7">
            <v>75.5</v>
          </cell>
          <cell r="F7">
            <v>93</v>
          </cell>
          <cell r="G7">
            <v>50</v>
          </cell>
          <cell r="H7">
            <v>8.2799999999999994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29.075000000000003</v>
          </cell>
          <cell r="C8">
            <v>36.200000000000003</v>
          </cell>
          <cell r="D8">
            <v>23.3</v>
          </cell>
          <cell r="E8">
            <v>72.208333333333329</v>
          </cell>
          <cell r="F8">
            <v>93</v>
          </cell>
          <cell r="G8">
            <v>38</v>
          </cell>
          <cell r="H8">
            <v>10.44</v>
          </cell>
          <cell r="I8" t="str">
            <v>*</v>
          </cell>
          <cell r="J8">
            <v>22.32</v>
          </cell>
          <cell r="K8">
            <v>0</v>
          </cell>
        </row>
        <row r="9">
          <cell r="B9">
            <v>29.270833333333329</v>
          </cell>
          <cell r="C9">
            <v>36.799999999999997</v>
          </cell>
          <cell r="D9">
            <v>24.2</v>
          </cell>
          <cell r="E9">
            <v>71.166666666666671</v>
          </cell>
          <cell r="F9">
            <v>91</v>
          </cell>
          <cell r="G9">
            <v>37</v>
          </cell>
          <cell r="H9">
            <v>7.5600000000000005</v>
          </cell>
          <cell r="I9" t="str">
            <v>*</v>
          </cell>
          <cell r="J9">
            <v>25.92</v>
          </cell>
          <cell r="K9">
            <v>0</v>
          </cell>
        </row>
        <row r="10">
          <cell r="B10">
            <v>30.000000000000004</v>
          </cell>
          <cell r="C10">
            <v>36.700000000000003</v>
          </cell>
          <cell r="D10">
            <v>25.4</v>
          </cell>
          <cell r="E10">
            <v>66</v>
          </cell>
          <cell r="F10">
            <v>85</v>
          </cell>
          <cell r="G10">
            <v>40</v>
          </cell>
          <cell r="H10">
            <v>12.24</v>
          </cell>
          <cell r="I10" t="str">
            <v>*</v>
          </cell>
          <cell r="J10">
            <v>22.68</v>
          </cell>
          <cell r="K10">
            <v>0</v>
          </cell>
        </row>
        <row r="11">
          <cell r="B11">
            <v>27.312500000000011</v>
          </cell>
          <cell r="C11">
            <v>34.200000000000003</v>
          </cell>
          <cell r="D11">
            <v>24.6</v>
          </cell>
          <cell r="E11">
            <v>78.291666666666671</v>
          </cell>
          <cell r="F11">
            <v>92</v>
          </cell>
          <cell r="G11">
            <v>52</v>
          </cell>
          <cell r="H11">
            <v>14.76</v>
          </cell>
          <cell r="I11" t="str">
            <v>*</v>
          </cell>
          <cell r="J11">
            <v>46.440000000000005</v>
          </cell>
          <cell r="K11">
            <v>14.4</v>
          </cell>
        </row>
        <row r="12">
          <cell r="B12">
            <v>26.429166666666664</v>
          </cell>
          <cell r="C12">
            <v>32.700000000000003</v>
          </cell>
          <cell r="D12">
            <v>24.4</v>
          </cell>
          <cell r="E12">
            <v>85</v>
          </cell>
          <cell r="F12">
            <v>94</v>
          </cell>
          <cell r="G12">
            <v>60</v>
          </cell>
          <cell r="H12">
            <v>6.84</v>
          </cell>
          <cell r="I12" t="str">
            <v>*</v>
          </cell>
          <cell r="J12">
            <v>21.240000000000002</v>
          </cell>
          <cell r="K12">
            <v>3.2</v>
          </cell>
        </row>
        <row r="13">
          <cell r="B13">
            <v>28.075000000000003</v>
          </cell>
          <cell r="C13">
            <v>34.6</v>
          </cell>
          <cell r="D13">
            <v>24</v>
          </cell>
          <cell r="E13">
            <v>78.416666666666671</v>
          </cell>
          <cell r="F13">
            <v>94</v>
          </cell>
          <cell r="G13">
            <v>47</v>
          </cell>
          <cell r="H13">
            <v>5.04</v>
          </cell>
          <cell r="I13" t="str">
            <v>*</v>
          </cell>
          <cell r="J13">
            <v>19.079999999999998</v>
          </cell>
          <cell r="K13">
            <v>0.2</v>
          </cell>
        </row>
        <row r="14">
          <cell r="B14">
            <v>26.145833333333339</v>
          </cell>
          <cell r="C14">
            <v>32.1</v>
          </cell>
          <cell r="D14">
            <v>22.1</v>
          </cell>
          <cell r="E14">
            <v>82.166666666666671</v>
          </cell>
          <cell r="F14">
            <v>95</v>
          </cell>
          <cell r="G14">
            <v>56</v>
          </cell>
          <cell r="H14">
            <v>12.96</v>
          </cell>
          <cell r="I14" t="str">
            <v>*</v>
          </cell>
          <cell r="J14">
            <v>44.28</v>
          </cell>
          <cell r="K14">
            <v>77.8</v>
          </cell>
        </row>
        <row r="15">
          <cell r="B15">
            <v>26.012499999999999</v>
          </cell>
          <cell r="C15">
            <v>29.4</v>
          </cell>
          <cell r="D15">
            <v>24.1</v>
          </cell>
          <cell r="E15">
            <v>88.5</v>
          </cell>
          <cell r="F15">
            <v>94</v>
          </cell>
          <cell r="G15">
            <v>73</v>
          </cell>
          <cell r="H15">
            <v>5.7600000000000007</v>
          </cell>
          <cell r="I15" t="str">
            <v>*</v>
          </cell>
          <cell r="J15">
            <v>24.840000000000003</v>
          </cell>
          <cell r="K15">
            <v>35.6</v>
          </cell>
        </row>
        <row r="16">
          <cell r="B16">
            <v>25.491666666666664</v>
          </cell>
          <cell r="C16">
            <v>30.9</v>
          </cell>
          <cell r="D16">
            <v>23.7</v>
          </cell>
          <cell r="E16">
            <v>89.333333333333329</v>
          </cell>
          <cell r="F16">
            <v>95</v>
          </cell>
          <cell r="G16">
            <v>64</v>
          </cell>
          <cell r="H16">
            <v>10.8</v>
          </cell>
          <cell r="I16" t="str">
            <v>*</v>
          </cell>
          <cell r="J16">
            <v>24.48</v>
          </cell>
          <cell r="K16">
            <v>15.999999999999998</v>
          </cell>
        </row>
        <row r="17">
          <cell r="B17">
            <v>26.358333333333338</v>
          </cell>
          <cell r="C17">
            <v>30.7</v>
          </cell>
          <cell r="D17">
            <v>23.8</v>
          </cell>
          <cell r="E17">
            <v>85.125</v>
          </cell>
          <cell r="F17">
            <v>95</v>
          </cell>
          <cell r="G17">
            <v>63</v>
          </cell>
          <cell r="H17">
            <v>5.7600000000000007</v>
          </cell>
          <cell r="I17" t="str">
            <v>*</v>
          </cell>
          <cell r="J17">
            <v>17.64</v>
          </cell>
          <cell r="K17">
            <v>0.2</v>
          </cell>
        </row>
        <row r="18">
          <cell r="B18">
            <v>27.595833333333331</v>
          </cell>
          <cell r="C18">
            <v>33.5</v>
          </cell>
          <cell r="D18">
            <v>24.3</v>
          </cell>
          <cell r="E18">
            <v>81.416666666666671</v>
          </cell>
          <cell r="F18">
            <v>94</v>
          </cell>
          <cell r="G18">
            <v>55</v>
          </cell>
          <cell r="H18">
            <v>11.879999999999999</v>
          </cell>
          <cell r="I18" t="str">
            <v>*</v>
          </cell>
          <cell r="J18">
            <v>32.76</v>
          </cell>
          <cell r="K18">
            <v>5.4</v>
          </cell>
        </row>
        <row r="19">
          <cell r="B19">
            <v>26.599999999999994</v>
          </cell>
          <cell r="C19">
            <v>31.2</v>
          </cell>
          <cell r="D19">
            <v>24.3</v>
          </cell>
          <cell r="E19">
            <v>85.791666666666671</v>
          </cell>
          <cell r="F19">
            <v>94</v>
          </cell>
          <cell r="G19">
            <v>65</v>
          </cell>
          <cell r="H19">
            <v>11.16</v>
          </cell>
          <cell r="I19" t="str">
            <v>*</v>
          </cell>
          <cell r="J19">
            <v>30.96</v>
          </cell>
          <cell r="K19">
            <v>14.399999999999999</v>
          </cell>
        </row>
        <row r="20">
          <cell r="B20">
            <v>25.439130434782609</v>
          </cell>
          <cell r="C20">
            <v>29</v>
          </cell>
          <cell r="D20">
            <v>23.7</v>
          </cell>
          <cell r="E20">
            <v>90.695652173913047</v>
          </cell>
          <cell r="F20">
            <v>95</v>
          </cell>
          <cell r="G20">
            <v>73</v>
          </cell>
          <cell r="H20">
            <v>6.12</v>
          </cell>
          <cell r="I20" t="str">
            <v>*</v>
          </cell>
          <cell r="J20">
            <v>20.88</v>
          </cell>
          <cell r="K20">
            <v>73</v>
          </cell>
        </row>
        <row r="21">
          <cell r="B21">
            <v>24.324999999999999</v>
          </cell>
          <cell r="C21">
            <v>27.4</v>
          </cell>
          <cell r="D21">
            <v>22</v>
          </cell>
          <cell r="E21">
            <v>83.875</v>
          </cell>
          <cell r="F21">
            <v>93</v>
          </cell>
          <cell r="G21">
            <v>66</v>
          </cell>
          <cell r="H21">
            <v>10.08</v>
          </cell>
          <cell r="I21" t="str">
            <v>*</v>
          </cell>
          <cell r="J21">
            <v>22.68</v>
          </cell>
          <cell r="K21">
            <v>1</v>
          </cell>
        </row>
        <row r="22">
          <cell r="B22">
            <v>22.150000000000002</v>
          </cell>
          <cell r="C22">
            <v>27.9</v>
          </cell>
          <cell r="D22">
            <v>16.899999999999999</v>
          </cell>
          <cell r="E22">
            <v>68.041666666666671</v>
          </cell>
          <cell r="F22">
            <v>89</v>
          </cell>
          <cell r="G22">
            <v>38</v>
          </cell>
          <cell r="H22">
            <v>11.16</v>
          </cell>
          <cell r="I22" t="str">
            <v>*</v>
          </cell>
          <cell r="J22">
            <v>21.240000000000002</v>
          </cell>
          <cell r="K22">
            <v>0</v>
          </cell>
        </row>
        <row r="23">
          <cell r="B23">
            <v>22.087500000000002</v>
          </cell>
          <cell r="C23">
            <v>31.6</v>
          </cell>
          <cell r="D23">
            <v>15.9</v>
          </cell>
          <cell r="E23">
            <v>71.666666666666671</v>
          </cell>
          <cell r="F23">
            <v>91</v>
          </cell>
          <cell r="G23">
            <v>33</v>
          </cell>
          <cell r="H23">
            <v>6.48</v>
          </cell>
          <cell r="I23" t="str">
            <v>*</v>
          </cell>
          <cell r="J23">
            <v>15.840000000000002</v>
          </cell>
          <cell r="K23">
            <v>0</v>
          </cell>
        </row>
        <row r="24">
          <cell r="B24">
            <v>24.9375</v>
          </cell>
          <cell r="C24">
            <v>33.1</v>
          </cell>
          <cell r="D24">
            <v>19.2</v>
          </cell>
          <cell r="E24">
            <v>70.833333333333329</v>
          </cell>
          <cell r="F24">
            <v>91</v>
          </cell>
          <cell r="G24">
            <v>42</v>
          </cell>
          <cell r="H24">
            <v>7.2</v>
          </cell>
          <cell r="I24" t="str">
            <v>*</v>
          </cell>
          <cell r="J24">
            <v>16.920000000000002</v>
          </cell>
          <cell r="K24">
            <v>0</v>
          </cell>
        </row>
        <row r="25">
          <cell r="B25">
            <v>27.245833333333334</v>
          </cell>
          <cell r="C25">
            <v>34.4</v>
          </cell>
          <cell r="D25">
            <v>22.3</v>
          </cell>
          <cell r="E25">
            <v>72.666666666666671</v>
          </cell>
          <cell r="F25">
            <v>89</v>
          </cell>
          <cell r="G25">
            <v>50</v>
          </cell>
          <cell r="H25">
            <v>9</v>
          </cell>
          <cell r="I25" t="str">
            <v>*</v>
          </cell>
          <cell r="J25">
            <v>19.440000000000001</v>
          </cell>
          <cell r="K25">
            <v>0</v>
          </cell>
        </row>
        <row r="26">
          <cell r="B26">
            <v>27.608333333333334</v>
          </cell>
          <cell r="C26">
            <v>33.700000000000003</v>
          </cell>
          <cell r="D26">
            <v>23</v>
          </cell>
          <cell r="E26">
            <v>76.791666666666671</v>
          </cell>
          <cell r="F26">
            <v>93</v>
          </cell>
          <cell r="G26">
            <v>49</v>
          </cell>
          <cell r="H26">
            <v>11.520000000000001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27.362499999999997</v>
          </cell>
          <cell r="C27">
            <v>34.1</v>
          </cell>
          <cell r="D27">
            <v>21.7</v>
          </cell>
          <cell r="E27">
            <v>74.791666666666671</v>
          </cell>
          <cell r="F27">
            <v>93</v>
          </cell>
          <cell r="G27">
            <v>42</v>
          </cell>
          <cell r="H27">
            <v>9.3600000000000012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27.337499999999995</v>
          </cell>
          <cell r="C28">
            <v>32.799999999999997</v>
          </cell>
          <cell r="D28">
            <v>22.2</v>
          </cell>
          <cell r="E28">
            <v>76.791666666666671</v>
          </cell>
          <cell r="F28">
            <v>93</v>
          </cell>
          <cell r="G28">
            <v>55</v>
          </cell>
          <cell r="H28">
            <v>6.84</v>
          </cell>
          <cell r="I28" t="str">
            <v>*</v>
          </cell>
          <cell r="J28">
            <v>16.920000000000002</v>
          </cell>
          <cell r="K28">
            <v>0</v>
          </cell>
        </row>
        <row r="29">
          <cell r="B29">
            <v>27.691666666666663</v>
          </cell>
          <cell r="C29">
            <v>34</v>
          </cell>
          <cell r="D29">
            <v>22.7</v>
          </cell>
          <cell r="E29">
            <v>71.5</v>
          </cell>
          <cell r="F29">
            <v>93</v>
          </cell>
          <cell r="G29">
            <v>38</v>
          </cell>
          <cell r="H29">
            <v>9.7200000000000006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26.974999999999994</v>
          </cell>
          <cell r="C30">
            <v>34.700000000000003</v>
          </cell>
          <cell r="D30">
            <v>21.4</v>
          </cell>
          <cell r="E30">
            <v>72.541666666666671</v>
          </cell>
          <cell r="F30">
            <v>92</v>
          </cell>
          <cell r="G30">
            <v>41</v>
          </cell>
          <cell r="H30">
            <v>11.879999999999999</v>
          </cell>
          <cell r="I30" t="str">
            <v>*</v>
          </cell>
          <cell r="J30">
            <v>27.720000000000002</v>
          </cell>
          <cell r="K30">
            <v>0</v>
          </cell>
        </row>
        <row r="31">
          <cell r="B31">
            <v>27.304166666666671</v>
          </cell>
          <cell r="C31">
            <v>35.1</v>
          </cell>
          <cell r="D31">
            <v>21.4</v>
          </cell>
          <cell r="E31">
            <v>74.291666666666671</v>
          </cell>
          <cell r="F31">
            <v>93</v>
          </cell>
          <cell r="G31">
            <v>47</v>
          </cell>
          <cell r="H31">
            <v>9.7200000000000006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28.412499999999994</v>
          </cell>
          <cell r="C32">
            <v>35.299999999999997</v>
          </cell>
          <cell r="D32">
            <v>22.9</v>
          </cell>
          <cell r="E32">
            <v>74.791666666666671</v>
          </cell>
          <cell r="F32">
            <v>93</v>
          </cell>
          <cell r="G32">
            <v>47</v>
          </cell>
          <cell r="H32">
            <v>12.24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28.487499999999997</v>
          </cell>
          <cell r="C33">
            <v>34.700000000000003</v>
          </cell>
          <cell r="D33">
            <v>23.3</v>
          </cell>
          <cell r="E33">
            <v>74.833333333333329</v>
          </cell>
          <cell r="F33">
            <v>93</v>
          </cell>
          <cell r="G33">
            <v>49</v>
          </cell>
          <cell r="H33">
            <v>14.04</v>
          </cell>
          <cell r="I33" t="str">
            <v>*</v>
          </cell>
          <cell r="J33">
            <v>32.04</v>
          </cell>
          <cell r="K33">
            <v>0</v>
          </cell>
        </row>
        <row r="34">
          <cell r="B34">
            <v>28.795833333333334</v>
          </cell>
          <cell r="C34">
            <v>34.799999999999997</v>
          </cell>
          <cell r="D34">
            <v>23.1</v>
          </cell>
          <cell r="E34">
            <v>70.875</v>
          </cell>
          <cell r="F34">
            <v>91</v>
          </cell>
          <cell r="G34">
            <v>47</v>
          </cell>
          <cell r="H34">
            <v>13.32</v>
          </cell>
          <cell r="I34" t="str">
            <v>*</v>
          </cell>
          <cell r="J34">
            <v>33.119999999999997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26.895833333333339</v>
          </cell>
        </row>
      </sheetData>
      <sheetData sheetId="2">
        <row r="5">
          <cell r="B5">
            <v>29.337500000000006</v>
          </cell>
        </row>
      </sheetData>
      <sheetData sheetId="3">
        <row r="5">
          <cell r="B5">
            <v>23.7</v>
          </cell>
          <cell r="C5">
            <v>27.8</v>
          </cell>
          <cell r="D5">
            <v>21.5</v>
          </cell>
          <cell r="E5">
            <v>93.458333333333329</v>
          </cell>
          <cell r="F5">
            <v>100</v>
          </cell>
          <cell r="G5">
            <v>75</v>
          </cell>
          <cell r="H5">
            <v>9</v>
          </cell>
          <cell r="I5" t="str">
            <v>*</v>
          </cell>
          <cell r="J5">
            <v>20.88</v>
          </cell>
          <cell r="K5">
            <v>1.2000000000000002</v>
          </cell>
        </row>
        <row r="6">
          <cell r="B6">
            <v>25.833333333333332</v>
          </cell>
          <cell r="C6">
            <v>32.9</v>
          </cell>
          <cell r="D6">
            <v>21.2</v>
          </cell>
          <cell r="E6">
            <v>84.125</v>
          </cell>
          <cell r="F6">
            <v>100</v>
          </cell>
          <cell r="G6">
            <v>50</v>
          </cell>
          <cell r="H6">
            <v>9</v>
          </cell>
          <cell r="I6" t="str">
            <v>*</v>
          </cell>
          <cell r="J6">
            <v>16.2</v>
          </cell>
          <cell r="K6">
            <v>0</v>
          </cell>
        </row>
        <row r="7">
          <cell r="B7">
            <v>28.008333333333336</v>
          </cell>
          <cell r="C7">
            <v>35.4</v>
          </cell>
          <cell r="D7">
            <v>22.4</v>
          </cell>
          <cell r="E7">
            <v>73.916666666666671</v>
          </cell>
          <cell r="F7">
            <v>98</v>
          </cell>
          <cell r="G7">
            <v>42</v>
          </cell>
          <cell r="H7">
            <v>12.6</v>
          </cell>
          <cell r="I7" t="str">
            <v>*</v>
          </cell>
          <cell r="J7">
            <v>27.36</v>
          </cell>
          <cell r="K7">
            <v>0.4</v>
          </cell>
        </row>
        <row r="8">
          <cell r="B8">
            <v>29.1875</v>
          </cell>
          <cell r="C8">
            <v>35.299999999999997</v>
          </cell>
          <cell r="D8">
            <v>23.9</v>
          </cell>
          <cell r="E8">
            <v>67.125</v>
          </cell>
          <cell r="F8">
            <v>93</v>
          </cell>
          <cell r="G8">
            <v>41</v>
          </cell>
          <cell r="H8">
            <v>13.32</v>
          </cell>
          <cell r="I8" t="str">
            <v>*</v>
          </cell>
          <cell r="J8">
            <v>26.64</v>
          </cell>
          <cell r="K8">
            <v>0</v>
          </cell>
        </row>
        <row r="9">
          <cell r="B9">
            <v>29.458333333333332</v>
          </cell>
          <cell r="C9">
            <v>37</v>
          </cell>
          <cell r="D9">
            <v>23.9</v>
          </cell>
          <cell r="E9">
            <v>65.666666666666671</v>
          </cell>
          <cell r="F9">
            <v>93</v>
          </cell>
          <cell r="G9">
            <v>38</v>
          </cell>
          <cell r="H9">
            <v>7.2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29.395833333333329</v>
          </cell>
          <cell r="C10">
            <v>36.299999999999997</v>
          </cell>
          <cell r="D10">
            <v>24.3</v>
          </cell>
          <cell r="E10">
            <v>65.041666666666671</v>
          </cell>
          <cell r="F10">
            <v>88</v>
          </cell>
          <cell r="G10">
            <v>39</v>
          </cell>
          <cell r="H10">
            <v>13.68</v>
          </cell>
          <cell r="I10" t="str">
            <v>*</v>
          </cell>
          <cell r="J10">
            <v>27</v>
          </cell>
          <cell r="K10">
            <v>2.6</v>
          </cell>
        </row>
        <row r="11">
          <cell r="B11">
            <v>26.237499999999997</v>
          </cell>
          <cell r="C11">
            <v>32.700000000000003</v>
          </cell>
          <cell r="D11">
            <v>21.6</v>
          </cell>
          <cell r="E11">
            <v>73.333333333333329</v>
          </cell>
          <cell r="F11">
            <v>93</v>
          </cell>
          <cell r="G11">
            <v>54</v>
          </cell>
          <cell r="H11">
            <v>23.400000000000002</v>
          </cell>
          <cell r="I11" t="str">
            <v>*</v>
          </cell>
          <cell r="J11">
            <v>34.200000000000003</v>
          </cell>
          <cell r="K11">
            <v>2.8</v>
          </cell>
        </row>
        <row r="12">
          <cell r="B12">
            <v>25.629166666666674</v>
          </cell>
          <cell r="C12">
            <v>32.6</v>
          </cell>
          <cell r="D12">
            <v>21.4</v>
          </cell>
          <cell r="E12">
            <v>83.708333333333329</v>
          </cell>
          <cell r="F12">
            <v>100</v>
          </cell>
          <cell r="G12">
            <v>53</v>
          </cell>
          <cell r="H12">
            <v>10.44</v>
          </cell>
          <cell r="I12" t="str">
            <v>*</v>
          </cell>
          <cell r="J12">
            <v>23.759999999999998</v>
          </cell>
          <cell r="K12">
            <v>0.2</v>
          </cell>
        </row>
        <row r="13">
          <cell r="B13">
            <v>27.675000000000001</v>
          </cell>
          <cell r="C13">
            <v>34.6</v>
          </cell>
          <cell r="D13">
            <v>23.2</v>
          </cell>
          <cell r="E13">
            <v>76.75</v>
          </cell>
          <cell r="F13">
            <v>96</v>
          </cell>
          <cell r="G13">
            <v>49</v>
          </cell>
          <cell r="H13">
            <v>10.44</v>
          </cell>
          <cell r="I13" t="str">
            <v>*</v>
          </cell>
          <cell r="J13">
            <v>21.6</v>
          </cell>
          <cell r="K13">
            <v>0</v>
          </cell>
        </row>
        <row r="14">
          <cell r="B14">
            <v>27.729166666666668</v>
          </cell>
          <cell r="C14">
            <v>34.6</v>
          </cell>
          <cell r="D14">
            <v>21.7</v>
          </cell>
          <cell r="E14">
            <v>73.75</v>
          </cell>
          <cell r="F14">
            <v>99</v>
          </cell>
          <cell r="G14">
            <v>45</v>
          </cell>
          <cell r="H14">
            <v>14.04</v>
          </cell>
          <cell r="I14" t="str">
            <v>*</v>
          </cell>
          <cell r="J14">
            <v>27</v>
          </cell>
          <cell r="K14">
            <v>0</v>
          </cell>
        </row>
        <row r="15">
          <cell r="B15">
            <v>28.024999999999995</v>
          </cell>
          <cell r="C15">
            <v>35.200000000000003</v>
          </cell>
          <cell r="D15">
            <v>22.6</v>
          </cell>
          <cell r="E15">
            <v>71.708333333333329</v>
          </cell>
          <cell r="F15">
            <v>97</v>
          </cell>
          <cell r="G15">
            <v>41</v>
          </cell>
          <cell r="H15">
            <v>10.08</v>
          </cell>
          <cell r="I15" t="str">
            <v>*</v>
          </cell>
          <cell r="J15">
            <v>24.12</v>
          </cell>
          <cell r="K15">
            <v>0</v>
          </cell>
        </row>
        <row r="16">
          <cell r="B16">
            <v>27.041666666666661</v>
          </cell>
          <cell r="C16">
            <v>33.5</v>
          </cell>
          <cell r="D16">
            <v>23.7</v>
          </cell>
          <cell r="E16">
            <v>77.583333333333329</v>
          </cell>
          <cell r="F16">
            <v>95</v>
          </cell>
          <cell r="G16">
            <v>47</v>
          </cell>
          <cell r="H16">
            <v>19.8</v>
          </cell>
          <cell r="I16" t="str">
            <v>*</v>
          </cell>
          <cell r="J16">
            <v>47.88</v>
          </cell>
          <cell r="K16">
            <v>4.5999999999999996</v>
          </cell>
        </row>
        <row r="17">
          <cell r="B17">
            <v>25.816666666666674</v>
          </cell>
          <cell r="C17">
            <v>30.9</v>
          </cell>
          <cell r="D17">
            <v>22.5</v>
          </cell>
          <cell r="E17">
            <v>88.625</v>
          </cell>
          <cell r="F17">
            <v>100</v>
          </cell>
          <cell r="G17">
            <v>67</v>
          </cell>
          <cell r="H17">
            <v>21.96</v>
          </cell>
          <cell r="I17" t="str">
            <v>*</v>
          </cell>
          <cell r="J17">
            <v>37.800000000000004</v>
          </cell>
          <cell r="K17">
            <v>33</v>
          </cell>
        </row>
        <row r="18">
          <cell r="B18">
            <v>25.270833333333332</v>
          </cell>
          <cell r="C18">
            <v>30.7</v>
          </cell>
          <cell r="D18">
            <v>23</v>
          </cell>
          <cell r="E18">
            <v>92</v>
          </cell>
          <cell r="F18">
            <v>100</v>
          </cell>
          <cell r="G18">
            <v>67</v>
          </cell>
          <cell r="H18">
            <v>12.6</v>
          </cell>
          <cell r="I18" t="str">
            <v>*</v>
          </cell>
          <cell r="J18">
            <v>34.56</v>
          </cell>
          <cell r="K18">
            <v>28.999999999999996</v>
          </cell>
        </row>
        <row r="19">
          <cell r="B19">
            <v>23.479166666666671</v>
          </cell>
          <cell r="C19">
            <v>24.6</v>
          </cell>
          <cell r="D19">
            <v>22.9</v>
          </cell>
          <cell r="E19">
            <v>98.25</v>
          </cell>
          <cell r="F19">
            <v>100</v>
          </cell>
          <cell r="G19">
            <v>95</v>
          </cell>
          <cell r="H19">
            <v>15.120000000000001</v>
          </cell>
          <cell r="I19" t="str">
            <v>*</v>
          </cell>
          <cell r="J19">
            <v>30.6</v>
          </cell>
          <cell r="K19">
            <v>13.599999999999998</v>
          </cell>
        </row>
        <row r="20">
          <cell r="B20">
            <v>23.608333333333334</v>
          </cell>
          <cell r="C20">
            <v>25</v>
          </cell>
          <cell r="D20">
            <v>22.8</v>
          </cell>
          <cell r="E20">
            <v>97.375</v>
          </cell>
          <cell r="F20">
            <v>100</v>
          </cell>
          <cell r="G20">
            <v>91</v>
          </cell>
          <cell r="H20">
            <v>11.879999999999999</v>
          </cell>
          <cell r="I20" t="str">
            <v>*</v>
          </cell>
          <cell r="J20">
            <v>28.8</v>
          </cell>
          <cell r="K20">
            <v>12.4</v>
          </cell>
        </row>
        <row r="21">
          <cell r="B21">
            <v>22.745833333333334</v>
          </cell>
          <cell r="C21">
            <v>27.3</v>
          </cell>
          <cell r="D21">
            <v>20.100000000000001</v>
          </cell>
          <cell r="E21">
            <v>85.291666666666671</v>
          </cell>
          <cell r="F21">
            <v>99</v>
          </cell>
          <cell r="G21">
            <v>47</v>
          </cell>
          <cell r="H21">
            <v>13.68</v>
          </cell>
          <cell r="I21" t="str">
            <v>*</v>
          </cell>
          <cell r="J21">
            <v>30.6</v>
          </cell>
          <cell r="K21">
            <v>5.6000000000000005</v>
          </cell>
        </row>
        <row r="22">
          <cell r="B22">
            <v>20.845833333333328</v>
          </cell>
          <cell r="C22">
            <v>27.7</v>
          </cell>
          <cell r="D22">
            <v>15.1</v>
          </cell>
          <cell r="E22">
            <v>70.75</v>
          </cell>
          <cell r="F22">
            <v>90</v>
          </cell>
          <cell r="G22">
            <v>46</v>
          </cell>
          <cell r="H22">
            <v>12.24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22.150000000000006</v>
          </cell>
          <cell r="C23">
            <v>28.6</v>
          </cell>
          <cell r="D23">
            <v>17.3</v>
          </cell>
          <cell r="E23">
            <v>67.583333333333329</v>
          </cell>
          <cell r="F23">
            <v>97</v>
          </cell>
          <cell r="G23">
            <v>39</v>
          </cell>
          <cell r="H23">
            <v>20.52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22.595833333333331</v>
          </cell>
          <cell r="C24">
            <v>31.5</v>
          </cell>
          <cell r="D24">
            <v>16.3</v>
          </cell>
          <cell r="E24">
            <v>67.875</v>
          </cell>
          <cell r="F24">
            <v>92</v>
          </cell>
          <cell r="G24">
            <v>41</v>
          </cell>
          <cell r="H24">
            <v>12.96</v>
          </cell>
          <cell r="I24" t="str">
            <v>*</v>
          </cell>
          <cell r="J24">
            <v>24.12</v>
          </cell>
          <cell r="K24">
            <v>0</v>
          </cell>
        </row>
        <row r="25">
          <cell r="B25">
            <v>25.770833333333332</v>
          </cell>
          <cell r="C25">
            <v>34.200000000000003</v>
          </cell>
          <cell r="D25">
            <v>19.2</v>
          </cell>
          <cell r="E25">
            <v>69.875</v>
          </cell>
          <cell r="F25">
            <v>91</v>
          </cell>
          <cell r="G25">
            <v>43</v>
          </cell>
          <cell r="H25">
            <v>11.879999999999999</v>
          </cell>
          <cell r="I25" t="str">
            <v>*</v>
          </cell>
          <cell r="J25">
            <v>25.56</v>
          </cell>
          <cell r="K25">
            <v>0</v>
          </cell>
        </row>
        <row r="26">
          <cell r="B26">
            <v>27.066666666666674</v>
          </cell>
          <cell r="C26">
            <v>33.200000000000003</v>
          </cell>
          <cell r="D26">
            <v>21.7</v>
          </cell>
          <cell r="E26">
            <v>69.083333333333329</v>
          </cell>
          <cell r="F26">
            <v>90</v>
          </cell>
          <cell r="G26">
            <v>44</v>
          </cell>
          <cell r="H26">
            <v>15.48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27.299999999999997</v>
          </cell>
          <cell r="C27">
            <v>34.4</v>
          </cell>
          <cell r="D27">
            <v>21.4</v>
          </cell>
          <cell r="E27">
            <v>64.333333333333329</v>
          </cell>
          <cell r="F27">
            <v>91</v>
          </cell>
          <cell r="G27">
            <v>35</v>
          </cell>
          <cell r="H27">
            <v>14.4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25.904166666666669</v>
          </cell>
          <cell r="C28">
            <v>31.6</v>
          </cell>
          <cell r="D28">
            <v>20.2</v>
          </cell>
          <cell r="E28">
            <v>66.5</v>
          </cell>
          <cell r="F28">
            <v>90</v>
          </cell>
          <cell r="G28">
            <v>44</v>
          </cell>
          <cell r="H28">
            <v>14.04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26.849999999999998</v>
          </cell>
          <cell r="C29">
            <v>33.799999999999997</v>
          </cell>
          <cell r="D29">
            <v>20.3</v>
          </cell>
          <cell r="E29">
            <v>66.208333333333329</v>
          </cell>
          <cell r="F29">
            <v>94</v>
          </cell>
          <cell r="G29">
            <v>38</v>
          </cell>
          <cell r="H29">
            <v>15.120000000000001</v>
          </cell>
          <cell r="I29" t="str">
            <v>*</v>
          </cell>
          <cell r="J29">
            <v>31.319999999999997</v>
          </cell>
          <cell r="K29">
            <v>0</v>
          </cell>
        </row>
        <row r="30">
          <cell r="B30">
            <v>27.4375</v>
          </cell>
          <cell r="C30">
            <v>34.799999999999997</v>
          </cell>
          <cell r="D30">
            <v>21.4</v>
          </cell>
          <cell r="E30">
            <v>66.541666666666671</v>
          </cell>
          <cell r="F30">
            <v>90</v>
          </cell>
          <cell r="G30">
            <v>40</v>
          </cell>
          <cell r="H30">
            <v>13.68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27.966666666666669</v>
          </cell>
          <cell r="C31">
            <v>35.299999999999997</v>
          </cell>
          <cell r="D31">
            <v>22.7</v>
          </cell>
          <cell r="E31">
            <v>68.25</v>
          </cell>
          <cell r="F31">
            <v>92</v>
          </cell>
          <cell r="G31">
            <v>40</v>
          </cell>
          <cell r="H31">
            <v>14.76</v>
          </cell>
          <cell r="I31" t="str">
            <v>*</v>
          </cell>
          <cell r="J31">
            <v>31.319999999999997</v>
          </cell>
          <cell r="K31">
            <v>0.2</v>
          </cell>
        </row>
        <row r="32">
          <cell r="B32">
            <v>28.358333333333334</v>
          </cell>
          <cell r="C32">
            <v>35.4</v>
          </cell>
          <cell r="D32">
            <v>22.9</v>
          </cell>
          <cell r="E32">
            <v>70.125</v>
          </cell>
          <cell r="F32">
            <v>95</v>
          </cell>
          <cell r="G32">
            <v>42</v>
          </cell>
          <cell r="H32">
            <v>15.120000000000001</v>
          </cell>
          <cell r="I32" t="str">
            <v>*</v>
          </cell>
          <cell r="J32">
            <v>29.16</v>
          </cell>
          <cell r="K32">
            <v>0.2</v>
          </cell>
        </row>
        <row r="33">
          <cell r="B33">
            <v>28.416666666666671</v>
          </cell>
          <cell r="C33">
            <v>35.6</v>
          </cell>
          <cell r="D33">
            <v>22.7</v>
          </cell>
          <cell r="E33">
            <v>67.041666666666671</v>
          </cell>
          <cell r="F33">
            <v>91</v>
          </cell>
          <cell r="G33">
            <v>38</v>
          </cell>
          <cell r="H33">
            <v>15.840000000000002</v>
          </cell>
          <cell r="I33" t="str">
            <v>*</v>
          </cell>
          <cell r="J33">
            <v>34.200000000000003</v>
          </cell>
          <cell r="K33">
            <v>0</v>
          </cell>
        </row>
        <row r="34">
          <cell r="B34">
            <v>28.504166666666674</v>
          </cell>
          <cell r="C34">
            <v>35.700000000000003</v>
          </cell>
          <cell r="D34">
            <v>22.7</v>
          </cell>
          <cell r="E34">
            <v>63.5</v>
          </cell>
          <cell r="F34">
            <v>85</v>
          </cell>
          <cell r="G34">
            <v>42</v>
          </cell>
          <cell r="H34">
            <v>14.04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27.349999999999998</v>
          </cell>
        </row>
      </sheetData>
      <sheetData sheetId="2">
        <row r="5">
          <cell r="B5">
            <v>29.670833333333334</v>
          </cell>
        </row>
      </sheetData>
      <sheetData sheetId="3">
        <row r="5">
          <cell r="B5">
            <v>26.666666666666668</v>
          </cell>
          <cell r="C5">
            <v>34.4</v>
          </cell>
          <cell r="D5">
            <v>23.3</v>
          </cell>
          <cell r="E5">
            <v>84.541666666666671</v>
          </cell>
          <cell r="F5">
            <v>100</v>
          </cell>
          <cell r="G5">
            <v>56</v>
          </cell>
          <cell r="H5">
            <v>22.32</v>
          </cell>
          <cell r="I5" t="str">
            <v>*</v>
          </cell>
          <cell r="J5">
            <v>42.84</v>
          </cell>
          <cell r="K5">
            <v>3.4000000000000004</v>
          </cell>
        </row>
        <row r="6">
          <cell r="B6">
            <v>27.208333333333339</v>
          </cell>
          <cell r="C6">
            <v>34.1</v>
          </cell>
          <cell r="D6">
            <v>23.9</v>
          </cell>
          <cell r="E6">
            <v>85.833333333333329</v>
          </cell>
          <cell r="F6">
            <v>100</v>
          </cell>
          <cell r="G6">
            <v>57</v>
          </cell>
          <cell r="H6">
            <v>9.3600000000000012</v>
          </cell>
          <cell r="I6" t="str">
            <v>*</v>
          </cell>
          <cell r="J6">
            <v>54.72</v>
          </cell>
          <cell r="K6">
            <v>3.4</v>
          </cell>
        </row>
        <row r="7">
          <cell r="B7">
            <v>28.3</v>
          </cell>
          <cell r="C7">
            <v>34.200000000000003</v>
          </cell>
          <cell r="D7">
            <v>23.9</v>
          </cell>
          <cell r="E7">
            <v>78.5</v>
          </cell>
          <cell r="F7">
            <v>95</v>
          </cell>
          <cell r="G7">
            <v>52</v>
          </cell>
          <cell r="H7">
            <v>12.96</v>
          </cell>
          <cell r="I7" t="str">
            <v>*</v>
          </cell>
          <cell r="J7">
            <v>20.52</v>
          </cell>
          <cell r="K7">
            <v>0.2</v>
          </cell>
        </row>
        <row r="8">
          <cell r="B8">
            <v>29.1875</v>
          </cell>
          <cell r="C8">
            <v>35.799999999999997</v>
          </cell>
          <cell r="D8">
            <v>23.9</v>
          </cell>
          <cell r="E8">
            <v>77.125</v>
          </cell>
          <cell r="F8">
            <v>95</v>
          </cell>
          <cell r="G8">
            <v>46</v>
          </cell>
          <cell r="H8">
            <v>11.16</v>
          </cell>
          <cell r="I8" t="str">
            <v>*</v>
          </cell>
          <cell r="J8">
            <v>20.16</v>
          </cell>
          <cell r="K8">
            <v>0</v>
          </cell>
        </row>
        <row r="9">
          <cell r="B9">
            <v>29.420833333333334</v>
          </cell>
          <cell r="C9">
            <v>37</v>
          </cell>
          <cell r="D9">
            <v>24.4</v>
          </cell>
          <cell r="E9">
            <v>77.375</v>
          </cell>
          <cell r="F9">
            <v>99</v>
          </cell>
          <cell r="G9">
            <v>43</v>
          </cell>
          <cell r="H9">
            <v>9.7200000000000006</v>
          </cell>
          <cell r="I9" t="str">
            <v>*</v>
          </cell>
          <cell r="J9">
            <v>63</v>
          </cell>
          <cell r="K9">
            <v>7.4</v>
          </cell>
        </row>
        <row r="10">
          <cell r="B10">
            <v>29.033333333333335</v>
          </cell>
          <cell r="C10">
            <v>35.9</v>
          </cell>
          <cell r="D10">
            <v>24.2</v>
          </cell>
          <cell r="E10">
            <v>78.333333333333329</v>
          </cell>
          <cell r="F10">
            <v>95</v>
          </cell>
          <cell r="G10">
            <v>47</v>
          </cell>
          <cell r="H10">
            <v>12.96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28.091666666666669</v>
          </cell>
          <cell r="C11">
            <v>34.1</v>
          </cell>
          <cell r="D11">
            <v>25.3</v>
          </cell>
          <cell r="E11">
            <v>82.208333333333329</v>
          </cell>
          <cell r="F11">
            <v>93</v>
          </cell>
          <cell r="G11">
            <v>55</v>
          </cell>
          <cell r="H11">
            <v>13.68</v>
          </cell>
          <cell r="I11" t="str">
            <v>*</v>
          </cell>
          <cell r="J11">
            <v>49.32</v>
          </cell>
          <cell r="K11">
            <v>0</v>
          </cell>
        </row>
        <row r="12">
          <cell r="B12">
            <v>27.708333333333329</v>
          </cell>
          <cell r="C12">
            <v>34.1</v>
          </cell>
          <cell r="D12">
            <v>24.6</v>
          </cell>
          <cell r="E12">
            <v>81.333333333333329</v>
          </cell>
          <cell r="F12">
            <v>94</v>
          </cell>
          <cell r="G12">
            <v>55</v>
          </cell>
          <cell r="H12">
            <v>10.8</v>
          </cell>
          <cell r="I12" t="str">
            <v>*</v>
          </cell>
          <cell r="J12">
            <v>25.2</v>
          </cell>
          <cell r="K12">
            <v>0</v>
          </cell>
        </row>
        <row r="13">
          <cell r="B13">
            <v>27.062500000000004</v>
          </cell>
          <cell r="C13">
            <v>32.700000000000003</v>
          </cell>
          <cell r="D13">
            <v>24</v>
          </cell>
          <cell r="E13">
            <v>87.125</v>
          </cell>
          <cell r="F13">
            <v>100</v>
          </cell>
          <cell r="G13">
            <v>60</v>
          </cell>
          <cell r="H13">
            <v>20.52</v>
          </cell>
          <cell r="I13" t="str">
            <v>*</v>
          </cell>
          <cell r="J13">
            <v>37.440000000000005</v>
          </cell>
          <cell r="K13">
            <v>3</v>
          </cell>
        </row>
        <row r="14">
          <cell r="B14">
            <v>27.149999999999995</v>
          </cell>
          <cell r="C14">
            <v>33.1</v>
          </cell>
          <cell r="D14">
            <v>23.6</v>
          </cell>
          <cell r="E14">
            <v>82.333333333333329</v>
          </cell>
          <cell r="F14">
            <v>95</v>
          </cell>
          <cell r="G14">
            <v>56</v>
          </cell>
          <cell r="H14">
            <v>14.4</v>
          </cell>
          <cell r="I14" t="str">
            <v>*</v>
          </cell>
          <cell r="J14">
            <v>32.4</v>
          </cell>
          <cell r="K14">
            <v>0</v>
          </cell>
        </row>
        <row r="15">
          <cell r="B15">
            <v>26.045833333333331</v>
          </cell>
          <cell r="C15">
            <v>29.7</v>
          </cell>
          <cell r="D15">
            <v>24</v>
          </cell>
          <cell r="E15">
            <v>89.916666666666671</v>
          </cell>
          <cell r="F15">
            <v>96</v>
          </cell>
          <cell r="G15">
            <v>72</v>
          </cell>
          <cell r="H15">
            <v>14.76</v>
          </cell>
          <cell r="I15" t="str">
            <v>*</v>
          </cell>
          <cell r="J15">
            <v>27.720000000000002</v>
          </cell>
          <cell r="K15">
            <v>9.7999999999999989</v>
          </cell>
        </row>
        <row r="16">
          <cell r="B16">
            <v>25.929166666666664</v>
          </cell>
          <cell r="C16">
            <v>30.6</v>
          </cell>
          <cell r="D16">
            <v>23.8</v>
          </cell>
          <cell r="E16">
            <v>89.458333333333329</v>
          </cell>
          <cell r="F16">
            <v>100</v>
          </cell>
          <cell r="G16">
            <v>64</v>
          </cell>
          <cell r="H16">
            <v>9.3600000000000012</v>
          </cell>
          <cell r="I16" t="str">
            <v>*</v>
          </cell>
          <cell r="J16">
            <v>15.48</v>
          </cell>
          <cell r="K16">
            <v>0</v>
          </cell>
        </row>
        <row r="17">
          <cell r="B17">
            <v>27.316666666666674</v>
          </cell>
          <cell r="C17">
            <v>33</v>
          </cell>
          <cell r="D17">
            <v>23.6</v>
          </cell>
          <cell r="E17">
            <v>83.625</v>
          </cell>
          <cell r="F17">
            <v>100</v>
          </cell>
          <cell r="G17">
            <v>54</v>
          </cell>
          <cell r="H17">
            <v>10.8</v>
          </cell>
          <cell r="I17" t="str">
            <v>*</v>
          </cell>
          <cell r="J17">
            <v>23.040000000000003</v>
          </cell>
          <cell r="K17">
            <v>0.2</v>
          </cell>
        </row>
        <row r="18">
          <cell r="B18">
            <v>28.325000000000003</v>
          </cell>
          <cell r="C18">
            <v>33.5</v>
          </cell>
          <cell r="D18">
            <v>24.6</v>
          </cell>
          <cell r="E18">
            <v>79.75</v>
          </cell>
          <cell r="F18">
            <v>94</v>
          </cell>
          <cell r="G18">
            <v>56</v>
          </cell>
          <cell r="H18">
            <v>17.64</v>
          </cell>
          <cell r="I18" t="str">
            <v>*</v>
          </cell>
          <cell r="J18">
            <v>29.52</v>
          </cell>
          <cell r="K18">
            <v>0</v>
          </cell>
        </row>
        <row r="19">
          <cell r="B19">
            <v>27.112499999999997</v>
          </cell>
          <cell r="C19">
            <v>32.6</v>
          </cell>
          <cell r="D19">
            <v>24.7</v>
          </cell>
          <cell r="E19">
            <v>83.75</v>
          </cell>
          <cell r="F19">
            <v>94</v>
          </cell>
          <cell r="G19">
            <v>60</v>
          </cell>
          <cell r="H19">
            <v>19.440000000000001</v>
          </cell>
          <cell r="I19" t="str">
            <v>*</v>
          </cell>
          <cell r="J19">
            <v>33.480000000000004</v>
          </cell>
          <cell r="K19">
            <v>1</v>
          </cell>
        </row>
        <row r="20">
          <cell r="B20">
            <v>26.545833333333331</v>
          </cell>
          <cell r="C20">
            <v>32.200000000000003</v>
          </cell>
          <cell r="D20">
            <v>23.9</v>
          </cell>
          <cell r="E20">
            <v>86.041666666666671</v>
          </cell>
          <cell r="F20">
            <v>100</v>
          </cell>
          <cell r="G20">
            <v>64</v>
          </cell>
          <cell r="H20">
            <v>20.52</v>
          </cell>
          <cell r="I20" t="str">
            <v>*</v>
          </cell>
          <cell r="J20">
            <v>42.84</v>
          </cell>
          <cell r="K20">
            <v>12.600000000000001</v>
          </cell>
        </row>
        <row r="21">
          <cell r="B21">
            <v>24.295833333333338</v>
          </cell>
          <cell r="C21">
            <v>27.2</v>
          </cell>
          <cell r="D21">
            <v>22.2</v>
          </cell>
          <cell r="E21">
            <v>89.75</v>
          </cell>
          <cell r="F21">
            <v>100</v>
          </cell>
          <cell r="G21">
            <v>78</v>
          </cell>
          <cell r="H21">
            <v>14.4</v>
          </cell>
          <cell r="I21" t="str">
            <v>*</v>
          </cell>
          <cell r="J21">
            <v>27.720000000000002</v>
          </cell>
          <cell r="K21">
            <v>0</v>
          </cell>
        </row>
        <row r="22">
          <cell r="B22">
            <v>23.8</v>
          </cell>
          <cell r="C22">
            <v>28.9</v>
          </cell>
          <cell r="D22">
            <v>19.100000000000001</v>
          </cell>
          <cell r="E22">
            <v>74.125</v>
          </cell>
          <cell r="F22">
            <v>94</v>
          </cell>
          <cell r="G22">
            <v>47</v>
          </cell>
          <cell r="H22">
            <v>15.120000000000001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22.687499999999996</v>
          </cell>
          <cell r="C23">
            <v>32.700000000000003</v>
          </cell>
          <cell r="D23">
            <v>15.2</v>
          </cell>
          <cell r="E23">
            <v>76.875</v>
          </cell>
          <cell r="F23">
            <v>96</v>
          </cell>
          <cell r="G23">
            <v>43</v>
          </cell>
          <cell r="H23">
            <v>7.2</v>
          </cell>
          <cell r="I23" t="str">
            <v>*</v>
          </cell>
          <cell r="J23">
            <v>13.68</v>
          </cell>
          <cell r="K23">
            <v>0</v>
          </cell>
        </row>
        <row r="24">
          <cell r="B24">
            <v>25.816666666666666</v>
          </cell>
          <cell r="C24">
            <v>34.200000000000003</v>
          </cell>
          <cell r="D24">
            <v>20</v>
          </cell>
          <cell r="E24">
            <v>79.5</v>
          </cell>
          <cell r="F24">
            <v>96</v>
          </cell>
          <cell r="G24">
            <v>49</v>
          </cell>
          <cell r="H24">
            <v>14.76</v>
          </cell>
          <cell r="I24" t="str">
            <v>*</v>
          </cell>
          <cell r="J24">
            <v>23.040000000000003</v>
          </cell>
          <cell r="K24">
            <v>0</v>
          </cell>
        </row>
        <row r="25">
          <cell r="B25">
            <v>27.833333333333329</v>
          </cell>
          <cell r="C25">
            <v>35.5</v>
          </cell>
          <cell r="D25">
            <v>22.9</v>
          </cell>
          <cell r="E25">
            <v>79.791666666666671</v>
          </cell>
          <cell r="F25">
            <v>100</v>
          </cell>
          <cell r="G25">
            <v>47</v>
          </cell>
          <cell r="H25">
            <v>14.4</v>
          </cell>
          <cell r="I25" t="str">
            <v>*</v>
          </cell>
          <cell r="J25">
            <v>28.44</v>
          </cell>
          <cell r="K25">
            <v>3</v>
          </cell>
        </row>
        <row r="26">
          <cell r="B26">
            <v>27.954166666666666</v>
          </cell>
          <cell r="C26">
            <v>34.299999999999997</v>
          </cell>
          <cell r="D26">
            <v>23.5</v>
          </cell>
          <cell r="E26">
            <v>78.541666666666671</v>
          </cell>
          <cell r="F26">
            <v>95</v>
          </cell>
          <cell r="G26">
            <v>50</v>
          </cell>
          <cell r="H26">
            <v>18.36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28.120833333333337</v>
          </cell>
          <cell r="C27">
            <v>35.299999999999997</v>
          </cell>
          <cell r="D27">
            <v>22.3</v>
          </cell>
          <cell r="E27">
            <v>73.291666666666671</v>
          </cell>
          <cell r="F27">
            <v>94</v>
          </cell>
          <cell r="G27">
            <v>43</v>
          </cell>
          <cell r="H27">
            <v>14.76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28.212499999999995</v>
          </cell>
          <cell r="C28">
            <v>34.799999999999997</v>
          </cell>
          <cell r="D28">
            <v>23.7</v>
          </cell>
          <cell r="E28">
            <v>75.875</v>
          </cell>
          <cell r="F28">
            <v>94</v>
          </cell>
          <cell r="G28">
            <v>44</v>
          </cell>
          <cell r="H28">
            <v>13.68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27.629166666666666</v>
          </cell>
          <cell r="C29">
            <v>35.4</v>
          </cell>
          <cell r="D29">
            <v>20.8</v>
          </cell>
          <cell r="E29">
            <v>72.166666666666671</v>
          </cell>
          <cell r="F29">
            <v>100</v>
          </cell>
          <cell r="G29">
            <v>33</v>
          </cell>
          <cell r="H29">
            <v>14.4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26.962500000000002</v>
          </cell>
          <cell r="C30">
            <v>35.700000000000003</v>
          </cell>
          <cell r="D30">
            <v>19.7</v>
          </cell>
          <cell r="E30">
            <v>74.708333333333329</v>
          </cell>
          <cell r="F30">
            <v>100</v>
          </cell>
          <cell r="G30">
            <v>38</v>
          </cell>
          <cell r="H30">
            <v>18.36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27.704166666666666</v>
          </cell>
          <cell r="C31">
            <v>35.9</v>
          </cell>
          <cell r="D31">
            <v>21.3</v>
          </cell>
          <cell r="E31">
            <v>74.75</v>
          </cell>
          <cell r="F31">
            <v>97</v>
          </cell>
          <cell r="G31">
            <v>42</v>
          </cell>
          <cell r="H31">
            <v>16.920000000000002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28.4375</v>
          </cell>
          <cell r="C32">
            <v>36.1</v>
          </cell>
          <cell r="D32">
            <v>23</v>
          </cell>
          <cell r="E32">
            <v>77.291666666666671</v>
          </cell>
          <cell r="F32">
            <v>100</v>
          </cell>
          <cell r="G32">
            <v>46</v>
          </cell>
          <cell r="H32">
            <v>16.559999999999999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28.662499999999994</v>
          </cell>
          <cell r="C33">
            <v>35.799999999999997</v>
          </cell>
          <cell r="D33">
            <v>23.3</v>
          </cell>
          <cell r="E33">
            <v>75.291666666666671</v>
          </cell>
          <cell r="F33">
            <v>95</v>
          </cell>
          <cell r="G33">
            <v>45</v>
          </cell>
          <cell r="H33">
            <v>24.12</v>
          </cell>
          <cell r="I33" t="str">
            <v>*</v>
          </cell>
          <cell r="J33">
            <v>40.680000000000007</v>
          </cell>
          <cell r="K33">
            <v>0</v>
          </cell>
        </row>
        <row r="34">
          <cell r="B34">
            <v>29.404166666666669</v>
          </cell>
          <cell r="C34">
            <v>36.299999999999997</v>
          </cell>
          <cell r="D34">
            <v>24.8</v>
          </cell>
          <cell r="E34">
            <v>71.291666666666671</v>
          </cell>
          <cell r="F34">
            <v>93</v>
          </cell>
          <cell r="G34">
            <v>42</v>
          </cell>
          <cell r="H34">
            <v>25.2</v>
          </cell>
          <cell r="I34" t="str">
            <v>*</v>
          </cell>
          <cell r="J34">
            <v>45.72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>
            <v>26.541666666666668</v>
          </cell>
        </row>
      </sheetData>
      <sheetData sheetId="2">
        <row r="5">
          <cell r="B5">
            <v>28.466666666666672</v>
          </cell>
        </row>
      </sheetData>
      <sheetData sheetId="3">
        <row r="5">
          <cell r="B5">
            <v>23.474999999999998</v>
          </cell>
          <cell r="C5">
            <v>26.8</v>
          </cell>
          <cell r="D5">
            <v>21.2</v>
          </cell>
          <cell r="E5">
            <v>93.083333333333329</v>
          </cell>
          <cell r="F5">
            <v>98</v>
          </cell>
          <cell r="G5">
            <v>76</v>
          </cell>
          <cell r="H5">
            <v>9.3600000000000012</v>
          </cell>
          <cell r="I5" t="str">
            <v>*</v>
          </cell>
          <cell r="J5">
            <v>19.079999999999998</v>
          </cell>
          <cell r="K5">
            <v>4</v>
          </cell>
        </row>
        <row r="6">
          <cell r="B6">
            <v>25.387500000000006</v>
          </cell>
          <cell r="C6">
            <v>32.5</v>
          </cell>
          <cell r="D6">
            <v>21</v>
          </cell>
          <cell r="E6">
            <v>84.583333333333329</v>
          </cell>
          <cell r="F6">
            <v>98</v>
          </cell>
          <cell r="G6">
            <v>55</v>
          </cell>
          <cell r="H6">
            <v>10.08</v>
          </cell>
          <cell r="I6" t="str">
            <v>*</v>
          </cell>
          <cell r="J6">
            <v>21.96</v>
          </cell>
          <cell r="K6">
            <v>0.2</v>
          </cell>
        </row>
        <row r="7">
          <cell r="B7">
            <v>27.608333333333334</v>
          </cell>
          <cell r="C7">
            <v>36.4</v>
          </cell>
          <cell r="D7">
            <v>21.2</v>
          </cell>
          <cell r="E7">
            <v>72.25</v>
          </cell>
          <cell r="F7">
            <v>97</v>
          </cell>
          <cell r="G7">
            <v>39</v>
          </cell>
          <cell r="H7">
            <v>10.08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27.787499999999998</v>
          </cell>
          <cell r="C8">
            <v>36.200000000000003</v>
          </cell>
          <cell r="D8">
            <v>23</v>
          </cell>
          <cell r="E8">
            <v>72.875</v>
          </cell>
          <cell r="F8">
            <v>92</v>
          </cell>
          <cell r="G8">
            <v>39</v>
          </cell>
          <cell r="H8">
            <v>10.8</v>
          </cell>
          <cell r="I8" t="str">
            <v>*</v>
          </cell>
          <cell r="J8">
            <v>41.4</v>
          </cell>
          <cell r="K8">
            <v>3.8</v>
          </cell>
        </row>
        <row r="9">
          <cell r="B9">
            <v>28.429166666666671</v>
          </cell>
          <cell r="C9">
            <v>36.9</v>
          </cell>
          <cell r="D9">
            <v>22.9</v>
          </cell>
          <cell r="E9">
            <v>69.666666666666671</v>
          </cell>
          <cell r="F9">
            <v>95</v>
          </cell>
          <cell r="G9">
            <v>34</v>
          </cell>
          <cell r="H9">
            <v>7.5600000000000005</v>
          </cell>
          <cell r="I9" t="str">
            <v>*</v>
          </cell>
          <cell r="J9">
            <v>17.28</v>
          </cell>
          <cell r="K9">
            <v>0</v>
          </cell>
        </row>
        <row r="10">
          <cell r="B10">
            <v>28.166666666666671</v>
          </cell>
          <cell r="C10">
            <v>36.299999999999997</v>
          </cell>
          <cell r="D10">
            <v>22</v>
          </cell>
          <cell r="E10">
            <v>70.166666666666671</v>
          </cell>
          <cell r="F10">
            <v>95</v>
          </cell>
          <cell r="G10">
            <v>39</v>
          </cell>
          <cell r="H10">
            <v>11.520000000000001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25.308333333333334</v>
          </cell>
          <cell r="C11">
            <v>30.6</v>
          </cell>
          <cell r="D11">
            <v>22.7</v>
          </cell>
          <cell r="E11">
            <v>81.875</v>
          </cell>
          <cell r="F11">
            <v>96</v>
          </cell>
          <cell r="G11">
            <v>63</v>
          </cell>
          <cell r="H11">
            <v>13.32</v>
          </cell>
          <cell r="I11" t="str">
            <v>*</v>
          </cell>
          <cell r="J11">
            <v>33.119999999999997</v>
          </cell>
          <cell r="K11">
            <v>1.6</v>
          </cell>
        </row>
        <row r="12">
          <cell r="B12">
            <v>25.558333333333334</v>
          </cell>
          <cell r="C12">
            <v>32</v>
          </cell>
          <cell r="D12">
            <v>21.2</v>
          </cell>
          <cell r="E12">
            <v>85.333333333333329</v>
          </cell>
          <cell r="F12">
            <v>98</v>
          </cell>
          <cell r="G12">
            <v>60</v>
          </cell>
          <cell r="H12">
            <v>10.44</v>
          </cell>
          <cell r="I12" t="str">
            <v>*</v>
          </cell>
          <cell r="J12">
            <v>22.68</v>
          </cell>
          <cell r="K12">
            <v>0.2</v>
          </cell>
        </row>
        <row r="13">
          <cell r="B13">
            <v>27.654166666666669</v>
          </cell>
          <cell r="C13">
            <v>34.700000000000003</v>
          </cell>
          <cell r="D13">
            <v>22.8</v>
          </cell>
          <cell r="E13">
            <v>76.666666666666671</v>
          </cell>
          <cell r="F13">
            <v>97</v>
          </cell>
          <cell r="G13">
            <v>48</v>
          </cell>
          <cell r="H13">
            <v>10.08</v>
          </cell>
          <cell r="I13" t="str">
            <v>*</v>
          </cell>
          <cell r="J13">
            <v>24.840000000000003</v>
          </cell>
          <cell r="K13">
            <v>0</v>
          </cell>
        </row>
        <row r="14">
          <cell r="B14">
            <v>26.2</v>
          </cell>
          <cell r="C14">
            <v>33.4</v>
          </cell>
          <cell r="D14">
            <v>19.8</v>
          </cell>
          <cell r="E14">
            <v>78.458333333333329</v>
          </cell>
          <cell r="F14">
            <v>98</v>
          </cell>
          <cell r="G14">
            <v>51</v>
          </cell>
          <cell r="H14">
            <v>11.520000000000001</v>
          </cell>
          <cell r="I14" t="str">
            <v>*</v>
          </cell>
          <cell r="J14">
            <v>26.28</v>
          </cell>
          <cell r="K14">
            <v>0</v>
          </cell>
        </row>
        <row r="15">
          <cell r="B15">
            <v>26.799999999999997</v>
          </cell>
          <cell r="C15">
            <v>33.799999999999997</v>
          </cell>
          <cell r="D15">
            <v>22</v>
          </cell>
          <cell r="E15">
            <v>77.916666666666671</v>
          </cell>
          <cell r="F15">
            <v>97</v>
          </cell>
          <cell r="G15">
            <v>48</v>
          </cell>
          <cell r="H15">
            <v>8.2799999999999994</v>
          </cell>
          <cell r="I15" t="str">
            <v>*</v>
          </cell>
          <cell r="J15">
            <v>21.240000000000002</v>
          </cell>
          <cell r="K15">
            <v>0</v>
          </cell>
        </row>
        <row r="16">
          <cell r="B16">
            <v>26.008333333333329</v>
          </cell>
          <cell r="C16">
            <v>32.799999999999997</v>
          </cell>
          <cell r="D16">
            <v>22.1</v>
          </cell>
          <cell r="E16">
            <v>81.083333333333329</v>
          </cell>
          <cell r="F16">
            <v>97</v>
          </cell>
          <cell r="G16">
            <v>55</v>
          </cell>
          <cell r="H16">
            <v>15.840000000000002</v>
          </cell>
          <cell r="I16" t="str">
            <v>*</v>
          </cell>
          <cell r="J16">
            <v>28.08</v>
          </cell>
          <cell r="K16">
            <v>0</v>
          </cell>
        </row>
        <row r="17">
          <cell r="B17">
            <v>25.895833333333329</v>
          </cell>
          <cell r="C17">
            <v>34.1</v>
          </cell>
          <cell r="D17">
            <v>21.7</v>
          </cell>
          <cell r="E17">
            <v>82.583333333333329</v>
          </cell>
          <cell r="F17">
            <v>97</v>
          </cell>
          <cell r="G17">
            <v>49</v>
          </cell>
          <cell r="H17">
            <v>14.4</v>
          </cell>
          <cell r="I17" t="str">
            <v>*</v>
          </cell>
          <cell r="J17">
            <v>29.52</v>
          </cell>
          <cell r="K17">
            <v>7.8000000000000007</v>
          </cell>
        </row>
        <row r="18">
          <cell r="B18">
            <v>26.054166666666664</v>
          </cell>
          <cell r="C18">
            <v>33.5</v>
          </cell>
          <cell r="D18">
            <v>22.9</v>
          </cell>
          <cell r="E18">
            <v>85</v>
          </cell>
          <cell r="F18">
            <v>97</v>
          </cell>
          <cell r="G18">
            <v>51</v>
          </cell>
          <cell r="H18">
            <v>16.2</v>
          </cell>
          <cell r="I18" t="str">
            <v>*</v>
          </cell>
          <cell r="J18">
            <v>29.52</v>
          </cell>
          <cell r="K18">
            <v>0.8</v>
          </cell>
        </row>
        <row r="19">
          <cell r="B19">
            <v>23.6875</v>
          </cell>
          <cell r="C19">
            <v>24.9</v>
          </cell>
          <cell r="D19">
            <v>21.8</v>
          </cell>
          <cell r="E19">
            <v>94.875</v>
          </cell>
          <cell r="F19">
            <v>98</v>
          </cell>
          <cell r="G19">
            <v>90</v>
          </cell>
          <cell r="H19">
            <v>11.879999999999999</v>
          </cell>
          <cell r="I19" t="str">
            <v>*</v>
          </cell>
          <cell r="J19">
            <v>29.880000000000003</v>
          </cell>
          <cell r="K19">
            <v>64</v>
          </cell>
        </row>
        <row r="20">
          <cell r="B20">
            <v>23.495833333333337</v>
          </cell>
          <cell r="C20">
            <v>24.6</v>
          </cell>
          <cell r="D20">
            <v>22.7</v>
          </cell>
          <cell r="E20">
            <v>94.375</v>
          </cell>
          <cell r="F20">
            <v>97</v>
          </cell>
          <cell r="G20">
            <v>91</v>
          </cell>
          <cell r="H20">
            <v>12.96</v>
          </cell>
          <cell r="I20" t="str">
            <v>*</v>
          </cell>
          <cell r="J20">
            <v>29.880000000000003</v>
          </cell>
          <cell r="K20">
            <v>17.2</v>
          </cell>
        </row>
        <row r="21">
          <cell r="B21">
            <v>22.170833333333334</v>
          </cell>
          <cell r="C21">
            <v>25.8</v>
          </cell>
          <cell r="D21">
            <v>18.399999999999999</v>
          </cell>
          <cell r="E21">
            <v>88.875</v>
          </cell>
          <cell r="F21">
            <v>98</v>
          </cell>
          <cell r="G21">
            <v>60</v>
          </cell>
          <cell r="H21">
            <v>12.6</v>
          </cell>
          <cell r="I21" t="str">
            <v>*</v>
          </cell>
          <cell r="J21">
            <v>32.4</v>
          </cell>
          <cell r="K21">
            <v>3.4000000000000004</v>
          </cell>
        </row>
        <row r="22">
          <cell r="B22">
            <v>18.875000000000004</v>
          </cell>
          <cell r="C22">
            <v>27.6</v>
          </cell>
          <cell r="D22">
            <v>11.8</v>
          </cell>
          <cell r="E22">
            <v>78.041666666666671</v>
          </cell>
          <cell r="F22">
            <v>98</v>
          </cell>
          <cell r="G22">
            <v>40</v>
          </cell>
          <cell r="H22">
            <v>13.68</v>
          </cell>
          <cell r="I22" t="str">
            <v>*</v>
          </cell>
          <cell r="J22">
            <v>21.96</v>
          </cell>
          <cell r="K22">
            <v>0.2</v>
          </cell>
        </row>
        <row r="23">
          <cell r="B23">
            <v>22.045833333333334</v>
          </cell>
          <cell r="C23">
            <v>29.9</v>
          </cell>
          <cell r="D23">
            <v>15.8</v>
          </cell>
          <cell r="E23">
            <v>72.75</v>
          </cell>
          <cell r="F23">
            <v>98</v>
          </cell>
          <cell r="G23">
            <v>41</v>
          </cell>
          <cell r="H23">
            <v>14.76</v>
          </cell>
          <cell r="I23" t="str">
            <v>*</v>
          </cell>
          <cell r="J23">
            <v>34.56</v>
          </cell>
          <cell r="K23">
            <v>0</v>
          </cell>
        </row>
        <row r="24">
          <cell r="B24">
            <v>22.329166666666666</v>
          </cell>
          <cell r="C24">
            <v>32.299999999999997</v>
          </cell>
          <cell r="D24">
            <v>13.1</v>
          </cell>
          <cell r="E24">
            <v>69.25</v>
          </cell>
          <cell r="F24">
            <v>98</v>
          </cell>
          <cell r="G24">
            <v>38</v>
          </cell>
          <cell r="H24">
            <v>10.8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25.045833333333334</v>
          </cell>
          <cell r="C25">
            <v>34.200000000000003</v>
          </cell>
          <cell r="D25">
            <v>17.899999999999999</v>
          </cell>
          <cell r="E25">
            <v>75.541666666666671</v>
          </cell>
          <cell r="F25">
            <v>96</v>
          </cell>
          <cell r="G25">
            <v>44</v>
          </cell>
          <cell r="H25">
            <v>14.04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27.291666666666668</v>
          </cell>
          <cell r="C26">
            <v>34.299999999999997</v>
          </cell>
          <cell r="D26">
            <v>22.4</v>
          </cell>
          <cell r="E26">
            <v>68.791666666666671</v>
          </cell>
          <cell r="F26">
            <v>90</v>
          </cell>
          <cell r="G26">
            <v>40</v>
          </cell>
          <cell r="H26">
            <v>19.440000000000001</v>
          </cell>
          <cell r="I26" t="str">
            <v>*</v>
          </cell>
          <cell r="J26">
            <v>59.4</v>
          </cell>
          <cell r="K26">
            <v>0</v>
          </cell>
        </row>
        <row r="27">
          <cell r="B27">
            <v>26.474999999999998</v>
          </cell>
          <cell r="C27">
            <v>34.700000000000003</v>
          </cell>
          <cell r="D27">
            <v>19.5</v>
          </cell>
          <cell r="E27">
            <v>64.541666666666671</v>
          </cell>
          <cell r="F27">
            <v>91</v>
          </cell>
          <cell r="G27">
            <v>30</v>
          </cell>
          <cell r="H27">
            <v>15.840000000000002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25.120833333333334</v>
          </cell>
          <cell r="C28">
            <v>33.5</v>
          </cell>
          <cell r="D28">
            <v>18.8</v>
          </cell>
          <cell r="E28">
            <v>66.666666666666671</v>
          </cell>
          <cell r="F28">
            <v>89</v>
          </cell>
          <cell r="G28">
            <v>35</v>
          </cell>
          <cell r="H28">
            <v>13.68</v>
          </cell>
          <cell r="I28" t="str">
            <v>*</v>
          </cell>
          <cell r="J28">
            <v>28.08</v>
          </cell>
          <cell r="K28">
            <v>0</v>
          </cell>
        </row>
        <row r="29">
          <cell r="B29">
            <v>25.912499999999998</v>
          </cell>
          <cell r="C29">
            <v>34</v>
          </cell>
          <cell r="D29">
            <v>20.5</v>
          </cell>
          <cell r="E29">
            <v>66.708333333333329</v>
          </cell>
          <cell r="F29">
            <v>93</v>
          </cell>
          <cell r="G29">
            <v>34</v>
          </cell>
          <cell r="H29">
            <v>13.32</v>
          </cell>
          <cell r="I29" t="str">
            <v>*</v>
          </cell>
          <cell r="J29">
            <v>48.24</v>
          </cell>
          <cell r="K29">
            <v>0</v>
          </cell>
        </row>
        <row r="30">
          <cell r="B30">
            <v>26.920833333333338</v>
          </cell>
          <cell r="C30">
            <v>34.700000000000003</v>
          </cell>
          <cell r="D30">
            <v>20.9</v>
          </cell>
          <cell r="E30">
            <v>65.25</v>
          </cell>
          <cell r="F30">
            <v>85</v>
          </cell>
          <cell r="G30">
            <v>39</v>
          </cell>
          <cell r="H30">
            <v>14.04</v>
          </cell>
          <cell r="I30" t="str">
            <v>*</v>
          </cell>
          <cell r="J30">
            <v>34.56</v>
          </cell>
          <cell r="K30">
            <v>0</v>
          </cell>
        </row>
        <row r="31">
          <cell r="B31">
            <v>27.954166666666666</v>
          </cell>
          <cell r="C31">
            <v>35.5</v>
          </cell>
          <cell r="D31">
            <v>21.5</v>
          </cell>
          <cell r="E31">
            <v>67.583333333333329</v>
          </cell>
          <cell r="F31">
            <v>93</v>
          </cell>
          <cell r="G31">
            <v>40</v>
          </cell>
          <cell r="H31">
            <v>13.32</v>
          </cell>
          <cell r="I31" t="str">
            <v>*</v>
          </cell>
          <cell r="J31">
            <v>28.8</v>
          </cell>
          <cell r="K31">
            <v>0</v>
          </cell>
        </row>
        <row r="32">
          <cell r="B32">
            <v>27.379166666666666</v>
          </cell>
          <cell r="C32">
            <v>35.6</v>
          </cell>
          <cell r="D32">
            <v>21.7</v>
          </cell>
          <cell r="E32">
            <v>71.041666666666671</v>
          </cell>
          <cell r="F32">
            <v>92</v>
          </cell>
          <cell r="G32">
            <v>41</v>
          </cell>
          <cell r="H32">
            <v>14.4</v>
          </cell>
          <cell r="I32" t="str">
            <v>*</v>
          </cell>
          <cell r="J32">
            <v>32.04</v>
          </cell>
          <cell r="K32">
            <v>0</v>
          </cell>
        </row>
        <row r="33">
          <cell r="B33">
            <v>27.979166666666668</v>
          </cell>
          <cell r="C33">
            <v>35.9</v>
          </cell>
          <cell r="D33">
            <v>21.9</v>
          </cell>
          <cell r="E33">
            <v>68.541666666666671</v>
          </cell>
          <cell r="F33">
            <v>93</v>
          </cell>
          <cell r="G33">
            <v>36</v>
          </cell>
          <cell r="H33">
            <v>16.2</v>
          </cell>
          <cell r="I33" t="str">
            <v>*</v>
          </cell>
          <cell r="J33">
            <v>38.880000000000003</v>
          </cell>
          <cell r="K33">
            <v>0</v>
          </cell>
        </row>
        <row r="34">
          <cell r="B34">
            <v>27.612499999999994</v>
          </cell>
          <cell r="C34">
            <v>35.299999999999997</v>
          </cell>
          <cell r="D34">
            <v>20.9</v>
          </cell>
          <cell r="E34">
            <v>68.583333333333329</v>
          </cell>
          <cell r="F34">
            <v>92</v>
          </cell>
          <cell r="G34">
            <v>41</v>
          </cell>
          <cell r="H34">
            <v>19.079999999999998</v>
          </cell>
          <cell r="I34" t="str">
            <v>*</v>
          </cell>
          <cell r="J34">
            <v>39.96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26.962499999999995</v>
          </cell>
        </row>
      </sheetData>
      <sheetData sheetId="2">
        <row r="5">
          <cell r="B5">
            <v>28.641666666666666</v>
          </cell>
        </row>
      </sheetData>
      <sheetData sheetId="3">
        <row r="5">
          <cell r="B5">
            <v>23.525000000000002</v>
          </cell>
          <cell r="C5">
            <v>27.8</v>
          </cell>
          <cell r="D5">
            <v>20.8</v>
          </cell>
          <cell r="E5">
            <v>93.625</v>
          </cell>
          <cell r="F5">
            <v>100</v>
          </cell>
          <cell r="G5">
            <v>72</v>
          </cell>
          <cell r="H5">
            <v>10.44</v>
          </cell>
          <cell r="I5" t="str">
            <v>*</v>
          </cell>
          <cell r="J5">
            <v>22.32</v>
          </cell>
          <cell r="K5">
            <v>0.4</v>
          </cell>
        </row>
        <row r="6">
          <cell r="B6">
            <v>25.641666666666669</v>
          </cell>
          <cell r="C6">
            <v>34</v>
          </cell>
          <cell r="D6">
            <v>20.2</v>
          </cell>
          <cell r="E6">
            <v>83.416666666666671</v>
          </cell>
          <cell r="F6">
            <v>100</v>
          </cell>
          <cell r="G6">
            <v>45</v>
          </cell>
          <cell r="H6">
            <v>10.08</v>
          </cell>
          <cell r="I6" t="str">
            <v>*</v>
          </cell>
          <cell r="J6">
            <v>20.88</v>
          </cell>
          <cell r="K6">
            <v>2.8000000000000003</v>
          </cell>
        </row>
        <row r="7">
          <cell r="B7">
            <v>28.370833333333334</v>
          </cell>
          <cell r="C7">
            <v>36.4</v>
          </cell>
          <cell r="D7">
            <v>21.2</v>
          </cell>
          <cell r="E7">
            <v>69.958333333333329</v>
          </cell>
          <cell r="F7">
            <v>100</v>
          </cell>
          <cell r="G7">
            <v>36</v>
          </cell>
          <cell r="H7">
            <v>12.24</v>
          </cell>
          <cell r="I7" t="str">
            <v>*</v>
          </cell>
          <cell r="J7">
            <v>29.52</v>
          </cell>
          <cell r="K7">
            <v>0.2</v>
          </cell>
        </row>
        <row r="8">
          <cell r="B8">
            <v>29.629166666666663</v>
          </cell>
          <cell r="C8">
            <v>36.299999999999997</v>
          </cell>
          <cell r="D8">
            <v>24.2</v>
          </cell>
          <cell r="E8">
            <v>63.541666666666664</v>
          </cell>
          <cell r="F8">
            <v>91</v>
          </cell>
          <cell r="G8">
            <v>39</v>
          </cell>
          <cell r="H8">
            <v>16.2</v>
          </cell>
          <cell r="I8" t="str">
            <v>*</v>
          </cell>
          <cell r="J8">
            <v>32.04</v>
          </cell>
          <cell r="K8">
            <v>0</v>
          </cell>
        </row>
        <row r="9">
          <cell r="B9">
            <v>29.616666666666664</v>
          </cell>
          <cell r="C9">
            <v>37.200000000000003</v>
          </cell>
          <cell r="D9">
            <v>22.8</v>
          </cell>
          <cell r="E9">
            <v>63.666666666666664</v>
          </cell>
          <cell r="F9">
            <v>96</v>
          </cell>
          <cell r="G9">
            <v>37</v>
          </cell>
          <cell r="H9">
            <v>10.44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28.829166666666666</v>
          </cell>
          <cell r="C10">
            <v>36.1</v>
          </cell>
          <cell r="D10">
            <v>23</v>
          </cell>
          <cell r="E10">
            <v>65.75</v>
          </cell>
          <cell r="F10">
            <v>93</v>
          </cell>
          <cell r="G10">
            <v>41</v>
          </cell>
          <cell r="H10">
            <v>13.68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26.154166666666669</v>
          </cell>
          <cell r="C11">
            <v>33.1</v>
          </cell>
          <cell r="D11">
            <v>21.4</v>
          </cell>
          <cell r="E11">
            <v>71.416666666666671</v>
          </cell>
          <cell r="F11">
            <v>97</v>
          </cell>
          <cell r="G11">
            <v>50</v>
          </cell>
          <cell r="H11">
            <v>15.840000000000002</v>
          </cell>
          <cell r="I11" t="str">
            <v>*</v>
          </cell>
          <cell r="J11">
            <v>38.880000000000003</v>
          </cell>
          <cell r="K11">
            <v>0</v>
          </cell>
        </row>
        <row r="12">
          <cell r="B12">
            <v>25.899999999999995</v>
          </cell>
          <cell r="C12">
            <v>34.1</v>
          </cell>
          <cell r="D12">
            <v>21.1</v>
          </cell>
          <cell r="E12">
            <v>83.041666666666671</v>
          </cell>
          <cell r="F12">
            <v>100</v>
          </cell>
          <cell r="G12">
            <v>47</v>
          </cell>
          <cell r="H12">
            <v>11.520000000000001</v>
          </cell>
          <cell r="I12" t="str">
            <v>*</v>
          </cell>
          <cell r="J12">
            <v>25.56</v>
          </cell>
          <cell r="K12">
            <v>0</v>
          </cell>
        </row>
        <row r="13">
          <cell r="B13">
            <v>27.670833333333334</v>
          </cell>
          <cell r="C13">
            <v>34.799999999999997</v>
          </cell>
          <cell r="D13">
            <v>22.8</v>
          </cell>
          <cell r="E13">
            <v>76.666666666666671</v>
          </cell>
          <cell r="F13">
            <v>100</v>
          </cell>
          <cell r="G13">
            <v>46</v>
          </cell>
          <cell r="H13">
            <v>11.520000000000001</v>
          </cell>
          <cell r="I13" t="str">
            <v>*</v>
          </cell>
          <cell r="J13">
            <v>24.840000000000003</v>
          </cell>
          <cell r="K13">
            <v>0</v>
          </cell>
        </row>
        <row r="14">
          <cell r="B14">
            <v>27.554166666666671</v>
          </cell>
          <cell r="C14">
            <v>34.799999999999997</v>
          </cell>
          <cell r="D14">
            <v>21.5</v>
          </cell>
          <cell r="E14">
            <v>74.791666666666671</v>
          </cell>
          <cell r="F14">
            <v>100</v>
          </cell>
          <cell r="G14">
            <v>42</v>
          </cell>
          <cell r="H14">
            <v>12.24</v>
          </cell>
          <cell r="I14" t="str">
            <v>*</v>
          </cell>
          <cell r="J14">
            <v>27.36</v>
          </cell>
          <cell r="K14">
            <v>0</v>
          </cell>
        </row>
        <row r="15">
          <cell r="B15">
            <v>28.408333333333335</v>
          </cell>
          <cell r="C15">
            <v>35.200000000000003</v>
          </cell>
          <cell r="D15">
            <v>23.4</v>
          </cell>
          <cell r="E15">
            <v>71.5</v>
          </cell>
          <cell r="F15">
            <v>96</v>
          </cell>
          <cell r="G15">
            <v>43</v>
          </cell>
          <cell r="H15">
            <v>12.24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27.245833333333326</v>
          </cell>
          <cell r="C16">
            <v>33.200000000000003</v>
          </cell>
          <cell r="D16">
            <v>24.1</v>
          </cell>
          <cell r="E16">
            <v>77.041666666666671</v>
          </cell>
          <cell r="F16">
            <v>95</v>
          </cell>
          <cell r="G16">
            <v>51</v>
          </cell>
          <cell r="H16">
            <v>17.64</v>
          </cell>
          <cell r="I16" t="str">
            <v>*</v>
          </cell>
          <cell r="J16">
            <v>36.36</v>
          </cell>
          <cell r="K16">
            <v>0</v>
          </cell>
        </row>
        <row r="17">
          <cell r="B17">
            <v>25.924999999999997</v>
          </cell>
          <cell r="C17">
            <v>31</v>
          </cell>
          <cell r="D17">
            <v>22.2</v>
          </cell>
          <cell r="E17">
            <v>88.5</v>
          </cell>
          <cell r="F17">
            <v>100</v>
          </cell>
          <cell r="G17">
            <v>64</v>
          </cell>
          <cell r="H17">
            <v>20.52</v>
          </cell>
          <cell r="I17" t="str">
            <v>*</v>
          </cell>
          <cell r="J17">
            <v>48.6</v>
          </cell>
          <cell r="K17">
            <v>22.599999999999994</v>
          </cell>
        </row>
        <row r="18">
          <cell r="B18">
            <v>25.212500000000006</v>
          </cell>
          <cell r="C18">
            <v>30.7</v>
          </cell>
          <cell r="D18">
            <v>23.1</v>
          </cell>
          <cell r="E18">
            <v>93.416666666666671</v>
          </cell>
          <cell r="F18">
            <v>100</v>
          </cell>
          <cell r="G18">
            <v>67</v>
          </cell>
          <cell r="H18">
            <v>14.76</v>
          </cell>
          <cell r="I18" t="str">
            <v>*</v>
          </cell>
          <cell r="J18">
            <v>33.480000000000004</v>
          </cell>
          <cell r="K18">
            <v>9.9999999999999982</v>
          </cell>
        </row>
        <row r="19">
          <cell r="B19">
            <v>23.5625</v>
          </cell>
          <cell r="C19">
            <v>25.9</v>
          </cell>
          <cell r="D19">
            <v>22.7</v>
          </cell>
          <cell r="E19">
            <v>99.208333333333329</v>
          </cell>
          <cell r="F19">
            <v>100</v>
          </cell>
          <cell r="G19">
            <v>91</v>
          </cell>
          <cell r="H19">
            <v>21.240000000000002</v>
          </cell>
          <cell r="I19" t="str">
            <v>*</v>
          </cell>
          <cell r="J19">
            <v>39.6</v>
          </cell>
          <cell r="K19">
            <v>16.600000000000001</v>
          </cell>
        </row>
        <row r="20">
          <cell r="B20">
            <v>23.541666666666668</v>
          </cell>
          <cell r="C20">
            <v>24.9</v>
          </cell>
          <cell r="D20">
            <v>22.8</v>
          </cell>
          <cell r="E20">
            <v>99.375</v>
          </cell>
          <cell r="F20">
            <v>100</v>
          </cell>
          <cell r="G20">
            <v>91</v>
          </cell>
          <cell r="H20">
            <v>12.96</v>
          </cell>
          <cell r="I20" t="str">
            <v>*</v>
          </cell>
          <cell r="J20">
            <v>25.92</v>
          </cell>
          <cell r="K20">
            <v>8.9999999999999982</v>
          </cell>
        </row>
        <row r="21">
          <cell r="B21">
            <v>22.187500000000004</v>
          </cell>
          <cell r="C21">
            <v>25.8</v>
          </cell>
          <cell r="D21">
            <v>20</v>
          </cell>
          <cell r="E21">
            <v>91.125</v>
          </cell>
          <cell r="F21">
            <v>100</v>
          </cell>
          <cell r="G21">
            <v>65</v>
          </cell>
          <cell r="H21">
            <v>14.04</v>
          </cell>
          <cell r="I21" t="str">
            <v>*</v>
          </cell>
          <cell r="J21">
            <v>28.44</v>
          </cell>
          <cell r="K21">
            <v>0.4</v>
          </cell>
        </row>
        <row r="22">
          <cell r="B22">
            <v>19.833333333333332</v>
          </cell>
          <cell r="C22">
            <v>28.3</v>
          </cell>
          <cell r="D22">
            <v>13.8</v>
          </cell>
          <cell r="E22">
            <v>81.666666666666671</v>
          </cell>
          <cell r="F22">
            <v>100</v>
          </cell>
          <cell r="G22">
            <v>46</v>
          </cell>
          <cell r="H22">
            <v>11.520000000000001</v>
          </cell>
          <cell r="I22" t="str">
            <v>*</v>
          </cell>
          <cell r="J22">
            <v>21.240000000000002</v>
          </cell>
          <cell r="K22">
            <v>0</v>
          </cell>
        </row>
        <row r="23">
          <cell r="B23">
            <v>21.508333333333329</v>
          </cell>
          <cell r="C23">
            <v>28.6</v>
          </cell>
          <cell r="D23">
            <v>16.600000000000001</v>
          </cell>
          <cell r="E23">
            <v>74.166666666666671</v>
          </cell>
          <cell r="F23">
            <v>100</v>
          </cell>
          <cell r="G23">
            <v>35</v>
          </cell>
          <cell r="H23">
            <v>16.920000000000002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22.533333333333331</v>
          </cell>
          <cell r="C24">
            <v>31</v>
          </cell>
          <cell r="D24">
            <v>17.3</v>
          </cell>
          <cell r="E24">
            <v>70.791666666666671</v>
          </cell>
          <cell r="F24">
            <v>94</v>
          </cell>
          <cell r="G24">
            <v>41</v>
          </cell>
          <cell r="H24">
            <v>15.840000000000002</v>
          </cell>
          <cell r="I24" t="str">
            <v>*</v>
          </cell>
          <cell r="J24">
            <v>32.4</v>
          </cell>
          <cell r="K24">
            <v>0</v>
          </cell>
        </row>
        <row r="25">
          <cell r="B25">
            <v>26.308333333333334</v>
          </cell>
          <cell r="C25">
            <v>34.299999999999997</v>
          </cell>
          <cell r="D25">
            <v>21.5</v>
          </cell>
          <cell r="E25">
            <v>69.5</v>
          </cell>
          <cell r="F25">
            <v>89</v>
          </cell>
          <cell r="G25">
            <v>43</v>
          </cell>
          <cell r="H25">
            <v>13.68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27.5625</v>
          </cell>
          <cell r="C26">
            <v>34.200000000000003</v>
          </cell>
          <cell r="D26">
            <v>22.7</v>
          </cell>
          <cell r="E26">
            <v>65.041666666666671</v>
          </cell>
          <cell r="F26">
            <v>86</v>
          </cell>
          <cell r="G26">
            <v>39</v>
          </cell>
          <cell r="H26">
            <v>17.28</v>
          </cell>
          <cell r="I26" t="str">
            <v>*</v>
          </cell>
          <cell r="J26">
            <v>32.76</v>
          </cell>
          <cell r="K26">
            <v>0</v>
          </cell>
        </row>
        <row r="27">
          <cell r="B27">
            <v>27.479166666666671</v>
          </cell>
          <cell r="C27">
            <v>34.799999999999997</v>
          </cell>
          <cell r="D27">
            <v>20.2</v>
          </cell>
          <cell r="E27">
            <v>59.625</v>
          </cell>
          <cell r="F27">
            <v>94</v>
          </cell>
          <cell r="G27">
            <v>33</v>
          </cell>
          <cell r="H27">
            <v>14.76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25.662499999999998</v>
          </cell>
          <cell r="C28">
            <v>31.8</v>
          </cell>
          <cell r="D28">
            <v>19.2</v>
          </cell>
          <cell r="E28">
            <v>64.125</v>
          </cell>
          <cell r="F28">
            <v>92</v>
          </cell>
          <cell r="G28">
            <v>38</v>
          </cell>
          <cell r="H28">
            <v>14.4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27.129166666666677</v>
          </cell>
          <cell r="C29">
            <v>34.1</v>
          </cell>
          <cell r="D29">
            <v>20.2</v>
          </cell>
          <cell r="E29">
            <v>63.041666666666664</v>
          </cell>
          <cell r="F29">
            <v>95</v>
          </cell>
          <cell r="G29">
            <v>38</v>
          </cell>
          <cell r="H29">
            <v>12.6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27.879166666666663</v>
          </cell>
          <cell r="C30">
            <v>35</v>
          </cell>
          <cell r="D30">
            <v>22.6</v>
          </cell>
          <cell r="E30">
            <v>64</v>
          </cell>
          <cell r="F30">
            <v>91</v>
          </cell>
          <cell r="G30">
            <v>39</v>
          </cell>
          <cell r="H30">
            <v>16.559999999999999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29.099999999999998</v>
          </cell>
          <cell r="C31">
            <v>36.200000000000003</v>
          </cell>
          <cell r="D31">
            <v>24.7</v>
          </cell>
          <cell r="E31">
            <v>62.916666666666664</v>
          </cell>
          <cell r="F31">
            <v>93</v>
          </cell>
          <cell r="G31">
            <v>36</v>
          </cell>
          <cell r="H31">
            <v>15.840000000000002</v>
          </cell>
          <cell r="I31" t="str">
            <v>*</v>
          </cell>
          <cell r="J31">
            <v>30.240000000000002</v>
          </cell>
          <cell r="K31">
            <v>0.2</v>
          </cell>
        </row>
        <row r="32">
          <cell r="B32">
            <v>28.387499999999999</v>
          </cell>
          <cell r="C32">
            <v>35.9</v>
          </cell>
          <cell r="D32">
            <v>22.2</v>
          </cell>
          <cell r="E32">
            <v>69.791666666666671</v>
          </cell>
          <cell r="F32">
            <v>100</v>
          </cell>
          <cell r="G32">
            <v>39</v>
          </cell>
          <cell r="H32">
            <v>16.920000000000002</v>
          </cell>
          <cell r="I32" t="str">
            <v>*</v>
          </cell>
          <cell r="J32">
            <v>33.840000000000003</v>
          </cell>
          <cell r="K32">
            <v>0.4</v>
          </cell>
        </row>
        <row r="33">
          <cell r="B33">
            <v>28.937499999999989</v>
          </cell>
          <cell r="C33">
            <v>36.1</v>
          </cell>
          <cell r="D33">
            <v>22.4</v>
          </cell>
          <cell r="E33">
            <v>61.25</v>
          </cell>
          <cell r="F33">
            <v>93</v>
          </cell>
          <cell r="G33">
            <v>36</v>
          </cell>
          <cell r="H33">
            <v>16.2</v>
          </cell>
          <cell r="I33" t="str">
            <v>*</v>
          </cell>
          <cell r="J33">
            <v>34.200000000000003</v>
          </cell>
          <cell r="K33">
            <v>0</v>
          </cell>
        </row>
        <row r="34">
          <cell r="B34">
            <v>29.204166666666662</v>
          </cell>
          <cell r="C34">
            <v>36.200000000000003</v>
          </cell>
          <cell r="D34">
            <v>24.6</v>
          </cell>
          <cell r="E34">
            <v>56.583333333333336</v>
          </cell>
          <cell r="F34">
            <v>71</v>
          </cell>
          <cell r="G34">
            <v>36</v>
          </cell>
          <cell r="H34">
            <v>16.920000000000002</v>
          </cell>
          <cell r="I34" t="str">
            <v>*</v>
          </cell>
          <cell r="J34">
            <v>38.159999999999997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26.733333333333334</v>
          </cell>
        </row>
      </sheetData>
      <sheetData sheetId="2">
        <row r="5">
          <cell r="B5">
            <v>29.9</v>
          </cell>
        </row>
      </sheetData>
      <sheetData sheetId="3">
        <row r="5">
          <cell r="B5">
            <v>25.979166666666668</v>
          </cell>
          <cell r="C5">
            <v>33.1</v>
          </cell>
          <cell r="D5">
            <v>21.5</v>
          </cell>
          <cell r="E5">
            <v>77.875</v>
          </cell>
          <cell r="F5">
            <v>93</v>
          </cell>
          <cell r="G5">
            <v>47</v>
          </cell>
          <cell r="H5">
            <v>16.920000000000002</v>
          </cell>
          <cell r="I5" t="str">
            <v>*</v>
          </cell>
          <cell r="J5">
            <v>28.44</v>
          </cell>
          <cell r="K5" t="str">
            <v>*</v>
          </cell>
        </row>
        <row r="6">
          <cell r="B6">
            <v>25.80416666666666</v>
          </cell>
          <cell r="C6">
            <v>30.8</v>
          </cell>
          <cell r="D6">
            <v>23.8</v>
          </cell>
          <cell r="E6">
            <v>83.958333333333329</v>
          </cell>
          <cell r="F6">
            <v>92</v>
          </cell>
          <cell r="G6">
            <v>63</v>
          </cell>
          <cell r="H6">
            <v>10.8</v>
          </cell>
          <cell r="I6" t="str">
            <v>*</v>
          </cell>
          <cell r="J6">
            <v>36.36</v>
          </cell>
          <cell r="K6" t="str">
            <v>*</v>
          </cell>
        </row>
        <row r="7">
          <cell r="B7">
            <v>26.412499999999998</v>
          </cell>
          <cell r="C7">
            <v>33</v>
          </cell>
          <cell r="D7">
            <v>22</v>
          </cell>
          <cell r="E7">
            <v>78.291666666666671</v>
          </cell>
          <cell r="F7">
            <v>94</v>
          </cell>
          <cell r="G7">
            <v>47</v>
          </cell>
          <cell r="H7">
            <v>10.08</v>
          </cell>
          <cell r="I7" t="str">
            <v>*</v>
          </cell>
          <cell r="J7">
            <v>21.240000000000002</v>
          </cell>
          <cell r="K7" t="str">
            <v>*</v>
          </cell>
        </row>
        <row r="8">
          <cell r="B8">
            <v>27.574999999999999</v>
          </cell>
          <cell r="C8">
            <v>33.5</v>
          </cell>
          <cell r="D8">
            <v>22.5</v>
          </cell>
          <cell r="E8">
            <v>74.75</v>
          </cell>
          <cell r="F8">
            <v>93</v>
          </cell>
          <cell r="G8">
            <v>46</v>
          </cell>
          <cell r="H8">
            <v>7.5600000000000005</v>
          </cell>
          <cell r="I8" t="str">
            <v>*</v>
          </cell>
          <cell r="J8">
            <v>18.720000000000002</v>
          </cell>
          <cell r="K8" t="str">
            <v>*</v>
          </cell>
        </row>
        <row r="9">
          <cell r="B9">
            <v>27.88333333333334</v>
          </cell>
          <cell r="C9">
            <v>34.299999999999997</v>
          </cell>
          <cell r="D9">
            <v>23</v>
          </cell>
          <cell r="E9">
            <v>74.5</v>
          </cell>
          <cell r="F9">
            <v>93</v>
          </cell>
          <cell r="G9">
            <v>45</v>
          </cell>
          <cell r="H9">
            <v>12.24</v>
          </cell>
          <cell r="I9" t="str">
            <v>*</v>
          </cell>
          <cell r="J9">
            <v>27</v>
          </cell>
          <cell r="K9" t="str">
            <v>*</v>
          </cell>
        </row>
        <row r="10">
          <cell r="B10">
            <v>27.741666666666671</v>
          </cell>
          <cell r="C10">
            <v>34.4</v>
          </cell>
          <cell r="D10">
            <v>23</v>
          </cell>
          <cell r="E10">
            <v>72.958333333333329</v>
          </cell>
          <cell r="F10">
            <v>92</v>
          </cell>
          <cell r="G10">
            <v>41</v>
          </cell>
          <cell r="H10">
            <v>11.879999999999999</v>
          </cell>
          <cell r="I10" t="str">
            <v>*</v>
          </cell>
          <cell r="J10">
            <v>31.319999999999997</v>
          </cell>
          <cell r="K10" t="str">
            <v>*</v>
          </cell>
        </row>
        <row r="11">
          <cell r="B11">
            <v>27.554166666666664</v>
          </cell>
          <cell r="C11">
            <v>33.299999999999997</v>
          </cell>
          <cell r="D11">
            <v>23.3</v>
          </cell>
          <cell r="E11">
            <v>71.666666666666671</v>
          </cell>
          <cell r="F11">
            <v>90</v>
          </cell>
          <cell r="G11">
            <v>45</v>
          </cell>
          <cell r="H11">
            <v>16.2</v>
          </cell>
          <cell r="I11" t="str">
            <v>*</v>
          </cell>
          <cell r="J11">
            <v>32.4</v>
          </cell>
          <cell r="K11" t="str">
            <v>*</v>
          </cell>
        </row>
        <row r="12">
          <cell r="B12">
            <v>25.570833333333326</v>
          </cell>
          <cell r="C12">
            <v>32.5</v>
          </cell>
          <cell r="D12">
            <v>21.9</v>
          </cell>
          <cell r="E12">
            <v>81.208333333333329</v>
          </cell>
          <cell r="F12">
            <v>93</v>
          </cell>
          <cell r="G12">
            <v>53</v>
          </cell>
          <cell r="H12">
            <v>19.8</v>
          </cell>
          <cell r="I12" t="str">
            <v>*</v>
          </cell>
          <cell r="J12">
            <v>39.6</v>
          </cell>
          <cell r="K12" t="str">
            <v>*</v>
          </cell>
        </row>
        <row r="13">
          <cell r="B13">
            <v>24.95</v>
          </cell>
          <cell r="C13">
            <v>32.200000000000003</v>
          </cell>
          <cell r="D13">
            <v>22.4</v>
          </cell>
          <cell r="E13">
            <v>84.041666666666671</v>
          </cell>
          <cell r="F13">
            <v>92</v>
          </cell>
          <cell r="G13">
            <v>57</v>
          </cell>
          <cell r="H13">
            <v>12.6</v>
          </cell>
          <cell r="I13" t="str">
            <v>*</v>
          </cell>
          <cell r="J13">
            <v>34.56</v>
          </cell>
          <cell r="K13" t="str">
            <v>*</v>
          </cell>
        </row>
        <row r="14">
          <cell r="B14">
            <v>25.258333333333329</v>
          </cell>
          <cell r="C14">
            <v>31.3</v>
          </cell>
          <cell r="D14">
            <v>22.1</v>
          </cell>
          <cell r="E14">
            <v>80.166666666666671</v>
          </cell>
          <cell r="F14">
            <v>92</v>
          </cell>
          <cell r="G14">
            <v>54</v>
          </cell>
          <cell r="H14">
            <v>17.64</v>
          </cell>
          <cell r="I14" t="str">
            <v>*</v>
          </cell>
          <cell r="J14">
            <v>39.6</v>
          </cell>
          <cell r="K14" t="str">
            <v>*</v>
          </cell>
        </row>
        <row r="15">
          <cell r="B15">
            <v>26.060869565217395</v>
          </cell>
          <cell r="C15">
            <v>30.9</v>
          </cell>
          <cell r="D15">
            <v>22.5</v>
          </cell>
          <cell r="E15">
            <v>77</v>
          </cell>
          <cell r="F15">
            <v>92</v>
          </cell>
          <cell r="G15">
            <v>56</v>
          </cell>
          <cell r="H15">
            <v>9.7200000000000006</v>
          </cell>
          <cell r="I15" t="str">
            <v>*</v>
          </cell>
          <cell r="J15">
            <v>20.52</v>
          </cell>
          <cell r="K15" t="str">
            <v>*</v>
          </cell>
        </row>
        <row r="16">
          <cell r="B16">
            <v>25.079166666666666</v>
          </cell>
          <cell r="C16">
            <v>31.4</v>
          </cell>
          <cell r="D16">
            <v>22.8</v>
          </cell>
          <cell r="E16">
            <v>83.625</v>
          </cell>
          <cell r="F16">
            <v>92</v>
          </cell>
          <cell r="G16">
            <v>60</v>
          </cell>
          <cell r="H16">
            <v>10.44</v>
          </cell>
          <cell r="I16" t="str">
            <v>*</v>
          </cell>
          <cell r="J16">
            <v>21.96</v>
          </cell>
          <cell r="K16" t="str">
            <v>*</v>
          </cell>
        </row>
        <row r="17">
          <cell r="B17">
            <v>26.258333333333329</v>
          </cell>
          <cell r="C17">
            <v>32</v>
          </cell>
          <cell r="D17">
            <v>23.2</v>
          </cell>
          <cell r="E17">
            <v>79</v>
          </cell>
          <cell r="F17">
            <v>92</v>
          </cell>
          <cell r="G17">
            <v>55</v>
          </cell>
          <cell r="H17">
            <v>10.44</v>
          </cell>
          <cell r="I17" t="str">
            <v>*</v>
          </cell>
          <cell r="J17">
            <v>35.28</v>
          </cell>
          <cell r="K17" t="str">
            <v>*</v>
          </cell>
        </row>
        <row r="18">
          <cell r="B18">
            <v>25.412499999999998</v>
          </cell>
          <cell r="C18">
            <v>29.3</v>
          </cell>
          <cell r="D18">
            <v>22.8</v>
          </cell>
          <cell r="E18">
            <v>83.083333333333329</v>
          </cell>
          <cell r="F18">
            <v>92</v>
          </cell>
          <cell r="G18">
            <v>64</v>
          </cell>
          <cell r="H18">
            <v>13.68</v>
          </cell>
          <cell r="I18" t="str">
            <v>*</v>
          </cell>
          <cell r="J18">
            <v>29.16</v>
          </cell>
          <cell r="K18" t="str">
            <v>*</v>
          </cell>
        </row>
        <row r="19">
          <cell r="B19">
            <v>25.882608695652173</v>
          </cell>
          <cell r="C19">
            <v>31.4</v>
          </cell>
          <cell r="D19">
            <v>22.5</v>
          </cell>
          <cell r="E19">
            <v>80.826086956521735</v>
          </cell>
          <cell r="F19">
            <v>92</v>
          </cell>
          <cell r="G19">
            <v>53</v>
          </cell>
          <cell r="H19">
            <v>16.2</v>
          </cell>
          <cell r="I19" t="str">
            <v>*</v>
          </cell>
          <cell r="J19">
            <v>34.200000000000003</v>
          </cell>
          <cell r="K19" t="str">
            <v>*</v>
          </cell>
        </row>
        <row r="20">
          <cell r="B20">
            <v>26.662500000000005</v>
          </cell>
          <cell r="C20">
            <v>33.700000000000003</v>
          </cell>
          <cell r="D20">
            <v>22.4</v>
          </cell>
          <cell r="E20">
            <v>75.958333333333329</v>
          </cell>
          <cell r="F20">
            <v>93</v>
          </cell>
          <cell r="G20">
            <v>45</v>
          </cell>
          <cell r="H20">
            <v>20.16</v>
          </cell>
          <cell r="I20" t="str">
            <v>*</v>
          </cell>
          <cell r="J20">
            <v>34.200000000000003</v>
          </cell>
          <cell r="K20" t="str">
            <v>*</v>
          </cell>
        </row>
        <row r="21">
          <cell r="B21">
            <v>25.570833333333329</v>
          </cell>
          <cell r="C21">
            <v>31.4</v>
          </cell>
          <cell r="D21">
            <v>22.2</v>
          </cell>
          <cell r="E21">
            <v>78.666666666666671</v>
          </cell>
          <cell r="F21">
            <v>93</v>
          </cell>
          <cell r="G21">
            <v>53</v>
          </cell>
          <cell r="H21">
            <v>28.44</v>
          </cell>
          <cell r="I21" t="str">
            <v>*</v>
          </cell>
          <cell r="J21">
            <v>44.28</v>
          </cell>
          <cell r="K21" t="str">
            <v>*</v>
          </cell>
        </row>
        <row r="22">
          <cell r="B22">
            <v>24.766666666666666</v>
          </cell>
          <cell r="C22">
            <v>30.9</v>
          </cell>
          <cell r="D22">
            <v>20.3</v>
          </cell>
          <cell r="E22">
            <v>76.041666666666671</v>
          </cell>
          <cell r="F22">
            <v>92</v>
          </cell>
          <cell r="G22">
            <v>50</v>
          </cell>
          <cell r="H22">
            <v>17.64</v>
          </cell>
          <cell r="I22" t="str">
            <v>*</v>
          </cell>
          <cell r="J22">
            <v>29.52</v>
          </cell>
          <cell r="K22" t="str">
            <v>*</v>
          </cell>
        </row>
        <row r="23">
          <cell r="B23">
            <v>23.487500000000001</v>
          </cell>
          <cell r="C23">
            <v>30.3</v>
          </cell>
          <cell r="D23">
            <v>18.399999999999999</v>
          </cell>
          <cell r="E23">
            <v>75.333333333333329</v>
          </cell>
          <cell r="F23">
            <v>91</v>
          </cell>
          <cell r="G23">
            <v>51</v>
          </cell>
          <cell r="H23">
            <v>14.76</v>
          </cell>
          <cell r="I23" t="str">
            <v>*</v>
          </cell>
          <cell r="J23">
            <v>25.2</v>
          </cell>
          <cell r="K23" t="str">
            <v>*</v>
          </cell>
        </row>
        <row r="24">
          <cell r="B24">
            <v>24.954166666666666</v>
          </cell>
          <cell r="C24">
            <v>32.6</v>
          </cell>
          <cell r="D24">
            <v>18.600000000000001</v>
          </cell>
          <cell r="E24">
            <v>74.5</v>
          </cell>
          <cell r="F24">
            <v>93</v>
          </cell>
          <cell r="G24">
            <v>49</v>
          </cell>
          <cell r="H24">
            <v>9</v>
          </cell>
          <cell r="I24" t="str">
            <v>*</v>
          </cell>
          <cell r="J24">
            <v>21.6</v>
          </cell>
          <cell r="K24" t="str">
            <v>*</v>
          </cell>
        </row>
        <row r="25">
          <cell r="B25">
            <v>26.816666666666663</v>
          </cell>
          <cell r="C25">
            <v>33.4</v>
          </cell>
          <cell r="D25">
            <v>21.3</v>
          </cell>
          <cell r="E25">
            <v>70.125</v>
          </cell>
          <cell r="F25">
            <v>93</v>
          </cell>
          <cell r="G25">
            <v>43</v>
          </cell>
          <cell r="H25">
            <v>17.64</v>
          </cell>
          <cell r="I25" t="str">
            <v>*</v>
          </cell>
          <cell r="J25">
            <v>28.8</v>
          </cell>
          <cell r="K25" t="str">
            <v>*</v>
          </cell>
        </row>
        <row r="26">
          <cell r="B26">
            <v>25.833333333333332</v>
          </cell>
          <cell r="C26">
            <v>33.4</v>
          </cell>
          <cell r="D26">
            <v>19.2</v>
          </cell>
          <cell r="E26">
            <v>67.541666666666671</v>
          </cell>
          <cell r="F26">
            <v>94</v>
          </cell>
          <cell r="G26">
            <v>32</v>
          </cell>
          <cell r="H26">
            <v>11.879999999999999</v>
          </cell>
          <cell r="I26" t="str">
            <v>*</v>
          </cell>
          <cell r="J26">
            <v>29.52</v>
          </cell>
          <cell r="K26" t="str">
            <v>*</v>
          </cell>
        </row>
        <row r="27">
          <cell r="B27">
            <v>24.933333333333337</v>
          </cell>
          <cell r="C27">
            <v>33.200000000000003</v>
          </cell>
          <cell r="D27">
            <v>17.8</v>
          </cell>
          <cell r="E27">
            <v>66.208333333333329</v>
          </cell>
          <cell r="F27">
            <v>93</v>
          </cell>
          <cell r="G27">
            <v>28</v>
          </cell>
          <cell r="H27">
            <v>11.520000000000001</v>
          </cell>
          <cell r="I27" t="str">
            <v>*</v>
          </cell>
          <cell r="J27">
            <v>24.840000000000003</v>
          </cell>
          <cell r="K27" t="str">
            <v>*</v>
          </cell>
        </row>
        <row r="28">
          <cell r="B28">
            <v>24.808333333333334</v>
          </cell>
          <cell r="C28">
            <v>34</v>
          </cell>
          <cell r="D28">
            <v>17.600000000000001</v>
          </cell>
          <cell r="E28">
            <v>67.416666666666671</v>
          </cell>
          <cell r="F28">
            <v>92</v>
          </cell>
          <cell r="G28">
            <v>32</v>
          </cell>
          <cell r="H28">
            <v>12.6</v>
          </cell>
          <cell r="I28" t="str">
            <v>*</v>
          </cell>
          <cell r="J28">
            <v>24.12</v>
          </cell>
          <cell r="K28" t="str">
            <v>*</v>
          </cell>
        </row>
        <row r="29">
          <cell r="B29">
            <v>26.216666666666669</v>
          </cell>
          <cell r="C29">
            <v>35</v>
          </cell>
          <cell r="D29">
            <v>19.100000000000001</v>
          </cell>
          <cell r="E29">
            <v>66.958333333333329</v>
          </cell>
          <cell r="F29">
            <v>92</v>
          </cell>
          <cell r="G29">
            <v>32</v>
          </cell>
          <cell r="H29">
            <v>11.16</v>
          </cell>
          <cell r="I29" t="str">
            <v>*</v>
          </cell>
          <cell r="J29">
            <v>26.28</v>
          </cell>
          <cell r="K29" t="str">
            <v>*</v>
          </cell>
        </row>
        <row r="30">
          <cell r="B30">
            <v>27.029166666666672</v>
          </cell>
          <cell r="C30">
            <v>35.4</v>
          </cell>
          <cell r="D30">
            <v>20.7</v>
          </cell>
          <cell r="E30">
            <v>66.208333333333329</v>
          </cell>
          <cell r="F30">
            <v>90</v>
          </cell>
          <cell r="G30">
            <v>35</v>
          </cell>
          <cell r="H30">
            <v>11.520000000000001</v>
          </cell>
          <cell r="I30" t="str">
            <v>*</v>
          </cell>
          <cell r="J30">
            <v>25.92</v>
          </cell>
          <cell r="K30" t="str">
            <v>*</v>
          </cell>
        </row>
        <row r="31">
          <cell r="B31">
            <v>27.041666666666671</v>
          </cell>
          <cell r="C31">
            <v>34.700000000000003</v>
          </cell>
          <cell r="D31">
            <v>20.5</v>
          </cell>
          <cell r="E31">
            <v>65.291666666666671</v>
          </cell>
          <cell r="F31">
            <v>92</v>
          </cell>
          <cell r="G31">
            <v>33</v>
          </cell>
          <cell r="H31">
            <v>16.2</v>
          </cell>
          <cell r="I31" t="str">
            <v>*</v>
          </cell>
          <cell r="J31">
            <v>29.16</v>
          </cell>
          <cell r="K31" t="str">
            <v>*</v>
          </cell>
        </row>
        <row r="32">
          <cell r="B32">
            <v>26.945833333333329</v>
          </cell>
          <cell r="C32">
            <v>35.9</v>
          </cell>
          <cell r="D32">
            <v>20.100000000000001</v>
          </cell>
          <cell r="E32">
            <v>64.375</v>
          </cell>
          <cell r="F32">
            <v>90</v>
          </cell>
          <cell r="G32">
            <v>28</v>
          </cell>
          <cell r="H32">
            <v>12.6</v>
          </cell>
          <cell r="I32" t="str">
            <v>*</v>
          </cell>
          <cell r="J32">
            <v>23.400000000000002</v>
          </cell>
          <cell r="K32" t="str">
            <v>*</v>
          </cell>
        </row>
        <row r="33">
          <cell r="B33">
            <v>26.987500000000001</v>
          </cell>
          <cell r="C33">
            <v>35.5</v>
          </cell>
          <cell r="D33">
            <v>19.8</v>
          </cell>
          <cell r="E33">
            <v>64.875</v>
          </cell>
          <cell r="F33">
            <v>93</v>
          </cell>
          <cell r="G33">
            <v>27</v>
          </cell>
          <cell r="H33">
            <v>13.32</v>
          </cell>
          <cell r="I33" t="str">
            <v>*</v>
          </cell>
          <cell r="J33">
            <v>24.12</v>
          </cell>
          <cell r="K33" t="str">
            <v>*</v>
          </cell>
        </row>
        <row r="34">
          <cell r="B34">
            <v>26.920833333333331</v>
          </cell>
          <cell r="C34">
            <v>34.9</v>
          </cell>
          <cell r="D34">
            <v>20.100000000000001</v>
          </cell>
          <cell r="E34">
            <v>64.791666666666671</v>
          </cell>
          <cell r="F34">
            <v>89</v>
          </cell>
          <cell r="G34">
            <v>33</v>
          </cell>
          <cell r="H34">
            <v>12.24</v>
          </cell>
          <cell r="I34" t="str">
            <v>*</v>
          </cell>
          <cell r="J34">
            <v>27.36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28.379166666666663</v>
          </cell>
        </row>
      </sheetData>
      <sheetData sheetId="2">
        <row r="5">
          <cell r="B5">
            <v>29.858333333333331</v>
          </cell>
        </row>
      </sheetData>
      <sheetData sheetId="3">
        <row r="5">
          <cell r="B5">
            <v>26.649999999999995</v>
          </cell>
          <cell r="C5">
            <v>34.5</v>
          </cell>
          <cell r="D5">
            <v>22.3</v>
          </cell>
          <cell r="E5">
            <v>85.421052631578945</v>
          </cell>
          <cell r="F5">
            <v>99</v>
          </cell>
          <cell r="G5">
            <v>53</v>
          </cell>
          <cell r="H5">
            <v>18.720000000000002</v>
          </cell>
          <cell r="I5" t="str">
            <v>*</v>
          </cell>
          <cell r="J5">
            <v>52.56</v>
          </cell>
          <cell r="K5">
            <v>24.2</v>
          </cell>
        </row>
        <row r="6">
          <cell r="B6">
            <v>26.012500000000003</v>
          </cell>
          <cell r="C6">
            <v>32.5</v>
          </cell>
          <cell r="D6">
            <v>23.1</v>
          </cell>
          <cell r="E6">
            <v>90.61904761904762</v>
          </cell>
          <cell r="F6">
            <v>98</v>
          </cell>
          <cell r="G6">
            <v>68</v>
          </cell>
          <cell r="H6">
            <v>10.8</v>
          </cell>
          <cell r="I6" t="str">
            <v>*</v>
          </cell>
          <cell r="J6">
            <v>36.36</v>
          </cell>
          <cell r="K6">
            <v>5.0000000000000009</v>
          </cell>
        </row>
        <row r="7">
          <cell r="B7">
            <v>27.191666666666674</v>
          </cell>
          <cell r="C7">
            <v>35.5</v>
          </cell>
          <cell r="D7">
            <v>22</v>
          </cell>
          <cell r="E7">
            <v>81.791666666666671</v>
          </cell>
          <cell r="F7">
            <v>98</v>
          </cell>
          <cell r="G7">
            <v>48</v>
          </cell>
          <cell r="H7">
            <v>8.2799999999999994</v>
          </cell>
          <cell r="I7" t="str">
            <v>*</v>
          </cell>
          <cell r="J7">
            <v>22.32</v>
          </cell>
          <cell r="K7">
            <v>0.2</v>
          </cell>
        </row>
        <row r="8">
          <cell r="B8">
            <v>28.670833333333334</v>
          </cell>
          <cell r="C8">
            <v>35.700000000000003</v>
          </cell>
          <cell r="D8">
            <v>23.6</v>
          </cell>
          <cell r="E8">
            <v>82.333333333333329</v>
          </cell>
          <cell r="F8">
            <v>99</v>
          </cell>
          <cell r="G8">
            <v>48</v>
          </cell>
          <cell r="H8">
            <v>7.9200000000000008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28.908333333333328</v>
          </cell>
          <cell r="C9">
            <v>35.200000000000003</v>
          </cell>
          <cell r="D9">
            <v>24.5</v>
          </cell>
          <cell r="E9">
            <v>81.238095238095241</v>
          </cell>
          <cell r="F9">
            <v>98</v>
          </cell>
          <cell r="G9">
            <v>52</v>
          </cell>
          <cell r="H9">
            <v>10.8</v>
          </cell>
          <cell r="I9" t="str">
            <v>*</v>
          </cell>
          <cell r="J9">
            <v>19.8</v>
          </cell>
          <cell r="K9">
            <v>0</v>
          </cell>
        </row>
        <row r="10">
          <cell r="B10">
            <v>28.141666666666655</v>
          </cell>
          <cell r="C10">
            <v>35.1</v>
          </cell>
          <cell r="D10">
            <v>23.3</v>
          </cell>
          <cell r="E10">
            <v>81.333333333333329</v>
          </cell>
          <cell r="F10">
            <v>98</v>
          </cell>
          <cell r="G10">
            <v>51</v>
          </cell>
          <cell r="H10">
            <v>12.6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28.262499999999999</v>
          </cell>
          <cell r="C11">
            <v>34.9</v>
          </cell>
          <cell r="D11">
            <v>23.8</v>
          </cell>
          <cell r="E11">
            <v>84.78947368421052</v>
          </cell>
          <cell r="F11">
            <v>98</v>
          </cell>
          <cell r="G11">
            <v>51</v>
          </cell>
          <cell r="H11">
            <v>18</v>
          </cell>
          <cell r="I11" t="str">
            <v>*</v>
          </cell>
          <cell r="J11">
            <v>30.96</v>
          </cell>
          <cell r="K11">
            <v>0</v>
          </cell>
        </row>
        <row r="12">
          <cell r="B12">
            <v>26.679166666666664</v>
          </cell>
          <cell r="C12">
            <v>34.799999999999997</v>
          </cell>
          <cell r="D12">
            <v>23.2</v>
          </cell>
          <cell r="E12">
            <v>88.086956521739125</v>
          </cell>
          <cell r="F12">
            <v>99</v>
          </cell>
          <cell r="G12">
            <v>55</v>
          </cell>
          <cell r="H12">
            <v>12.24</v>
          </cell>
          <cell r="I12" t="str">
            <v>*</v>
          </cell>
          <cell r="J12">
            <v>30.6</v>
          </cell>
          <cell r="K12">
            <v>7.2</v>
          </cell>
        </row>
        <row r="13">
          <cell r="B13">
            <v>26.391666666666669</v>
          </cell>
          <cell r="C13">
            <v>33.799999999999997</v>
          </cell>
          <cell r="D13">
            <v>23.2</v>
          </cell>
          <cell r="E13">
            <v>87.391304347826093</v>
          </cell>
          <cell r="F13">
            <v>99</v>
          </cell>
          <cell r="G13">
            <v>56</v>
          </cell>
          <cell r="H13">
            <v>12.24</v>
          </cell>
          <cell r="I13" t="str">
            <v>*</v>
          </cell>
          <cell r="J13">
            <v>28.08</v>
          </cell>
          <cell r="K13">
            <v>26.400000000000002</v>
          </cell>
        </row>
        <row r="14">
          <cell r="B14">
            <v>25.916666666666671</v>
          </cell>
          <cell r="C14">
            <v>33</v>
          </cell>
          <cell r="D14">
            <v>23.6</v>
          </cell>
          <cell r="E14">
            <v>91.63636363636364</v>
          </cell>
          <cell r="F14">
            <v>99</v>
          </cell>
          <cell r="G14">
            <v>68</v>
          </cell>
          <cell r="H14">
            <v>15.48</v>
          </cell>
          <cell r="I14" t="str">
            <v>*</v>
          </cell>
          <cell r="J14">
            <v>30.6</v>
          </cell>
          <cell r="K14">
            <v>4.6000000000000005</v>
          </cell>
        </row>
        <row r="15">
          <cell r="B15">
            <v>26.441666666666674</v>
          </cell>
          <cell r="C15">
            <v>31.9</v>
          </cell>
          <cell r="D15">
            <v>23.7</v>
          </cell>
          <cell r="E15">
            <v>89.13636363636364</v>
          </cell>
          <cell r="F15">
            <v>98</v>
          </cell>
          <cell r="G15">
            <v>69</v>
          </cell>
          <cell r="H15">
            <v>9</v>
          </cell>
          <cell r="I15" t="str">
            <v>*</v>
          </cell>
          <cell r="J15">
            <v>19.8</v>
          </cell>
          <cell r="K15">
            <v>0.60000000000000009</v>
          </cell>
        </row>
        <row r="16">
          <cell r="B16">
            <v>25.462500000000002</v>
          </cell>
          <cell r="C16">
            <v>31.6</v>
          </cell>
          <cell r="D16">
            <v>23.8</v>
          </cell>
          <cell r="E16">
            <v>93.130434782608702</v>
          </cell>
          <cell r="F16">
            <v>98</v>
          </cell>
          <cell r="G16">
            <v>64</v>
          </cell>
          <cell r="H16">
            <v>12.96</v>
          </cell>
          <cell r="I16" t="str">
            <v>*</v>
          </cell>
          <cell r="J16">
            <v>29.880000000000003</v>
          </cell>
          <cell r="K16">
            <v>3.8</v>
          </cell>
        </row>
        <row r="17">
          <cell r="B17">
            <v>26.599999999999998</v>
          </cell>
          <cell r="C17">
            <v>33.6</v>
          </cell>
          <cell r="D17">
            <v>23.3</v>
          </cell>
          <cell r="E17">
            <v>91</v>
          </cell>
          <cell r="F17">
            <v>99</v>
          </cell>
          <cell r="G17">
            <v>68</v>
          </cell>
          <cell r="H17">
            <v>11.520000000000001</v>
          </cell>
          <cell r="I17" t="str">
            <v>*</v>
          </cell>
          <cell r="J17">
            <v>30.6</v>
          </cell>
          <cell r="K17">
            <v>0.4</v>
          </cell>
        </row>
        <row r="18">
          <cell r="B18">
            <v>26.883333333333336</v>
          </cell>
          <cell r="C18">
            <v>34.1</v>
          </cell>
          <cell r="D18">
            <v>23.2</v>
          </cell>
          <cell r="E18">
            <v>88.714285714285708</v>
          </cell>
          <cell r="F18">
            <v>99</v>
          </cell>
          <cell r="G18">
            <v>55</v>
          </cell>
          <cell r="H18">
            <v>12.96</v>
          </cell>
          <cell r="I18" t="str">
            <v>*</v>
          </cell>
          <cell r="J18">
            <v>22.68</v>
          </cell>
          <cell r="K18">
            <v>0.8</v>
          </cell>
        </row>
        <row r="19">
          <cell r="B19">
            <v>27.25</v>
          </cell>
          <cell r="C19">
            <v>32.700000000000003</v>
          </cell>
          <cell r="D19">
            <v>24.6</v>
          </cell>
          <cell r="E19">
            <v>87.647058823529406</v>
          </cell>
          <cell r="F19">
            <v>98</v>
          </cell>
          <cell r="G19">
            <v>62</v>
          </cell>
          <cell r="H19">
            <v>13.32</v>
          </cell>
          <cell r="I19" t="str">
            <v>*</v>
          </cell>
          <cell r="J19">
            <v>42.480000000000004</v>
          </cell>
          <cell r="K19">
            <v>6.6000000000000005</v>
          </cell>
        </row>
        <row r="20">
          <cell r="B20">
            <v>26.141666666666666</v>
          </cell>
          <cell r="C20">
            <v>31.2</v>
          </cell>
          <cell r="D20">
            <v>24.2</v>
          </cell>
          <cell r="E20">
            <v>91.473684210526315</v>
          </cell>
          <cell r="F20">
            <v>98</v>
          </cell>
          <cell r="G20">
            <v>70</v>
          </cell>
          <cell r="H20">
            <v>11.16</v>
          </cell>
          <cell r="I20" t="str">
            <v>*</v>
          </cell>
          <cell r="J20">
            <v>27.36</v>
          </cell>
          <cell r="K20">
            <v>28.6</v>
          </cell>
        </row>
        <row r="21">
          <cell r="B21">
            <v>25.816666666666663</v>
          </cell>
          <cell r="C21">
            <v>33.200000000000003</v>
          </cell>
          <cell r="D21">
            <v>23</v>
          </cell>
          <cell r="E21">
            <v>91.904761904761898</v>
          </cell>
          <cell r="F21">
            <v>98</v>
          </cell>
          <cell r="G21">
            <v>57</v>
          </cell>
          <cell r="H21">
            <v>27</v>
          </cell>
          <cell r="I21" t="str">
            <v>*</v>
          </cell>
          <cell r="J21">
            <v>47.88</v>
          </cell>
          <cell r="K21">
            <v>24</v>
          </cell>
        </row>
        <row r="22">
          <cell r="B22">
            <v>25.750000000000004</v>
          </cell>
          <cell r="C22">
            <v>31.9</v>
          </cell>
          <cell r="D22">
            <v>22</v>
          </cell>
          <cell r="E22">
            <v>84.684210526315795</v>
          </cell>
          <cell r="F22">
            <v>99</v>
          </cell>
          <cell r="G22">
            <v>63</v>
          </cell>
          <cell r="H22">
            <v>12.96</v>
          </cell>
          <cell r="I22" t="str">
            <v>*</v>
          </cell>
          <cell r="J22">
            <v>24.840000000000003</v>
          </cell>
          <cell r="K22">
            <v>0</v>
          </cell>
        </row>
        <row r="23">
          <cell r="B23">
            <v>24.733333333333331</v>
          </cell>
          <cell r="C23">
            <v>32.9</v>
          </cell>
          <cell r="D23">
            <v>18.899999999999999</v>
          </cell>
          <cell r="E23">
            <v>85.10526315789474</v>
          </cell>
          <cell r="F23">
            <v>98</v>
          </cell>
          <cell r="G23">
            <v>59</v>
          </cell>
          <cell r="H23">
            <v>11.16</v>
          </cell>
          <cell r="I23" t="str">
            <v>*</v>
          </cell>
          <cell r="J23">
            <v>20.52</v>
          </cell>
          <cell r="K23">
            <v>0.2</v>
          </cell>
        </row>
        <row r="24">
          <cell r="B24">
            <v>25.395833333333329</v>
          </cell>
          <cell r="C24">
            <v>34.4</v>
          </cell>
          <cell r="D24">
            <v>21</v>
          </cell>
          <cell r="E24">
            <v>87.13636363636364</v>
          </cell>
          <cell r="F24">
            <v>98</v>
          </cell>
          <cell r="G24">
            <v>54</v>
          </cell>
          <cell r="H24">
            <v>20.88</v>
          </cell>
          <cell r="I24" t="str">
            <v>*</v>
          </cell>
          <cell r="J24">
            <v>38.519999999999996</v>
          </cell>
          <cell r="K24">
            <v>0</v>
          </cell>
        </row>
        <row r="25">
          <cell r="B25">
            <v>27.266666666666669</v>
          </cell>
          <cell r="C25">
            <v>35.299999999999997</v>
          </cell>
          <cell r="D25">
            <v>22.3</v>
          </cell>
          <cell r="E25">
            <v>83.478260869565219</v>
          </cell>
          <cell r="F25">
            <v>98</v>
          </cell>
          <cell r="G25">
            <v>51</v>
          </cell>
          <cell r="H25">
            <v>8.64</v>
          </cell>
          <cell r="I25" t="str">
            <v>*</v>
          </cell>
          <cell r="J25">
            <v>21.6</v>
          </cell>
          <cell r="K25">
            <v>0</v>
          </cell>
        </row>
        <row r="26">
          <cell r="B26">
            <v>26.916666666666668</v>
          </cell>
          <cell r="C26">
            <v>35.5</v>
          </cell>
          <cell r="D26">
            <v>21</v>
          </cell>
          <cell r="E26">
            <v>79.954545454545453</v>
          </cell>
          <cell r="F26">
            <v>99</v>
          </cell>
          <cell r="G26">
            <v>35</v>
          </cell>
          <cell r="H26">
            <v>10.44</v>
          </cell>
          <cell r="I26" t="str">
            <v>*</v>
          </cell>
          <cell r="J26">
            <v>21.240000000000002</v>
          </cell>
          <cell r="K26">
            <v>0.2</v>
          </cell>
        </row>
        <row r="27">
          <cell r="B27">
            <v>25.158333333333331</v>
          </cell>
          <cell r="C27">
            <v>35.5</v>
          </cell>
          <cell r="D27">
            <v>17.899999999999999</v>
          </cell>
          <cell r="E27">
            <v>78.652173913043484</v>
          </cell>
          <cell r="F27">
            <v>99</v>
          </cell>
          <cell r="G27">
            <v>39</v>
          </cell>
          <cell r="H27">
            <v>6.12</v>
          </cell>
          <cell r="I27" t="str">
            <v>*</v>
          </cell>
          <cell r="J27">
            <v>15.48</v>
          </cell>
          <cell r="K27">
            <v>0.2</v>
          </cell>
        </row>
        <row r="28">
          <cell r="B28">
            <v>24.983333333333334</v>
          </cell>
          <cell r="C28">
            <v>35.4</v>
          </cell>
          <cell r="D28">
            <v>17.8</v>
          </cell>
          <cell r="E28">
            <v>84.25</v>
          </cell>
          <cell r="F28">
            <v>99</v>
          </cell>
          <cell r="G28">
            <v>39</v>
          </cell>
          <cell r="H28">
            <v>8.2799999999999994</v>
          </cell>
          <cell r="I28" t="str">
            <v>*</v>
          </cell>
          <cell r="J28">
            <v>16.559999999999999</v>
          </cell>
          <cell r="K28">
            <v>0.2</v>
          </cell>
        </row>
        <row r="29">
          <cell r="B29">
            <v>25.645833333333329</v>
          </cell>
          <cell r="C29">
            <v>35.700000000000003</v>
          </cell>
          <cell r="D29">
            <v>18.5</v>
          </cell>
          <cell r="E29">
            <v>80.869565217391298</v>
          </cell>
          <cell r="F29">
            <v>99</v>
          </cell>
          <cell r="G29">
            <v>43</v>
          </cell>
          <cell r="H29">
            <v>9</v>
          </cell>
          <cell r="I29" t="str">
            <v>*</v>
          </cell>
          <cell r="J29">
            <v>18.36</v>
          </cell>
          <cell r="K29">
            <v>0.2</v>
          </cell>
        </row>
        <row r="30">
          <cell r="B30">
            <v>26.916666666666668</v>
          </cell>
          <cell r="C30">
            <v>36.700000000000003</v>
          </cell>
          <cell r="D30">
            <v>20.5</v>
          </cell>
          <cell r="E30">
            <v>79.608695652173907</v>
          </cell>
          <cell r="F30">
            <v>99</v>
          </cell>
          <cell r="G30">
            <v>40</v>
          </cell>
          <cell r="H30">
            <v>10.8</v>
          </cell>
          <cell r="I30" t="str">
            <v>*</v>
          </cell>
          <cell r="J30">
            <v>24.48</v>
          </cell>
          <cell r="K30">
            <v>0</v>
          </cell>
        </row>
        <row r="31">
          <cell r="B31">
            <v>27.604166666666661</v>
          </cell>
          <cell r="C31">
            <v>36</v>
          </cell>
          <cell r="D31">
            <v>21.5</v>
          </cell>
          <cell r="E31">
            <v>79.666666666666671</v>
          </cell>
          <cell r="F31">
            <v>99</v>
          </cell>
          <cell r="G31">
            <v>42</v>
          </cell>
          <cell r="H31">
            <v>12.24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26.958333333333329</v>
          </cell>
          <cell r="C32">
            <v>35.9</v>
          </cell>
          <cell r="D32">
            <v>21.8</v>
          </cell>
          <cell r="E32">
            <v>85.238095238095241</v>
          </cell>
          <cell r="F32">
            <v>98</v>
          </cell>
          <cell r="G32">
            <v>48</v>
          </cell>
          <cell r="H32">
            <v>10.08</v>
          </cell>
          <cell r="I32" t="str">
            <v>*</v>
          </cell>
          <cell r="J32">
            <v>23.040000000000003</v>
          </cell>
          <cell r="K32">
            <v>0</v>
          </cell>
        </row>
        <row r="33">
          <cell r="B33">
            <v>27.466666666666665</v>
          </cell>
          <cell r="C33">
            <v>36.200000000000003</v>
          </cell>
          <cell r="D33">
            <v>21.2</v>
          </cell>
          <cell r="E33">
            <v>79.875</v>
          </cell>
          <cell r="F33">
            <v>99</v>
          </cell>
          <cell r="G33">
            <v>44</v>
          </cell>
          <cell r="H33">
            <v>13.32</v>
          </cell>
          <cell r="I33" t="str">
            <v>*</v>
          </cell>
          <cell r="J33">
            <v>25.2</v>
          </cell>
          <cell r="K33">
            <v>0.2</v>
          </cell>
        </row>
        <row r="34">
          <cell r="B34">
            <v>27.408333333333335</v>
          </cell>
          <cell r="C34">
            <v>35.6</v>
          </cell>
          <cell r="D34">
            <v>21.5</v>
          </cell>
          <cell r="E34">
            <v>81.63636363636364</v>
          </cell>
          <cell r="F34">
            <v>98</v>
          </cell>
          <cell r="G34">
            <v>45</v>
          </cell>
          <cell r="H34">
            <v>16.559999999999999</v>
          </cell>
          <cell r="I34" t="str">
            <v>*</v>
          </cell>
          <cell r="J34">
            <v>29.16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26.133333333333329</v>
          </cell>
        </row>
      </sheetData>
      <sheetData sheetId="2">
        <row r="5">
          <cell r="B5">
            <v>26.329166666666662</v>
          </cell>
        </row>
      </sheetData>
      <sheetData sheetId="3">
        <row r="5">
          <cell r="B5">
            <v>22.120833333333334</v>
          </cell>
          <cell r="C5">
            <v>24.7</v>
          </cell>
          <cell r="D5">
            <v>20.8</v>
          </cell>
          <cell r="E5">
            <v>90.041666666666671</v>
          </cell>
          <cell r="F5">
            <v>96</v>
          </cell>
          <cell r="G5">
            <v>77</v>
          </cell>
          <cell r="H5">
            <v>11.520000000000001</v>
          </cell>
          <cell r="I5" t="str">
            <v>*</v>
          </cell>
          <cell r="J5">
            <v>33.480000000000004</v>
          </cell>
          <cell r="K5">
            <v>2.8000000000000003</v>
          </cell>
        </row>
        <row r="6">
          <cell r="B6">
            <v>24.262499999999999</v>
          </cell>
          <cell r="C6">
            <v>32.1</v>
          </cell>
          <cell r="D6">
            <v>19.100000000000001</v>
          </cell>
          <cell r="E6">
            <v>74.625</v>
          </cell>
          <cell r="F6">
            <v>95</v>
          </cell>
          <cell r="G6">
            <v>41</v>
          </cell>
          <cell r="H6">
            <v>9.3600000000000012</v>
          </cell>
          <cell r="I6" t="str">
            <v>*</v>
          </cell>
          <cell r="J6">
            <v>23.400000000000002</v>
          </cell>
          <cell r="K6">
            <v>6.400000000000003</v>
          </cell>
        </row>
        <row r="7">
          <cell r="B7">
            <v>26.129166666666666</v>
          </cell>
          <cell r="C7">
            <v>32.700000000000003</v>
          </cell>
          <cell r="D7">
            <v>21</v>
          </cell>
          <cell r="E7">
            <v>71.375</v>
          </cell>
          <cell r="F7">
            <v>94</v>
          </cell>
          <cell r="G7">
            <v>43</v>
          </cell>
          <cell r="H7">
            <v>14.04</v>
          </cell>
          <cell r="I7" t="str">
            <v>*</v>
          </cell>
          <cell r="J7">
            <v>30.6</v>
          </cell>
          <cell r="K7">
            <v>3.0000000000000004</v>
          </cell>
        </row>
        <row r="8">
          <cell r="B8">
            <v>26.716666666666665</v>
          </cell>
          <cell r="C8">
            <v>32.1</v>
          </cell>
          <cell r="D8">
            <v>21.9</v>
          </cell>
          <cell r="E8">
            <v>67.875</v>
          </cell>
          <cell r="F8">
            <v>88</v>
          </cell>
          <cell r="G8">
            <v>47</v>
          </cell>
          <cell r="H8">
            <v>14.04</v>
          </cell>
          <cell r="I8" t="str">
            <v>*</v>
          </cell>
          <cell r="J8">
            <v>33.119999999999997</v>
          </cell>
          <cell r="K8">
            <v>1.5999999999999999</v>
          </cell>
        </row>
        <row r="9">
          <cell r="B9">
            <v>27.725000000000005</v>
          </cell>
          <cell r="C9">
            <v>33.4</v>
          </cell>
          <cell r="D9">
            <v>23</v>
          </cell>
          <cell r="E9">
            <v>62.25</v>
          </cell>
          <cell r="F9">
            <v>80</v>
          </cell>
          <cell r="G9">
            <v>38</v>
          </cell>
          <cell r="H9">
            <v>10.08</v>
          </cell>
          <cell r="I9" t="str">
            <v>*</v>
          </cell>
          <cell r="J9">
            <v>23.040000000000003</v>
          </cell>
          <cell r="K9">
            <v>0.8</v>
          </cell>
        </row>
        <row r="10">
          <cell r="B10">
            <v>27.379166666666666</v>
          </cell>
          <cell r="C10">
            <v>33.1</v>
          </cell>
          <cell r="D10">
            <v>22.3</v>
          </cell>
          <cell r="E10">
            <v>64.125</v>
          </cell>
          <cell r="F10">
            <v>83</v>
          </cell>
          <cell r="G10">
            <v>37</v>
          </cell>
          <cell r="H10">
            <v>15.120000000000001</v>
          </cell>
          <cell r="I10" t="str">
            <v>*</v>
          </cell>
          <cell r="J10">
            <v>32.4</v>
          </cell>
          <cell r="K10">
            <v>0.60000000000000009</v>
          </cell>
        </row>
        <row r="11">
          <cell r="B11">
            <v>24.1875</v>
          </cell>
          <cell r="C11">
            <v>28.1</v>
          </cell>
          <cell r="D11">
            <v>21.9</v>
          </cell>
          <cell r="E11">
            <v>82.125</v>
          </cell>
          <cell r="F11">
            <v>94</v>
          </cell>
          <cell r="G11">
            <v>65</v>
          </cell>
          <cell r="H11">
            <v>17.64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23.179166666666671</v>
          </cell>
          <cell r="C12">
            <v>29.3</v>
          </cell>
          <cell r="D12">
            <v>20.3</v>
          </cell>
          <cell r="E12">
            <v>88.75</v>
          </cell>
          <cell r="F12">
            <v>96</v>
          </cell>
          <cell r="G12">
            <v>63</v>
          </cell>
          <cell r="H12">
            <v>14.76</v>
          </cell>
          <cell r="I12" t="str">
            <v>*</v>
          </cell>
          <cell r="J12">
            <v>33.480000000000004</v>
          </cell>
          <cell r="K12">
            <v>0</v>
          </cell>
        </row>
        <row r="13">
          <cell r="B13">
            <v>24.808333333333334</v>
          </cell>
          <cell r="C13">
            <v>30.5</v>
          </cell>
          <cell r="D13">
            <v>20.8</v>
          </cell>
          <cell r="E13">
            <v>80.875</v>
          </cell>
          <cell r="F13">
            <v>94</v>
          </cell>
          <cell r="G13">
            <v>55</v>
          </cell>
          <cell r="H13">
            <v>9.7200000000000006</v>
          </cell>
          <cell r="I13" t="str">
            <v>*</v>
          </cell>
          <cell r="J13">
            <v>25.2</v>
          </cell>
          <cell r="K13">
            <v>0.2</v>
          </cell>
        </row>
        <row r="14">
          <cell r="B14">
            <v>25.099999999999998</v>
          </cell>
          <cell r="C14">
            <v>31</v>
          </cell>
          <cell r="D14">
            <v>20.399999999999999</v>
          </cell>
          <cell r="E14">
            <v>76.291666666666671</v>
          </cell>
          <cell r="F14">
            <v>94</v>
          </cell>
          <cell r="G14">
            <v>51</v>
          </cell>
          <cell r="H14">
            <v>15.120000000000001</v>
          </cell>
          <cell r="I14" t="str">
            <v>*</v>
          </cell>
          <cell r="J14">
            <v>32.76</v>
          </cell>
          <cell r="K14">
            <v>0</v>
          </cell>
        </row>
        <row r="15">
          <cell r="B15">
            <v>25.433333333333334</v>
          </cell>
          <cell r="C15">
            <v>29.5</v>
          </cell>
          <cell r="D15">
            <v>20.9</v>
          </cell>
          <cell r="E15">
            <v>74.958333333333329</v>
          </cell>
          <cell r="F15">
            <v>94</v>
          </cell>
          <cell r="G15">
            <v>56</v>
          </cell>
          <cell r="H15">
            <v>13.32</v>
          </cell>
          <cell r="I15" t="str">
            <v>*</v>
          </cell>
          <cell r="J15">
            <v>29.880000000000003</v>
          </cell>
          <cell r="K15">
            <v>0.2</v>
          </cell>
        </row>
        <row r="16">
          <cell r="B16">
            <v>24.287499999999998</v>
          </cell>
          <cell r="C16">
            <v>28.9</v>
          </cell>
          <cell r="D16">
            <v>22.3</v>
          </cell>
          <cell r="E16">
            <v>82.125</v>
          </cell>
          <cell r="F16">
            <v>89</v>
          </cell>
          <cell r="G16">
            <v>66</v>
          </cell>
          <cell r="H16">
            <v>21.240000000000002</v>
          </cell>
          <cell r="I16" t="str">
            <v>*</v>
          </cell>
          <cell r="J16">
            <v>37.080000000000005</v>
          </cell>
          <cell r="K16">
            <v>0</v>
          </cell>
        </row>
        <row r="17">
          <cell r="B17">
            <v>24.079166666666662</v>
          </cell>
          <cell r="C17">
            <v>29.2</v>
          </cell>
          <cell r="D17">
            <v>21.4</v>
          </cell>
          <cell r="E17">
            <v>85.583333333333329</v>
          </cell>
          <cell r="F17">
            <v>96</v>
          </cell>
          <cell r="G17">
            <v>60</v>
          </cell>
          <cell r="H17">
            <v>12.24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24.920833333333331</v>
          </cell>
          <cell r="C18">
            <v>30.7</v>
          </cell>
          <cell r="D18">
            <v>21.8</v>
          </cell>
          <cell r="E18">
            <v>82.291666666666671</v>
          </cell>
          <cell r="F18">
            <v>96</v>
          </cell>
          <cell r="G18">
            <v>52</v>
          </cell>
          <cell r="H18">
            <v>12.24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22.554166666666664</v>
          </cell>
          <cell r="C19">
            <v>27.1</v>
          </cell>
          <cell r="D19">
            <v>21</v>
          </cell>
          <cell r="E19">
            <v>90.458333333333329</v>
          </cell>
          <cell r="F19">
            <v>96</v>
          </cell>
          <cell r="G19">
            <v>70</v>
          </cell>
          <cell r="H19">
            <v>19.079999999999998</v>
          </cell>
          <cell r="I19" t="str">
            <v>*</v>
          </cell>
          <cell r="J19">
            <v>42.12</v>
          </cell>
          <cell r="K19">
            <v>0</v>
          </cell>
        </row>
        <row r="20">
          <cell r="B20">
            <v>22.858333333333331</v>
          </cell>
          <cell r="C20">
            <v>26.4</v>
          </cell>
          <cell r="D20">
            <v>19.2</v>
          </cell>
          <cell r="E20">
            <v>90.041666666666671</v>
          </cell>
          <cell r="F20">
            <v>95</v>
          </cell>
          <cell r="G20">
            <v>74</v>
          </cell>
          <cell r="H20">
            <v>14.76</v>
          </cell>
          <cell r="I20" t="str">
            <v>*</v>
          </cell>
          <cell r="J20">
            <v>31.680000000000003</v>
          </cell>
          <cell r="K20">
            <v>0</v>
          </cell>
        </row>
        <row r="21">
          <cell r="B21">
            <v>19.604166666666668</v>
          </cell>
          <cell r="C21">
            <v>25</v>
          </cell>
          <cell r="D21">
            <v>16</v>
          </cell>
          <cell r="E21">
            <v>79.333333333333329</v>
          </cell>
          <cell r="F21">
            <v>97</v>
          </cell>
          <cell r="G21">
            <v>38</v>
          </cell>
          <cell r="H21">
            <v>13.68</v>
          </cell>
          <cell r="I21" t="str">
            <v>*</v>
          </cell>
          <cell r="J21">
            <v>31.680000000000003</v>
          </cell>
          <cell r="K21">
            <v>0.2</v>
          </cell>
        </row>
        <row r="22">
          <cell r="B22">
            <v>18.645833333333332</v>
          </cell>
          <cell r="C22">
            <v>26</v>
          </cell>
          <cell r="D22">
            <v>13</v>
          </cell>
          <cell r="E22">
            <v>59.166666666666664</v>
          </cell>
          <cell r="F22">
            <v>84</v>
          </cell>
          <cell r="G22">
            <v>26</v>
          </cell>
          <cell r="H22">
            <v>16.920000000000002</v>
          </cell>
          <cell r="I22" t="str">
            <v>*</v>
          </cell>
          <cell r="J22">
            <v>35.28</v>
          </cell>
          <cell r="K22">
            <v>0</v>
          </cell>
        </row>
        <row r="23">
          <cell r="B23">
            <v>19.933333333333337</v>
          </cell>
          <cell r="C23">
            <v>26.8</v>
          </cell>
          <cell r="D23">
            <v>13.7</v>
          </cell>
          <cell r="E23">
            <v>61.75</v>
          </cell>
          <cell r="F23">
            <v>78</v>
          </cell>
          <cell r="G23">
            <v>44</v>
          </cell>
          <cell r="H23">
            <v>26.28</v>
          </cell>
          <cell r="I23" t="str">
            <v>*</v>
          </cell>
          <cell r="J23">
            <v>43.56</v>
          </cell>
          <cell r="K23">
            <v>0</v>
          </cell>
        </row>
        <row r="24">
          <cell r="B24">
            <v>20.416666666666664</v>
          </cell>
          <cell r="C24">
            <v>28.9</v>
          </cell>
          <cell r="D24">
            <v>13.3</v>
          </cell>
          <cell r="E24">
            <v>71</v>
          </cell>
          <cell r="F24">
            <v>87</v>
          </cell>
          <cell r="G24">
            <v>48</v>
          </cell>
          <cell r="H24">
            <v>18</v>
          </cell>
          <cell r="I24" t="str">
            <v>*</v>
          </cell>
          <cell r="J24">
            <v>33.119999999999997</v>
          </cell>
          <cell r="K24">
            <v>0</v>
          </cell>
        </row>
        <row r="25">
          <cell r="B25">
            <v>22.825000000000003</v>
          </cell>
          <cell r="C25">
            <v>30.8</v>
          </cell>
          <cell r="D25">
            <v>17</v>
          </cell>
          <cell r="E25">
            <v>75</v>
          </cell>
          <cell r="F25">
            <v>88</v>
          </cell>
          <cell r="G25">
            <v>52</v>
          </cell>
          <cell r="H25">
            <v>18.720000000000002</v>
          </cell>
          <cell r="I25" t="str">
            <v>*</v>
          </cell>
          <cell r="J25">
            <v>33.840000000000003</v>
          </cell>
          <cell r="K25">
            <v>0.2</v>
          </cell>
        </row>
        <row r="26">
          <cell r="B26">
            <v>25.524999999999995</v>
          </cell>
          <cell r="C26">
            <v>31.6</v>
          </cell>
          <cell r="D26">
            <v>21</v>
          </cell>
          <cell r="E26">
            <v>73.708333333333329</v>
          </cell>
          <cell r="F26">
            <v>94</v>
          </cell>
          <cell r="G26">
            <v>44</v>
          </cell>
          <cell r="H26">
            <v>14.4</v>
          </cell>
          <cell r="I26" t="str">
            <v>*</v>
          </cell>
          <cell r="J26">
            <v>37.800000000000004</v>
          </cell>
          <cell r="K26">
            <v>0.4</v>
          </cell>
        </row>
        <row r="27">
          <cell r="B27">
            <v>26.566666666666666</v>
          </cell>
          <cell r="C27">
            <v>32.200000000000003</v>
          </cell>
          <cell r="D27">
            <v>22.2</v>
          </cell>
          <cell r="E27">
            <v>60.958333333333336</v>
          </cell>
          <cell r="F27">
            <v>81</v>
          </cell>
          <cell r="G27">
            <v>28</v>
          </cell>
          <cell r="H27">
            <v>12.96</v>
          </cell>
          <cell r="I27" t="str">
            <v>*</v>
          </cell>
          <cell r="J27">
            <v>33.480000000000004</v>
          </cell>
          <cell r="K27">
            <v>0.2</v>
          </cell>
        </row>
        <row r="28">
          <cell r="B28">
            <v>24.883333333333329</v>
          </cell>
          <cell r="C28">
            <v>28</v>
          </cell>
          <cell r="D28">
            <v>21.2</v>
          </cell>
          <cell r="E28">
            <v>70.041666666666671</v>
          </cell>
          <cell r="F28">
            <v>82</v>
          </cell>
          <cell r="G28">
            <v>59</v>
          </cell>
          <cell r="H28">
            <v>9.3600000000000012</v>
          </cell>
          <cell r="I28" t="str">
            <v>*</v>
          </cell>
          <cell r="J28">
            <v>25.56</v>
          </cell>
          <cell r="K28">
            <v>0.2</v>
          </cell>
        </row>
        <row r="29">
          <cell r="B29">
            <v>24.391666666666669</v>
          </cell>
          <cell r="C29">
            <v>31.1</v>
          </cell>
          <cell r="D29">
            <v>19.5</v>
          </cell>
          <cell r="E29">
            <v>72.458333333333329</v>
          </cell>
          <cell r="F29">
            <v>94</v>
          </cell>
          <cell r="G29">
            <v>39</v>
          </cell>
          <cell r="H29">
            <v>16.2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24.783333333333331</v>
          </cell>
          <cell r="C30">
            <v>31.4</v>
          </cell>
          <cell r="D30">
            <v>19.399999999999999</v>
          </cell>
          <cell r="E30">
            <v>69.375</v>
          </cell>
          <cell r="F30">
            <v>86</v>
          </cell>
          <cell r="G30">
            <v>48</v>
          </cell>
          <cell r="H30">
            <v>21.6</v>
          </cell>
          <cell r="I30" t="str">
            <v>*</v>
          </cell>
          <cell r="J30">
            <v>44.64</v>
          </cell>
          <cell r="K30">
            <v>0</v>
          </cell>
        </row>
        <row r="31">
          <cell r="B31">
            <v>26.375000000000004</v>
          </cell>
          <cell r="C31">
            <v>32.4</v>
          </cell>
          <cell r="D31">
            <v>20.8</v>
          </cell>
          <cell r="E31">
            <v>63.75</v>
          </cell>
          <cell r="F31">
            <v>89</v>
          </cell>
          <cell r="G31">
            <v>39</v>
          </cell>
          <cell r="H31">
            <v>14.04</v>
          </cell>
          <cell r="I31" t="str">
            <v>*</v>
          </cell>
          <cell r="J31">
            <v>38.880000000000003</v>
          </cell>
          <cell r="K31">
            <v>0</v>
          </cell>
        </row>
        <row r="32">
          <cell r="B32">
            <v>27.800000000000008</v>
          </cell>
          <cell r="C32">
            <v>33</v>
          </cell>
          <cell r="D32">
            <v>24.8</v>
          </cell>
          <cell r="E32">
            <v>62.041666666666664</v>
          </cell>
          <cell r="F32">
            <v>75</v>
          </cell>
          <cell r="G32">
            <v>42</v>
          </cell>
          <cell r="H32">
            <v>13.68</v>
          </cell>
          <cell r="I32" t="str">
            <v>*</v>
          </cell>
          <cell r="J32">
            <v>37.440000000000005</v>
          </cell>
          <cell r="K32">
            <v>0</v>
          </cell>
        </row>
        <row r="33">
          <cell r="B33">
            <v>27.137499999999999</v>
          </cell>
          <cell r="C33">
            <v>32.6</v>
          </cell>
          <cell r="D33">
            <v>22</v>
          </cell>
          <cell r="E33">
            <v>66.416666666666671</v>
          </cell>
          <cell r="F33">
            <v>89</v>
          </cell>
          <cell r="G33">
            <v>41</v>
          </cell>
          <cell r="H33">
            <v>18.36</v>
          </cell>
          <cell r="I33" t="str">
            <v>*</v>
          </cell>
          <cell r="J33">
            <v>40.32</v>
          </cell>
          <cell r="K33">
            <v>0</v>
          </cell>
        </row>
        <row r="34">
          <cell r="B34">
            <v>26.875000000000004</v>
          </cell>
          <cell r="C34">
            <v>32.299999999999997</v>
          </cell>
          <cell r="D34">
            <v>22.1</v>
          </cell>
          <cell r="E34">
            <v>65.333333333333329</v>
          </cell>
          <cell r="F34">
            <v>85</v>
          </cell>
          <cell r="G34">
            <v>44</v>
          </cell>
          <cell r="H34">
            <v>16.920000000000002</v>
          </cell>
          <cell r="I34" t="str">
            <v>*</v>
          </cell>
          <cell r="J34">
            <v>46.800000000000004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PortoMurtinho_2024"/>
    </sheetNames>
    <sheetDataSet>
      <sheetData sheetId="0">
        <row r="5">
          <cell r="I5" t="str">
            <v>*</v>
          </cell>
        </row>
      </sheetData>
      <sheetData sheetId="1">
        <row r="5">
          <cell r="I5"/>
        </row>
      </sheetData>
      <sheetData sheetId="2">
        <row r="5">
          <cell r="B5">
            <v>28.637499999999992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I5" t="str">
            <v>*</v>
          </cell>
        </row>
      </sheetData>
      <sheetData sheetId="5">
        <row r="5">
          <cell r="I5" t="str">
            <v>*</v>
          </cell>
        </row>
      </sheetData>
      <sheetData sheetId="6">
        <row r="5">
          <cell r="I5" t="str">
            <v>*</v>
          </cell>
        </row>
      </sheetData>
      <sheetData sheetId="7">
        <row r="5">
          <cell r="I5" t="str">
            <v>*</v>
          </cell>
        </row>
      </sheetData>
      <sheetData sheetId="8">
        <row r="5">
          <cell r="I5" t="str">
            <v>*</v>
          </cell>
        </row>
      </sheetData>
      <sheetData sheetId="9">
        <row r="5">
          <cell r="I5" t="str">
            <v>*</v>
          </cell>
        </row>
      </sheetData>
      <sheetData sheetId="10">
        <row r="5">
          <cell r="I5" t="str">
            <v>*</v>
          </cell>
        </row>
      </sheetData>
      <sheetData sheetId="11">
        <row r="5">
          <cell r="I5" t="str">
            <v>*</v>
          </cell>
        </row>
      </sheetData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26.720833333333335</v>
          </cell>
        </row>
      </sheetData>
      <sheetData sheetId="2">
        <row r="5">
          <cell r="B5">
            <v>29.854166666666668</v>
          </cell>
        </row>
      </sheetData>
      <sheetData sheetId="3">
        <row r="5">
          <cell r="B5">
            <v>23.641666666666662</v>
          </cell>
          <cell r="C5">
            <v>29.6</v>
          </cell>
          <cell r="D5">
            <v>21.4</v>
          </cell>
          <cell r="E5">
            <v>94.625</v>
          </cell>
          <cell r="F5">
            <v>100</v>
          </cell>
          <cell r="G5">
            <v>68</v>
          </cell>
          <cell r="H5">
            <v>12.96</v>
          </cell>
          <cell r="I5" t="str">
            <v>*</v>
          </cell>
          <cell r="J5">
            <v>33.119999999999997</v>
          </cell>
          <cell r="K5">
            <v>8</v>
          </cell>
        </row>
        <row r="6">
          <cell r="B6">
            <v>25.374999999999989</v>
          </cell>
          <cell r="C6">
            <v>32.200000000000003</v>
          </cell>
          <cell r="D6">
            <v>21.6</v>
          </cell>
          <cell r="E6">
            <v>86.75</v>
          </cell>
          <cell r="F6">
            <v>100</v>
          </cell>
          <cell r="G6">
            <v>54</v>
          </cell>
          <cell r="H6">
            <v>14.04</v>
          </cell>
          <cell r="I6" t="str">
            <v>*</v>
          </cell>
          <cell r="J6">
            <v>29.16</v>
          </cell>
          <cell r="K6">
            <v>0.2</v>
          </cell>
        </row>
        <row r="7">
          <cell r="B7">
            <v>26.820833333333336</v>
          </cell>
          <cell r="C7">
            <v>34.200000000000003</v>
          </cell>
          <cell r="D7">
            <v>21.9</v>
          </cell>
          <cell r="E7">
            <v>81.541666666666671</v>
          </cell>
          <cell r="F7">
            <v>100</v>
          </cell>
          <cell r="G7">
            <v>46</v>
          </cell>
          <cell r="H7">
            <v>10.08</v>
          </cell>
          <cell r="I7" t="str">
            <v>*</v>
          </cell>
          <cell r="J7">
            <v>20.52</v>
          </cell>
          <cell r="K7">
            <v>0</v>
          </cell>
        </row>
        <row r="8">
          <cell r="B8">
            <v>27.795833333333334</v>
          </cell>
          <cell r="C8">
            <v>34.6</v>
          </cell>
          <cell r="D8">
            <v>22.4</v>
          </cell>
          <cell r="E8">
            <v>77.416666666666671</v>
          </cell>
          <cell r="F8">
            <v>100</v>
          </cell>
          <cell r="G8">
            <v>45</v>
          </cell>
          <cell r="H8">
            <v>9</v>
          </cell>
          <cell r="I8" t="str">
            <v>*</v>
          </cell>
          <cell r="J8">
            <v>23.400000000000002</v>
          </cell>
          <cell r="K8">
            <v>0</v>
          </cell>
        </row>
        <row r="9">
          <cell r="B9">
            <v>28.266666666666666</v>
          </cell>
          <cell r="C9">
            <v>35.200000000000003</v>
          </cell>
          <cell r="D9">
            <v>22.6</v>
          </cell>
          <cell r="E9">
            <v>75.291666666666671</v>
          </cell>
          <cell r="F9">
            <v>100</v>
          </cell>
          <cell r="G9">
            <v>44</v>
          </cell>
          <cell r="H9">
            <v>9</v>
          </cell>
          <cell r="I9" t="str">
            <v>*</v>
          </cell>
          <cell r="J9">
            <v>24.12</v>
          </cell>
          <cell r="K9">
            <v>0</v>
          </cell>
        </row>
        <row r="10">
          <cell r="B10">
            <v>28.529166666666669</v>
          </cell>
          <cell r="C10">
            <v>34.299999999999997</v>
          </cell>
          <cell r="D10">
            <v>23.4</v>
          </cell>
          <cell r="E10">
            <v>74.333333333333329</v>
          </cell>
          <cell r="F10">
            <v>100</v>
          </cell>
          <cell r="G10">
            <v>47</v>
          </cell>
          <cell r="H10">
            <v>11.879999999999999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26.0625</v>
          </cell>
          <cell r="C11">
            <v>30.8</v>
          </cell>
          <cell r="D11">
            <v>23.1</v>
          </cell>
          <cell r="E11">
            <v>85.208333333333329</v>
          </cell>
          <cell r="F11">
            <v>100</v>
          </cell>
          <cell r="G11">
            <v>61</v>
          </cell>
          <cell r="H11">
            <v>13.32</v>
          </cell>
          <cell r="I11" t="str">
            <v>*</v>
          </cell>
          <cell r="J11">
            <v>29.52</v>
          </cell>
          <cell r="K11">
            <v>5</v>
          </cell>
        </row>
        <row r="12">
          <cell r="B12">
            <v>25.491666666666671</v>
          </cell>
          <cell r="C12">
            <v>31.6</v>
          </cell>
          <cell r="D12">
            <v>22.6</v>
          </cell>
          <cell r="E12">
            <v>87.583333333333329</v>
          </cell>
          <cell r="F12">
            <v>100</v>
          </cell>
          <cell r="G12">
            <v>60</v>
          </cell>
          <cell r="H12">
            <v>11.16</v>
          </cell>
          <cell r="I12" t="str">
            <v>*</v>
          </cell>
          <cell r="J12">
            <v>25.56</v>
          </cell>
          <cell r="K12">
            <v>0.2</v>
          </cell>
        </row>
        <row r="13">
          <cell r="B13">
            <v>27.029166666666669</v>
          </cell>
          <cell r="C13">
            <v>33.6</v>
          </cell>
          <cell r="D13">
            <v>23.3</v>
          </cell>
          <cell r="E13">
            <v>81.208333333333329</v>
          </cell>
          <cell r="F13">
            <v>100</v>
          </cell>
          <cell r="G13">
            <v>48</v>
          </cell>
          <cell r="H13">
            <v>27.720000000000002</v>
          </cell>
          <cell r="I13" t="str">
            <v>*</v>
          </cell>
          <cell r="J13">
            <v>44.64</v>
          </cell>
          <cell r="K13">
            <v>47</v>
          </cell>
        </row>
        <row r="14">
          <cell r="B14">
            <v>25.399999999999995</v>
          </cell>
          <cell r="C14">
            <v>32</v>
          </cell>
          <cell r="D14">
            <v>21.7</v>
          </cell>
          <cell r="E14">
            <v>87.041666666666671</v>
          </cell>
          <cell r="F14">
            <v>100</v>
          </cell>
          <cell r="G14">
            <v>58</v>
          </cell>
          <cell r="H14">
            <v>15.120000000000001</v>
          </cell>
          <cell r="I14" t="str">
            <v>*</v>
          </cell>
          <cell r="J14">
            <v>44.64</v>
          </cell>
          <cell r="K14">
            <v>21.4</v>
          </cell>
        </row>
        <row r="15">
          <cell r="B15">
            <v>26.325000000000003</v>
          </cell>
          <cell r="C15">
            <v>30.6</v>
          </cell>
          <cell r="D15">
            <v>22.8</v>
          </cell>
          <cell r="E15">
            <v>84.583333333333329</v>
          </cell>
          <cell r="F15">
            <v>100</v>
          </cell>
          <cell r="G15">
            <v>64</v>
          </cell>
          <cell r="H15">
            <v>7.9200000000000008</v>
          </cell>
          <cell r="I15" t="str">
            <v>*</v>
          </cell>
          <cell r="J15">
            <v>17.64</v>
          </cell>
          <cell r="K15">
            <v>0</v>
          </cell>
        </row>
        <row r="16">
          <cell r="B16">
            <v>25.908333333333335</v>
          </cell>
          <cell r="C16">
            <v>29.8</v>
          </cell>
          <cell r="D16">
            <v>23.5</v>
          </cell>
          <cell r="E16">
            <v>89.666666666666671</v>
          </cell>
          <cell r="F16">
            <v>100</v>
          </cell>
          <cell r="G16">
            <v>67</v>
          </cell>
          <cell r="H16">
            <v>8.2799999999999994</v>
          </cell>
          <cell r="I16" t="str">
            <v>*</v>
          </cell>
          <cell r="J16">
            <v>21.240000000000002</v>
          </cell>
          <cell r="K16">
            <v>0.8</v>
          </cell>
        </row>
        <row r="17">
          <cell r="B17">
            <v>26.366666666666664</v>
          </cell>
          <cell r="C17">
            <v>31.2</v>
          </cell>
          <cell r="D17">
            <v>23.2</v>
          </cell>
          <cell r="E17">
            <v>84.208333333333329</v>
          </cell>
          <cell r="F17">
            <v>100</v>
          </cell>
          <cell r="G17">
            <v>59</v>
          </cell>
          <cell r="H17">
            <v>14.76</v>
          </cell>
          <cell r="I17" t="str">
            <v>*</v>
          </cell>
          <cell r="J17">
            <v>27.720000000000002</v>
          </cell>
          <cell r="K17">
            <v>0.4</v>
          </cell>
        </row>
        <row r="18">
          <cell r="B18">
            <v>25.749999999999996</v>
          </cell>
          <cell r="C18">
            <v>32.700000000000003</v>
          </cell>
          <cell r="D18">
            <v>22.1</v>
          </cell>
          <cell r="E18">
            <v>86.916666666666671</v>
          </cell>
          <cell r="F18">
            <v>100</v>
          </cell>
          <cell r="G18">
            <v>53</v>
          </cell>
          <cell r="H18">
            <v>14.4</v>
          </cell>
          <cell r="I18" t="str">
            <v>*</v>
          </cell>
          <cell r="J18">
            <v>31.680000000000003</v>
          </cell>
          <cell r="K18">
            <v>63.800000000000004</v>
          </cell>
        </row>
        <row r="19">
          <cell r="B19">
            <v>23.729166666666668</v>
          </cell>
          <cell r="C19">
            <v>25.7</v>
          </cell>
          <cell r="D19">
            <v>22.7</v>
          </cell>
          <cell r="E19">
            <v>97.958333333333329</v>
          </cell>
          <cell r="F19">
            <v>100</v>
          </cell>
          <cell r="H19">
            <v>10.8</v>
          </cell>
          <cell r="I19" t="str">
            <v>*</v>
          </cell>
          <cell r="J19">
            <v>21.96</v>
          </cell>
          <cell r="K19">
            <v>7.6000000000000005</v>
          </cell>
        </row>
        <row r="20">
          <cell r="B20">
            <v>23.575000000000003</v>
          </cell>
          <cell r="C20">
            <v>27.9</v>
          </cell>
          <cell r="D20">
            <v>21.8</v>
          </cell>
          <cell r="E20">
            <v>97.166666666666671</v>
          </cell>
          <cell r="F20">
            <v>100</v>
          </cell>
          <cell r="G20">
            <v>79</v>
          </cell>
          <cell r="H20">
            <v>14.4</v>
          </cell>
          <cell r="I20" t="str">
            <v>*</v>
          </cell>
          <cell r="J20">
            <v>36.36</v>
          </cell>
          <cell r="K20">
            <v>35.400000000000006</v>
          </cell>
        </row>
        <row r="21">
          <cell r="B21">
            <v>23.279166666666669</v>
          </cell>
          <cell r="C21">
            <v>26.7</v>
          </cell>
          <cell r="D21">
            <v>21.2</v>
          </cell>
          <cell r="E21">
            <v>94.625</v>
          </cell>
          <cell r="F21">
            <v>100</v>
          </cell>
          <cell r="G21">
            <v>78</v>
          </cell>
          <cell r="H21">
            <v>14.4</v>
          </cell>
          <cell r="I21" t="str">
            <v>*</v>
          </cell>
          <cell r="J21">
            <v>26.28</v>
          </cell>
          <cell r="K21">
            <v>0.4</v>
          </cell>
        </row>
        <row r="22">
          <cell r="B22">
            <v>20.916666666666668</v>
          </cell>
          <cell r="C22">
            <v>27.9</v>
          </cell>
          <cell r="D22">
            <v>14.8</v>
          </cell>
          <cell r="E22">
            <v>76.666666666666671</v>
          </cell>
          <cell r="F22">
            <v>100</v>
          </cell>
          <cell r="G22">
            <v>45</v>
          </cell>
          <cell r="H22">
            <v>16.2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20.900000000000002</v>
          </cell>
          <cell r="C23">
            <v>29.3</v>
          </cell>
          <cell r="D23">
            <v>15.6</v>
          </cell>
          <cell r="E23">
            <v>84.041666666666671</v>
          </cell>
          <cell r="F23">
            <v>100</v>
          </cell>
          <cell r="G23">
            <v>49</v>
          </cell>
          <cell r="H23">
            <v>10.44</v>
          </cell>
          <cell r="I23" t="str">
            <v>*</v>
          </cell>
          <cell r="J23">
            <v>22.32</v>
          </cell>
          <cell r="K23">
            <v>0</v>
          </cell>
        </row>
        <row r="24">
          <cell r="B24">
            <v>22.962500000000002</v>
          </cell>
          <cell r="C24">
            <v>32.1</v>
          </cell>
          <cell r="D24">
            <v>15.9</v>
          </cell>
          <cell r="E24">
            <v>79.5</v>
          </cell>
          <cell r="F24">
            <v>100</v>
          </cell>
          <cell r="G24">
            <v>51</v>
          </cell>
          <cell r="H24">
            <v>11.520000000000001</v>
          </cell>
          <cell r="I24" t="str">
            <v>*</v>
          </cell>
          <cell r="J24">
            <v>21.6</v>
          </cell>
          <cell r="K24">
            <v>0.2</v>
          </cell>
        </row>
        <row r="25">
          <cell r="B25">
            <v>26.212500000000002</v>
          </cell>
          <cell r="C25">
            <v>33.799999999999997</v>
          </cell>
          <cell r="D25">
            <v>20.2</v>
          </cell>
          <cell r="E25">
            <v>77.083333333333329</v>
          </cell>
          <cell r="F25">
            <v>100</v>
          </cell>
          <cell r="G25">
            <v>46</v>
          </cell>
          <cell r="H25">
            <v>11.520000000000001</v>
          </cell>
          <cell r="I25" t="str">
            <v>*</v>
          </cell>
          <cell r="J25">
            <v>24.12</v>
          </cell>
          <cell r="K25">
            <v>0</v>
          </cell>
        </row>
        <row r="26">
          <cell r="B26">
            <v>26.745833333333334</v>
          </cell>
          <cell r="C26">
            <v>34.1</v>
          </cell>
          <cell r="D26">
            <v>20.6</v>
          </cell>
          <cell r="E26">
            <v>71.291666666666671</v>
          </cell>
          <cell r="F26">
            <v>100</v>
          </cell>
          <cell r="G26">
            <v>35</v>
          </cell>
          <cell r="H26">
            <v>16.2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26.104166666666668</v>
          </cell>
          <cell r="C27">
            <v>34</v>
          </cell>
          <cell r="D27">
            <v>18.899999999999999</v>
          </cell>
          <cell r="E27">
            <v>66.875</v>
          </cell>
          <cell r="F27">
            <v>100</v>
          </cell>
          <cell r="G27">
            <v>28</v>
          </cell>
          <cell r="H27">
            <v>14.04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24.937499999999996</v>
          </cell>
          <cell r="C28">
            <v>33.700000000000003</v>
          </cell>
          <cell r="D28">
            <v>18</v>
          </cell>
          <cell r="E28">
            <v>70.416666666666671</v>
          </cell>
          <cell r="F28">
            <v>98</v>
          </cell>
          <cell r="G28">
            <v>35</v>
          </cell>
          <cell r="H28">
            <v>12.96</v>
          </cell>
          <cell r="I28" t="str">
            <v>*</v>
          </cell>
          <cell r="J28">
            <v>21.96</v>
          </cell>
          <cell r="K28">
            <v>0</v>
          </cell>
        </row>
        <row r="29">
          <cell r="B29">
            <v>25.5</v>
          </cell>
          <cell r="C29">
            <v>33.700000000000003</v>
          </cell>
          <cell r="D29">
            <v>18.399999999999999</v>
          </cell>
          <cell r="E29">
            <v>72.208333333333329</v>
          </cell>
          <cell r="F29">
            <v>100</v>
          </cell>
          <cell r="G29">
            <v>36</v>
          </cell>
          <cell r="H29">
            <v>12.6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26.633333333333329</v>
          </cell>
          <cell r="C30">
            <v>34.299999999999997</v>
          </cell>
          <cell r="D30">
            <v>20.3</v>
          </cell>
          <cell r="E30">
            <v>72.541666666666671</v>
          </cell>
          <cell r="F30">
            <v>100</v>
          </cell>
          <cell r="G30">
            <v>42</v>
          </cell>
          <cell r="H30">
            <v>14.04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28.029166666666665</v>
          </cell>
          <cell r="C31">
            <v>35.200000000000003</v>
          </cell>
          <cell r="D31">
            <v>21.9</v>
          </cell>
          <cell r="E31">
            <v>67.541666666666671</v>
          </cell>
          <cell r="F31">
            <v>99</v>
          </cell>
          <cell r="G31">
            <v>37</v>
          </cell>
          <cell r="H31">
            <v>14.04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26.966666666666669</v>
          </cell>
          <cell r="C32">
            <v>35.4</v>
          </cell>
          <cell r="D32">
            <v>20.6</v>
          </cell>
          <cell r="E32">
            <v>71.041666666666671</v>
          </cell>
          <cell r="F32">
            <v>100</v>
          </cell>
          <cell r="G32">
            <v>39</v>
          </cell>
          <cell r="H32">
            <v>18</v>
          </cell>
          <cell r="I32" t="str">
            <v>*</v>
          </cell>
          <cell r="J32">
            <v>31.319999999999997</v>
          </cell>
          <cell r="K32">
            <v>0</v>
          </cell>
        </row>
        <row r="33">
          <cell r="B33">
            <v>27.516666666666662</v>
          </cell>
          <cell r="C33">
            <v>35.700000000000003</v>
          </cell>
          <cell r="D33">
            <v>21</v>
          </cell>
          <cell r="E33">
            <v>71.291666666666671</v>
          </cell>
          <cell r="F33">
            <v>100</v>
          </cell>
          <cell r="G33">
            <v>39</v>
          </cell>
          <cell r="H33">
            <v>15.48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27.708333333333329</v>
          </cell>
          <cell r="C34">
            <v>35.200000000000003</v>
          </cell>
          <cell r="D34">
            <v>21.6</v>
          </cell>
          <cell r="E34">
            <v>68.708333333333329</v>
          </cell>
          <cell r="F34">
            <v>95</v>
          </cell>
          <cell r="G34">
            <v>35</v>
          </cell>
          <cell r="H34">
            <v>19.8</v>
          </cell>
          <cell r="I34" t="str">
            <v>*</v>
          </cell>
          <cell r="J34">
            <v>35.64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25.899999999999995</v>
          </cell>
        </row>
      </sheetData>
      <sheetData sheetId="2">
        <row r="5">
          <cell r="B5">
            <v>28.354166666666668</v>
          </cell>
        </row>
      </sheetData>
      <sheetData sheetId="3">
        <row r="5">
          <cell r="B5">
            <v>23.241666666666664</v>
          </cell>
          <cell r="C5">
            <v>25.8</v>
          </cell>
          <cell r="D5">
            <v>21.4</v>
          </cell>
          <cell r="E5">
            <v>91.708333333333329</v>
          </cell>
          <cell r="F5">
            <v>99</v>
          </cell>
          <cell r="G5">
            <v>68</v>
          </cell>
          <cell r="H5">
            <v>9.7200000000000006</v>
          </cell>
          <cell r="I5" t="str">
            <v>*</v>
          </cell>
          <cell r="J5">
            <v>20.88</v>
          </cell>
          <cell r="K5">
            <v>8</v>
          </cell>
        </row>
        <row r="6">
          <cell r="B6">
            <v>25.029166666666669</v>
          </cell>
          <cell r="C6">
            <v>32.200000000000003</v>
          </cell>
          <cell r="D6">
            <v>20.5</v>
          </cell>
          <cell r="E6">
            <v>82.708333333333329</v>
          </cell>
          <cell r="F6">
            <v>98</v>
          </cell>
          <cell r="G6">
            <v>51</v>
          </cell>
          <cell r="H6">
            <v>8.64</v>
          </cell>
          <cell r="I6" t="str">
            <v>*</v>
          </cell>
          <cell r="J6">
            <v>20.52</v>
          </cell>
          <cell r="K6">
            <v>0.2</v>
          </cell>
        </row>
        <row r="7">
          <cell r="B7">
            <v>27.104166666666668</v>
          </cell>
          <cell r="C7">
            <v>35.799999999999997</v>
          </cell>
          <cell r="D7">
            <v>20.100000000000001</v>
          </cell>
          <cell r="E7">
            <v>75.125</v>
          </cell>
          <cell r="F7">
            <v>100</v>
          </cell>
          <cell r="G7">
            <v>39</v>
          </cell>
          <cell r="H7">
            <v>7.9200000000000008</v>
          </cell>
          <cell r="I7" t="str">
            <v>*</v>
          </cell>
          <cell r="J7">
            <v>19.440000000000001</v>
          </cell>
          <cell r="K7">
            <v>0</v>
          </cell>
        </row>
        <row r="8">
          <cell r="B8">
            <v>28.179166666666671</v>
          </cell>
          <cell r="C8">
            <v>35.799999999999997</v>
          </cell>
          <cell r="D8">
            <v>21.7</v>
          </cell>
          <cell r="E8">
            <v>71.791666666666671</v>
          </cell>
          <cell r="F8">
            <v>94</v>
          </cell>
          <cell r="G8">
            <v>40</v>
          </cell>
          <cell r="H8">
            <v>8.64</v>
          </cell>
          <cell r="I8" t="str">
            <v>*</v>
          </cell>
          <cell r="J8">
            <v>29.880000000000003</v>
          </cell>
          <cell r="K8">
            <v>0</v>
          </cell>
        </row>
        <row r="9">
          <cell r="B9">
            <v>28.433333333333326</v>
          </cell>
          <cell r="C9">
            <v>36.6</v>
          </cell>
          <cell r="D9">
            <v>21.6</v>
          </cell>
          <cell r="E9">
            <v>71.416666666666671</v>
          </cell>
          <cell r="F9">
            <v>95</v>
          </cell>
          <cell r="G9">
            <v>32</v>
          </cell>
          <cell r="H9">
            <v>5.4</v>
          </cell>
          <cell r="I9" t="str">
            <v>*</v>
          </cell>
          <cell r="J9">
            <v>22.68</v>
          </cell>
          <cell r="K9">
            <v>0</v>
          </cell>
        </row>
        <row r="10">
          <cell r="B10">
            <v>28.599999999999998</v>
          </cell>
          <cell r="C10">
            <v>35.200000000000003</v>
          </cell>
          <cell r="D10">
            <v>22.6</v>
          </cell>
          <cell r="E10">
            <v>70.541666666666671</v>
          </cell>
          <cell r="F10">
            <v>94</v>
          </cell>
          <cell r="G10">
            <v>44</v>
          </cell>
          <cell r="H10">
            <v>7.9200000000000008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25.466666666666665</v>
          </cell>
          <cell r="C11">
            <v>29.6</v>
          </cell>
          <cell r="D11">
            <v>23.4</v>
          </cell>
          <cell r="E11">
            <v>79.666666666666671</v>
          </cell>
          <cell r="F11">
            <v>96</v>
          </cell>
          <cell r="G11">
            <v>63</v>
          </cell>
          <cell r="H11">
            <v>9</v>
          </cell>
          <cell r="I11" t="str">
            <v>*</v>
          </cell>
          <cell r="J11">
            <v>26.28</v>
          </cell>
          <cell r="K11">
            <v>2</v>
          </cell>
        </row>
        <row r="12">
          <cell r="B12">
            <v>25.524999999999995</v>
          </cell>
          <cell r="C12">
            <v>31.6</v>
          </cell>
          <cell r="D12">
            <v>21.9</v>
          </cell>
          <cell r="E12">
            <v>85.083333333333329</v>
          </cell>
          <cell r="F12">
            <v>97</v>
          </cell>
          <cell r="G12">
            <v>60</v>
          </cell>
          <cell r="H12">
            <v>7.5600000000000005</v>
          </cell>
          <cell r="I12" t="str">
            <v>*</v>
          </cell>
          <cell r="J12">
            <v>16.559999999999999</v>
          </cell>
          <cell r="K12">
            <v>0</v>
          </cell>
        </row>
        <row r="13">
          <cell r="B13">
            <v>27.795833333333334</v>
          </cell>
          <cell r="C13">
            <v>34.5</v>
          </cell>
          <cell r="D13">
            <v>22.9</v>
          </cell>
          <cell r="E13">
            <v>76.916666666666671</v>
          </cell>
          <cell r="F13">
            <v>96</v>
          </cell>
          <cell r="G13">
            <v>47</v>
          </cell>
          <cell r="H13">
            <v>5.4</v>
          </cell>
          <cell r="I13" t="str">
            <v>*</v>
          </cell>
          <cell r="J13">
            <v>22.68</v>
          </cell>
          <cell r="K13">
            <v>0</v>
          </cell>
        </row>
        <row r="14">
          <cell r="B14">
            <v>26.650000000000002</v>
          </cell>
          <cell r="C14">
            <v>34.4</v>
          </cell>
          <cell r="D14">
            <v>20.8</v>
          </cell>
          <cell r="E14">
            <v>77.5</v>
          </cell>
          <cell r="F14">
            <v>97</v>
          </cell>
          <cell r="G14">
            <v>47</v>
          </cell>
          <cell r="H14">
            <v>9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26.779166666666669</v>
          </cell>
          <cell r="C15">
            <v>33.700000000000003</v>
          </cell>
          <cell r="D15">
            <v>21.4</v>
          </cell>
          <cell r="E15">
            <v>76.25</v>
          </cell>
          <cell r="F15">
            <v>94</v>
          </cell>
          <cell r="G15">
            <v>48</v>
          </cell>
          <cell r="H15">
            <v>12.6</v>
          </cell>
          <cell r="I15" t="str">
            <v>*</v>
          </cell>
          <cell r="J15">
            <v>27.36</v>
          </cell>
          <cell r="K15">
            <v>0</v>
          </cell>
        </row>
        <row r="16">
          <cell r="B16">
            <v>26.066666666666666</v>
          </cell>
          <cell r="C16">
            <v>31.7</v>
          </cell>
          <cell r="D16">
            <v>22.6</v>
          </cell>
          <cell r="E16">
            <v>79.25</v>
          </cell>
          <cell r="F16">
            <v>92</v>
          </cell>
          <cell r="G16">
            <v>57</v>
          </cell>
          <cell r="H16">
            <v>10.44</v>
          </cell>
          <cell r="I16" t="str">
            <v>*</v>
          </cell>
          <cell r="J16">
            <v>29.16</v>
          </cell>
          <cell r="K16">
            <v>0.4</v>
          </cell>
        </row>
        <row r="17">
          <cell r="B17">
            <v>25.945833333333329</v>
          </cell>
          <cell r="C17">
            <v>32.5</v>
          </cell>
          <cell r="D17">
            <v>22.5</v>
          </cell>
          <cell r="E17">
            <v>82.291666666666671</v>
          </cell>
          <cell r="F17">
            <v>94</v>
          </cell>
          <cell r="G17">
            <v>53</v>
          </cell>
          <cell r="H17">
            <v>12.96</v>
          </cell>
          <cell r="I17" t="str">
            <v>*</v>
          </cell>
          <cell r="J17">
            <v>25.2</v>
          </cell>
          <cell r="K17">
            <v>15</v>
          </cell>
        </row>
        <row r="18">
          <cell r="B18">
            <v>25.508333333333336</v>
          </cell>
          <cell r="C18">
            <v>31.6</v>
          </cell>
          <cell r="D18">
            <v>22.3</v>
          </cell>
          <cell r="E18">
            <v>74.208333333333329</v>
          </cell>
          <cell r="F18">
            <v>99</v>
          </cell>
          <cell r="G18">
            <v>53</v>
          </cell>
          <cell r="H18">
            <v>7.9200000000000008</v>
          </cell>
          <cell r="I18" t="str">
            <v>*</v>
          </cell>
          <cell r="J18">
            <v>60.839999999999996</v>
          </cell>
          <cell r="K18">
            <v>20.2</v>
          </cell>
        </row>
        <row r="19">
          <cell r="B19">
            <v>23.504166666666666</v>
          </cell>
          <cell r="C19">
            <v>24.9</v>
          </cell>
          <cell r="D19">
            <v>21.7</v>
          </cell>
          <cell r="E19">
            <v>81.791666666666671</v>
          </cell>
          <cell r="F19">
            <v>98</v>
          </cell>
          <cell r="G19">
            <v>62</v>
          </cell>
          <cell r="H19">
            <v>20.16</v>
          </cell>
          <cell r="I19" t="str">
            <v>*</v>
          </cell>
          <cell r="J19">
            <v>44.64</v>
          </cell>
          <cell r="K19">
            <v>109.20000000000002</v>
          </cell>
        </row>
        <row r="20">
          <cell r="B20">
            <v>23.908333333333335</v>
          </cell>
          <cell r="C20">
            <v>26.2</v>
          </cell>
          <cell r="D20">
            <v>22.6</v>
          </cell>
          <cell r="E20">
            <v>75.458333333333329</v>
          </cell>
          <cell r="F20">
            <v>97</v>
          </cell>
          <cell r="G20">
            <v>61</v>
          </cell>
          <cell r="H20">
            <v>10.08</v>
          </cell>
          <cell r="I20" t="str">
            <v>*</v>
          </cell>
          <cell r="J20">
            <v>25.2</v>
          </cell>
          <cell r="K20">
            <v>9.3999999999999986</v>
          </cell>
        </row>
        <row r="21">
          <cell r="B21">
            <v>22.833333333333332</v>
          </cell>
          <cell r="C21">
            <v>26.8</v>
          </cell>
          <cell r="D21">
            <v>19.899999999999999</v>
          </cell>
          <cell r="E21">
            <v>66.583333333333329</v>
          </cell>
          <cell r="F21">
            <v>98</v>
          </cell>
          <cell r="G21">
            <v>35</v>
          </cell>
          <cell r="H21">
            <v>10.8</v>
          </cell>
          <cell r="I21" t="str">
            <v>*</v>
          </cell>
          <cell r="J21">
            <v>27.720000000000002</v>
          </cell>
          <cell r="K21">
            <v>7.4</v>
          </cell>
        </row>
        <row r="22">
          <cell r="B22">
            <v>19.841666666666665</v>
          </cell>
          <cell r="C22">
            <v>27.5</v>
          </cell>
          <cell r="D22">
            <v>11.5</v>
          </cell>
          <cell r="E22">
            <v>65.541666666666671</v>
          </cell>
          <cell r="F22">
            <v>99</v>
          </cell>
          <cell r="G22">
            <v>33</v>
          </cell>
          <cell r="H22">
            <v>9.3600000000000012</v>
          </cell>
          <cell r="I22" t="str">
            <v>*</v>
          </cell>
          <cell r="J22">
            <v>23.040000000000003</v>
          </cell>
          <cell r="K22">
            <v>0</v>
          </cell>
        </row>
        <row r="23">
          <cell r="B23">
            <v>20.708333333333336</v>
          </cell>
          <cell r="C23">
            <v>28.7</v>
          </cell>
          <cell r="D23">
            <v>13.2</v>
          </cell>
          <cell r="E23">
            <v>69.916666666666671</v>
          </cell>
          <cell r="F23">
            <v>91</v>
          </cell>
          <cell r="G23">
            <v>34</v>
          </cell>
          <cell r="H23">
            <v>9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21.362499999999997</v>
          </cell>
          <cell r="C24">
            <v>31.6</v>
          </cell>
          <cell r="D24">
            <v>12</v>
          </cell>
          <cell r="E24">
            <v>65.5</v>
          </cell>
          <cell r="F24">
            <v>89</v>
          </cell>
          <cell r="G24">
            <v>41</v>
          </cell>
          <cell r="H24">
            <v>5.04</v>
          </cell>
          <cell r="I24" t="str">
            <v>*</v>
          </cell>
          <cell r="J24">
            <v>16.2</v>
          </cell>
          <cell r="K24">
            <v>0</v>
          </cell>
        </row>
        <row r="25">
          <cell r="B25">
            <v>24.045833333333334</v>
          </cell>
          <cell r="C25">
            <v>34.200000000000003</v>
          </cell>
          <cell r="D25">
            <v>15.8</v>
          </cell>
          <cell r="E25">
            <v>77.541666666666671</v>
          </cell>
          <cell r="F25">
            <v>96</v>
          </cell>
          <cell r="G25">
            <v>46</v>
          </cell>
          <cell r="H25">
            <v>8.64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26.704166666666666</v>
          </cell>
          <cell r="C26">
            <v>33.6</v>
          </cell>
          <cell r="D26">
            <v>21.9</v>
          </cell>
          <cell r="E26">
            <v>74.375</v>
          </cell>
          <cell r="F26">
            <v>91</v>
          </cell>
          <cell r="G26">
            <v>47</v>
          </cell>
          <cell r="H26">
            <v>15.840000000000002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25.966666666666658</v>
          </cell>
          <cell r="C27">
            <v>34</v>
          </cell>
          <cell r="D27">
            <v>19.100000000000001</v>
          </cell>
          <cell r="E27">
            <v>72.083333333333329</v>
          </cell>
          <cell r="F27">
            <v>95</v>
          </cell>
          <cell r="G27">
            <v>36</v>
          </cell>
          <cell r="H27">
            <v>13.32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23.713636363636365</v>
          </cell>
          <cell r="C28">
            <v>31.6</v>
          </cell>
          <cell r="D28">
            <v>18.100000000000001</v>
          </cell>
          <cell r="E28">
            <v>78.909090909090907</v>
          </cell>
          <cell r="F28">
            <v>94</v>
          </cell>
          <cell r="G28">
            <v>47</v>
          </cell>
          <cell r="H28">
            <v>8.2799999999999994</v>
          </cell>
          <cell r="I28" t="str">
            <v>*</v>
          </cell>
          <cell r="J28">
            <v>18.36</v>
          </cell>
          <cell r="K28">
            <v>1.6</v>
          </cell>
        </row>
        <row r="29">
          <cell r="B29">
            <v>25.220833333333335</v>
          </cell>
          <cell r="C29">
            <v>33.200000000000003</v>
          </cell>
          <cell r="D29">
            <v>18.600000000000001</v>
          </cell>
          <cell r="E29">
            <v>76.958333333333329</v>
          </cell>
          <cell r="F29">
            <v>100</v>
          </cell>
          <cell r="G29">
            <v>37</v>
          </cell>
          <cell r="H29">
            <v>9.7200000000000006</v>
          </cell>
          <cell r="I29" t="str">
            <v>*</v>
          </cell>
          <cell r="J29">
            <v>21.96</v>
          </cell>
          <cell r="K29">
            <v>0</v>
          </cell>
        </row>
        <row r="30">
          <cell r="B30">
            <v>25.612499999999997</v>
          </cell>
          <cell r="C30">
            <v>34.200000000000003</v>
          </cell>
          <cell r="D30">
            <v>18.5</v>
          </cell>
          <cell r="E30">
            <v>75.625</v>
          </cell>
          <cell r="F30">
            <v>98</v>
          </cell>
          <cell r="G30">
            <v>43</v>
          </cell>
          <cell r="H30">
            <v>14.4</v>
          </cell>
          <cell r="I30" t="str">
            <v>*</v>
          </cell>
          <cell r="J30">
            <v>33.119999999999997</v>
          </cell>
          <cell r="K30">
            <v>0</v>
          </cell>
        </row>
        <row r="31">
          <cell r="B31">
            <v>26.8125</v>
          </cell>
          <cell r="C31">
            <v>34.5</v>
          </cell>
          <cell r="D31">
            <v>20.8</v>
          </cell>
          <cell r="E31">
            <v>77.208333333333329</v>
          </cell>
          <cell r="F31">
            <v>97</v>
          </cell>
          <cell r="G31">
            <v>48</v>
          </cell>
          <cell r="H31">
            <v>10.8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26.629166666666666</v>
          </cell>
          <cell r="C32">
            <v>34.200000000000003</v>
          </cell>
          <cell r="D32">
            <v>20.8</v>
          </cell>
          <cell r="E32">
            <v>79.708333333333329</v>
          </cell>
          <cell r="F32">
            <v>98</v>
          </cell>
          <cell r="G32">
            <v>46</v>
          </cell>
          <cell r="H32">
            <v>14.4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27.141666666666666</v>
          </cell>
          <cell r="C33">
            <v>34.9</v>
          </cell>
          <cell r="D33">
            <v>22</v>
          </cell>
          <cell r="E33">
            <v>76.75</v>
          </cell>
          <cell r="F33">
            <v>96</v>
          </cell>
          <cell r="G33">
            <v>45</v>
          </cell>
          <cell r="H33">
            <v>11.879999999999999</v>
          </cell>
          <cell r="I33" t="str">
            <v>*</v>
          </cell>
          <cell r="J33">
            <v>28.08</v>
          </cell>
          <cell r="K33">
            <v>0</v>
          </cell>
        </row>
        <row r="34">
          <cell r="B34">
            <v>27.004166666666666</v>
          </cell>
          <cell r="C34">
            <v>34.299999999999997</v>
          </cell>
          <cell r="D34">
            <v>20.3</v>
          </cell>
          <cell r="E34">
            <v>75.833333333333329</v>
          </cell>
          <cell r="F34">
            <v>97</v>
          </cell>
          <cell r="G34">
            <v>49</v>
          </cell>
          <cell r="H34">
            <v>14.76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>
        <row r="5">
          <cell r="B5"/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24.891304347826086</v>
          </cell>
          <cell r="C5">
            <v>29.4</v>
          </cell>
          <cell r="D5">
            <v>21.4</v>
          </cell>
          <cell r="E5">
            <v>90.913043478260875</v>
          </cell>
          <cell r="F5">
            <v>100</v>
          </cell>
          <cell r="G5">
            <v>67</v>
          </cell>
          <cell r="H5">
            <v>13.68</v>
          </cell>
          <cell r="I5" t="str">
            <v>*</v>
          </cell>
          <cell r="J5">
            <v>28.44</v>
          </cell>
          <cell r="K5">
            <v>0.4</v>
          </cell>
        </row>
        <row r="6">
          <cell r="B6">
            <v>25.958333333333339</v>
          </cell>
          <cell r="C6">
            <v>32.4</v>
          </cell>
          <cell r="D6">
            <v>20.8</v>
          </cell>
          <cell r="E6">
            <v>84.166666666666671</v>
          </cell>
          <cell r="F6">
            <v>100</v>
          </cell>
          <cell r="G6">
            <v>51</v>
          </cell>
          <cell r="H6">
            <v>12.24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27.258333333333336</v>
          </cell>
          <cell r="C7">
            <v>34.5</v>
          </cell>
          <cell r="D7">
            <v>21.3</v>
          </cell>
          <cell r="E7">
            <v>78.791666666666671</v>
          </cell>
          <cell r="F7">
            <v>100</v>
          </cell>
          <cell r="G7">
            <v>42</v>
          </cell>
          <cell r="H7">
            <v>12.24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27.720833333333331</v>
          </cell>
          <cell r="C8">
            <v>35.299999999999997</v>
          </cell>
          <cell r="D8">
            <v>21.4</v>
          </cell>
          <cell r="E8">
            <v>77.833333333333329</v>
          </cell>
          <cell r="F8">
            <v>100</v>
          </cell>
          <cell r="G8">
            <v>42</v>
          </cell>
          <cell r="H8">
            <v>14.04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27.616666666666664</v>
          </cell>
          <cell r="C9">
            <v>36.6</v>
          </cell>
          <cell r="D9">
            <v>21</v>
          </cell>
          <cell r="E9">
            <v>76.666666666666671</v>
          </cell>
          <cell r="F9">
            <v>100</v>
          </cell>
          <cell r="G9">
            <v>39</v>
          </cell>
          <cell r="H9">
            <v>11.16</v>
          </cell>
          <cell r="I9" t="str">
            <v>*</v>
          </cell>
          <cell r="J9">
            <v>33.840000000000003</v>
          </cell>
          <cell r="K9">
            <v>0</v>
          </cell>
        </row>
        <row r="10">
          <cell r="B10">
            <v>26.904166666666672</v>
          </cell>
          <cell r="C10">
            <v>35.6</v>
          </cell>
          <cell r="D10">
            <v>21.5</v>
          </cell>
          <cell r="E10">
            <v>80.5</v>
          </cell>
          <cell r="F10">
            <v>100</v>
          </cell>
          <cell r="G10">
            <v>43</v>
          </cell>
          <cell r="H10">
            <v>22.32</v>
          </cell>
          <cell r="I10" t="str">
            <v>*</v>
          </cell>
          <cell r="J10">
            <v>39.96</v>
          </cell>
          <cell r="K10">
            <v>2.4</v>
          </cell>
        </row>
        <row r="11">
          <cell r="B11">
            <v>25.862499999999994</v>
          </cell>
          <cell r="C11">
            <v>33.200000000000003</v>
          </cell>
          <cell r="D11">
            <v>21.5</v>
          </cell>
          <cell r="E11">
            <v>78.916666666666671</v>
          </cell>
          <cell r="F11">
            <v>100</v>
          </cell>
          <cell r="G11">
            <v>54</v>
          </cell>
          <cell r="H11">
            <v>21.96</v>
          </cell>
          <cell r="I11" t="str">
            <v>*</v>
          </cell>
          <cell r="J11">
            <v>43.92</v>
          </cell>
          <cell r="K11">
            <v>3.6</v>
          </cell>
        </row>
        <row r="12">
          <cell r="B12">
            <v>26.25</v>
          </cell>
          <cell r="C12">
            <v>33.1</v>
          </cell>
          <cell r="D12">
            <v>22.1</v>
          </cell>
          <cell r="E12">
            <v>83.708333333333329</v>
          </cell>
          <cell r="F12">
            <v>100</v>
          </cell>
          <cell r="G12">
            <v>52</v>
          </cell>
          <cell r="H12">
            <v>14.04</v>
          </cell>
          <cell r="I12" t="str">
            <v>*</v>
          </cell>
          <cell r="J12">
            <v>25.2</v>
          </cell>
          <cell r="K12">
            <v>0</v>
          </cell>
        </row>
        <row r="13">
          <cell r="B13">
            <v>26.324999999999999</v>
          </cell>
          <cell r="C13">
            <v>32.1</v>
          </cell>
          <cell r="D13">
            <v>21.7</v>
          </cell>
          <cell r="E13">
            <v>86.208333333333329</v>
          </cell>
          <cell r="F13">
            <v>100</v>
          </cell>
          <cell r="G13">
            <v>59</v>
          </cell>
          <cell r="H13">
            <v>12.6</v>
          </cell>
          <cell r="I13" t="str">
            <v>*</v>
          </cell>
          <cell r="J13">
            <v>24.48</v>
          </cell>
          <cell r="K13">
            <v>6.2</v>
          </cell>
        </row>
        <row r="14">
          <cell r="B14">
            <v>26.045833333333334</v>
          </cell>
          <cell r="C14">
            <v>32.1</v>
          </cell>
          <cell r="D14">
            <v>21.2</v>
          </cell>
          <cell r="E14">
            <v>85.083333333333329</v>
          </cell>
          <cell r="F14">
            <v>100</v>
          </cell>
          <cell r="G14">
            <v>53</v>
          </cell>
          <cell r="H14">
            <v>12.6</v>
          </cell>
          <cell r="I14" t="str">
            <v>*</v>
          </cell>
          <cell r="J14">
            <v>23.040000000000003</v>
          </cell>
          <cell r="K14">
            <v>0</v>
          </cell>
        </row>
        <row r="15">
          <cell r="B15">
            <v>25.845833333333342</v>
          </cell>
          <cell r="C15">
            <v>33</v>
          </cell>
          <cell r="D15">
            <v>20.5</v>
          </cell>
          <cell r="E15">
            <v>86.541666666666671</v>
          </cell>
          <cell r="F15">
            <v>100</v>
          </cell>
          <cell r="G15">
            <v>55</v>
          </cell>
          <cell r="H15">
            <v>13.32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26.120833333333334</v>
          </cell>
          <cell r="C16">
            <v>32.9</v>
          </cell>
          <cell r="D16">
            <v>23</v>
          </cell>
          <cell r="E16">
            <v>88.666666666666671</v>
          </cell>
          <cell r="F16">
            <v>100</v>
          </cell>
          <cell r="G16">
            <v>52</v>
          </cell>
          <cell r="H16">
            <v>19.079999999999998</v>
          </cell>
          <cell r="I16" t="str">
            <v>*</v>
          </cell>
          <cell r="J16">
            <v>36.72</v>
          </cell>
          <cell r="K16">
            <v>22.4</v>
          </cell>
        </row>
        <row r="17">
          <cell r="B17">
            <v>25.854166666666661</v>
          </cell>
          <cell r="C17">
            <v>31.6</v>
          </cell>
          <cell r="D17">
            <v>22.5</v>
          </cell>
          <cell r="E17">
            <v>90.416666666666671</v>
          </cell>
          <cell r="F17">
            <v>100</v>
          </cell>
          <cell r="G17">
            <v>61</v>
          </cell>
          <cell r="H17">
            <v>18.36</v>
          </cell>
          <cell r="I17" t="str">
            <v>*</v>
          </cell>
          <cell r="J17">
            <v>41.4</v>
          </cell>
          <cell r="K17">
            <v>43.800000000000004</v>
          </cell>
        </row>
        <row r="18">
          <cell r="B18">
            <v>26.079166666666666</v>
          </cell>
          <cell r="C18">
            <v>31.3</v>
          </cell>
          <cell r="D18">
            <v>23.2</v>
          </cell>
          <cell r="E18">
            <v>89.958333333333329</v>
          </cell>
          <cell r="F18">
            <v>100</v>
          </cell>
          <cell r="G18">
            <v>63</v>
          </cell>
          <cell r="H18">
            <v>16.559999999999999</v>
          </cell>
          <cell r="I18" t="str">
            <v>*</v>
          </cell>
          <cell r="J18">
            <v>30.6</v>
          </cell>
          <cell r="K18">
            <v>7.3999999999999995</v>
          </cell>
        </row>
        <row r="19">
          <cell r="B19">
            <v>25.433333333333334</v>
          </cell>
          <cell r="C19">
            <v>30.6</v>
          </cell>
          <cell r="D19">
            <v>22.8</v>
          </cell>
          <cell r="E19">
            <v>91.791666666666671</v>
          </cell>
          <cell r="F19">
            <v>100</v>
          </cell>
          <cell r="G19">
            <v>63</v>
          </cell>
          <cell r="H19">
            <v>19.8</v>
          </cell>
          <cell r="I19" t="str">
            <v>*</v>
          </cell>
          <cell r="J19">
            <v>44.64</v>
          </cell>
          <cell r="K19">
            <v>11</v>
          </cell>
        </row>
        <row r="20">
          <cell r="B20">
            <v>24.233333333333334</v>
          </cell>
          <cell r="C20">
            <v>30.4</v>
          </cell>
          <cell r="D20">
            <v>22.4</v>
          </cell>
          <cell r="E20">
            <v>95.041666666666671</v>
          </cell>
          <cell r="F20">
            <v>100</v>
          </cell>
          <cell r="G20">
            <v>65</v>
          </cell>
          <cell r="H20">
            <v>19.440000000000001</v>
          </cell>
          <cell r="I20" t="str">
            <v>*</v>
          </cell>
          <cell r="J20">
            <v>35.28</v>
          </cell>
          <cell r="K20">
            <v>9.8000000000000007</v>
          </cell>
        </row>
        <row r="21">
          <cell r="B21">
            <v>23.170833333333331</v>
          </cell>
          <cell r="C21">
            <v>26.5</v>
          </cell>
          <cell r="D21">
            <v>20.6</v>
          </cell>
          <cell r="E21">
            <v>95.291666666666671</v>
          </cell>
          <cell r="F21">
            <v>100</v>
          </cell>
          <cell r="G21">
            <v>79</v>
          </cell>
          <cell r="H21">
            <v>15.840000000000002</v>
          </cell>
          <cell r="I21" t="str">
            <v>*</v>
          </cell>
          <cell r="J21">
            <v>27</v>
          </cell>
          <cell r="K21">
            <v>0</v>
          </cell>
        </row>
        <row r="22">
          <cell r="B22">
            <v>20.416666666666668</v>
          </cell>
          <cell r="C22">
            <v>28.1</v>
          </cell>
          <cell r="D22">
            <v>13</v>
          </cell>
          <cell r="E22">
            <v>85.833333333333329</v>
          </cell>
          <cell r="F22">
            <v>100</v>
          </cell>
          <cell r="G22">
            <v>51</v>
          </cell>
          <cell r="H22">
            <v>12.96</v>
          </cell>
          <cell r="I22" t="str">
            <v>*</v>
          </cell>
          <cell r="J22">
            <v>20.16</v>
          </cell>
          <cell r="K22">
            <v>0.2</v>
          </cell>
        </row>
        <row r="23">
          <cell r="B23">
            <v>21.704166666666666</v>
          </cell>
          <cell r="C23">
            <v>29.1</v>
          </cell>
          <cell r="D23">
            <v>17.399999999999999</v>
          </cell>
          <cell r="E23">
            <v>81.583333333333329</v>
          </cell>
          <cell r="F23">
            <v>100</v>
          </cell>
          <cell r="G23">
            <v>43</v>
          </cell>
          <cell r="H23">
            <v>18.36</v>
          </cell>
          <cell r="I23" t="str">
            <v>*</v>
          </cell>
          <cell r="J23">
            <v>32.4</v>
          </cell>
          <cell r="K23">
            <v>0.2</v>
          </cell>
        </row>
        <row r="24">
          <cell r="B24">
            <v>21.787499999999998</v>
          </cell>
          <cell r="C24">
            <v>31.3</v>
          </cell>
          <cell r="D24">
            <v>14.1</v>
          </cell>
          <cell r="E24">
            <v>81.916666666666671</v>
          </cell>
          <cell r="F24">
            <v>100</v>
          </cell>
          <cell r="G24">
            <v>49</v>
          </cell>
          <cell r="H24">
            <v>19.440000000000001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25.141666666666662</v>
          </cell>
          <cell r="C25">
            <v>33.5</v>
          </cell>
          <cell r="D25">
            <v>18.899999999999999</v>
          </cell>
          <cell r="E25">
            <v>81.791666666666671</v>
          </cell>
          <cell r="F25">
            <v>100</v>
          </cell>
          <cell r="G25">
            <v>46</v>
          </cell>
          <cell r="H25">
            <v>16.2</v>
          </cell>
          <cell r="I25" t="str">
            <v>*</v>
          </cell>
          <cell r="J25">
            <v>25.92</v>
          </cell>
          <cell r="K25">
            <v>0</v>
          </cell>
        </row>
        <row r="26">
          <cell r="B26">
            <v>25.900000000000002</v>
          </cell>
          <cell r="C26">
            <v>33.200000000000003</v>
          </cell>
          <cell r="D26">
            <v>19.5</v>
          </cell>
          <cell r="E26">
            <v>75.791666666666671</v>
          </cell>
          <cell r="F26">
            <v>100</v>
          </cell>
          <cell r="G26">
            <v>40</v>
          </cell>
          <cell r="H26">
            <v>15.48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25.854166666666668</v>
          </cell>
          <cell r="C27">
            <v>33.5</v>
          </cell>
          <cell r="D27">
            <v>18.8</v>
          </cell>
          <cell r="E27">
            <v>67.083333333333329</v>
          </cell>
          <cell r="F27">
            <v>100</v>
          </cell>
          <cell r="G27">
            <v>30</v>
          </cell>
          <cell r="H27">
            <v>14.4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24.245833333333337</v>
          </cell>
          <cell r="C28">
            <v>33.1</v>
          </cell>
          <cell r="D28">
            <v>16.600000000000001</v>
          </cell>
          <cell r="E28">
            <v>73.083333333333329</v>
          </cell>
          <cell r="F28">
            <v>100</v>
          </cell>
          <cell r="G28">
            <v>36</v>
          </cell>
          <cell r="H28">
            <v>14.76</v>
          </cell>
          <cell r="I28" t="str">
            <v>*</v>
          </cell>
          <cell r="J28">
            <v>26.64</v>
          </cell>
          <cell r="K28">
            <v>0</v>
          </cell>
        </row>
        <row r="29">
          <cell r="B29">
            <v>25.125</v>
          </cell>
          <cell r="C29">
            <v>33.1</v>
          </cell>
          <cell r="D29">
            <v>17.899999999999999</v>
          </cell>
          <cell r="E29">
            <v>77.083333333333329</v>
          </cell>
          <cell r="F29">
            <v>100</v>
          </cell>
          <cell r="G29">
            <v>41</v>
          </cell>
          <cell r="H29">
            <v>14.04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26.241666666666664</v>
          </cell>
          <cell r="C30">
            <v>34.1</v>
          </cell>
          <cell r="D30">
            <v>20.3</v>
          </cell>
          <cell r="E30">
            <v>75.916666666666671</v>
          </cell>
          <cell r="F30">
            <v>100</v>
          </cell>
          <cell r="G30">
            <v>43</v>
          </cell>
          <cell r="H30">
            <v>18.720000000000002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27.566666666666666</v>
          </cell>
          <cell r="C31">
            <v>34.799999999999997</v>
          </cell>
          <cell r="D31">
            <v>21.7</v>
          </cell>
          <cell r="E31">
            <v>71.958333333333329</v>
          </cell>
          <cell r="F31">
            <v>100</v>
          </cell>
          <cell r="G31">
            <v>37</v>
          </cell>
          <cell r="H31">
            <v>17.64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26.883333333333336</v>
          </cell>
          <cell r="C32">
            <v>35.299999999999997</v>
          </cell>
          <cell r="D32">
            <v>19.899999999999999</v>
          </cell>
          <cell r="E32">
            <v>72.958333333333329</v>
          </cell>
          <cell r="F32">
            <v>100</v>
          </cell>
          <cell r="G32">
            <v>36</v>
          </cell>
          <cell r="H32">
            <v>12.24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26.862499999999994</v>
          </cell>
          <cell r="C33">
            <v>35.200000000000003</v>
          </cell>
          <cell r="D33">
            <v>19.5</v>
          </cell>
          <cell r="E33">
            <v>72.75</v>
          </cell>
          <cell r="F33">
            <v>100</v>
          </cell>
          <cell r="G33">
            <v>36</v>
          </cell>
          <cell r="H33">
            <v>20.16</v>
          </cell>
          <cell r="I33" t="str">
            <v>*</v>
          </cell>
          <cell r="J33">
            <v>36</v>
          </cell>
          <cell r="K33">
            <v>0</v>
          </cell>
        </row>
        <row r="34">
          <cell r="B34">
            <v>28.220833333333342</v>
          </cell>
          <cell r="C34">
            <v>35</v>
          </cell>
          <cell r="D34">
            <v>20.2</v>
          </cell>
          <cell r="E34">
            <v>61.375</v>
          </cell>
          <cell r="F34">
            <v>100</v>
          </cell>
          <cell r="G34">
            <v>37</v>
          </cell>
          <cell r="H34">
            <v>20.16</v>
          </cell>
          <cell r="I34" t="str">
            <v>*</v>
          </cell>
          <cell r="J34">
            <v>35.28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29.200000000000003</v>
          </cell>
        </row>
      </sheetData>
      <sheetData sheetId="2">
        <row r="5">
          <cell r="B5">
            <v>30.891666666666655</v>
          </cell>
        </row>
      </sheetData>
      <sheetData sheetId="3">
        <row r="5">
          <cell r="B5">
            <v>25.066666666666666</v>
          </cell>
          <cell r="C5">
            <v>28.6</v>
          </cell>
          <cell r="D5">
            <v>22.6</v>
          </cell>
          <cell r="E5">
            <v>87.041666666666671</v>
          </cell>
          <cell r="F5">
            <v>94</v>
          </cell>
          <cell r="G5">
            <v>69</v>
          </cell>
          <cell r="H5">
            <v>11.16</v>
          </cell>
          <cell r="I5" t="str">
            <v>*</v>
          </cell>
          <cell r="J5">
            <v>34.200000000000003</v>
          </cell>
          <cell r="K5">
            <v>5.6000000000000005</v>
          </cell>
        </row>
        <row r="6">
          <cell r="B6">
            <v>27.320833333333336</v>
          </cell>
          <cell r="C6">
            <v>34.299999999999997</v>
          </cell>
          <cell r="D6">
            <v>23.2</v>
          </cell>
          <cell r="E6">
            <v>79.625</v>
          </cell>
          <cell r="F6">
            <v>94</v>
          </cell>
          <cell r="G6">
            <v>53</v>
          </cell>
          <cell r="H6">
            <v>7.2</v>
          </cell>
          <cell r="I6" t="str">
            <v>*</v>
          </cell>
          <cell r="J6">
            <v>16.559999999999999</v>
          </cell>
          <cell r="K6">
            <v>0</v>
          </cell>
        </row>
        <row r="7">
          <cell r="B7">
            <v>28.916666666666671</v>
          </cell>
          <cell r="C7">
            <v>35.200000000000003</v>
          </cell>
          <cell r="D7">
            <v>24.1</v>
          </cell>
          <cell r="E7">
            <v>73.375</v>
          </cell>
          <cell r="F7">
            <v>93</v>
          </cell>
          <cell r="G7">
            <v>45</v>
          </cell>
          <cell r="H7">
            <v>8.2799999999999994</v>
          </cell>
          <cell r="I7" t="str">
            <v>*</v>
          </cell>
          <cell r="J7">
            <v>22.68</v>
          </cell>
          <cell r="K7">
            <v>0</v>
          </cell>
        </row>
        <row r="8">
          <cell r="B8">
            <v>29.479166666666668</v>
          </cell>
          <cell r="C8">
            <v>37.299999999999997</v>
          </cell>
          <cell r="D8">
            <v>23.8</v>
          </cell>
          <cell r="E8">
            <v>69.166666666666671</v>
          </cell>
          <cell r="F8">
            <v>93</v>
          </cell>
          <cell r="G8">
            <v>32</v>
          </cell>
          <cell r="H8">
            <v>9</v>
          </cell>
          <cell r="I8" t="str">
            <v>*</v>
          </cell>
          <cell r="J8">
            <v>29.52</v>
          </cell>
          <cell r="K8">
            <v>0</v>
          </cell>
        </row>
        <row r="9">
          <cell r="B9">
            <v>28.974999999999998</v>
          </cell>
          <cell r="C9">
            <v>37.700000000000003</v>
          </cell>
          <cell r="D9">
            <v>23.9</v>
          </cell>
          <cell r="E9">
            <v>73.125</v>
          </cell>
          <cell r="F9">
            <v>92</v>
          </cell>
          <cell r="G9">
            <v>37</v>
          </cell>
          <cell r="H9">
            <v>14.4</v>
          </cell>
          <cell r="I9" t="str">
            <v>*</v>
          </cell>
          <cell r="J9">
            <v>32.76</v>
          </cell>
          <cell r="K9">
            <v>0.8</v>
          </cell>
        </row>
        <row r="10">
          <cell r="B10">
            <v>29.545833333333334</v>
          </cell>
          <cell r="C10">
            <v>37.700000000000003</v>
          </cell>
          <cell r="D10">
            <v>24.2</v>
          </cell>
          <cell r="E10">
            <v>68.041666666666671</v>
          </cell>
          <cell r="F10">
            <v>90</v>
          </cell>
          <cell r="G10">
            <v>36</v>
          </cell>
          <cell r="H10">
            <v>15.120000000000001</v>
          </cell>
          <cell r="I10" t="str">
            <v>*</v>
          </cell>
          <cell r="J10">
            <v>31.680000000000003</v>
          </cell>
          <cell r="K10">
            <v>0</v>
          </cell>
        </row>
        <row r="11">
          <cell r="B11">
            <v>26.579166666666666</v>
          </cell>
          <cell r="C11">
            <v>31.9</v>
          </cell>
          <cell r="D11">
            <v>24.4</v>
          </cell>
          <cell r="E11">
            <v>81</v>
          </cell>
          <cell r="F11">
            <v>92</v>
          </cell>
          <cell r="G11">
            <v>58</v>
          </cell>
          <cell r="H11">
            <v>16.920000000000002</v>
          </cell>
          <cell r="I11" t="str">
            <v>*</v>
          </cell>
          <cell r="J11">
            <v>34.92</v>
          </cell>
          <cell r="K11">
            <v>5.6000000000000005</v>
          </cell>
        </row>
        <row r="12">
          <cell r="B12">
            <v>27.366666666666664</v>
          </cell>
          <cell r="C12">
            <v>33.9</v>
          </cell>
          <cell r="D12">
            <v>23.7</v>
          </cell>
          <cell r="E12">
            <v>79.875</v>
          </cell>
          <cell r="F12">
            <v>93</v>
          </cell>
          <cell r="G12">
            <v>51</v>
          </cell>
          <cell r="H12">
            <v>5.04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28.341666666666669</v>
          </cell>
          <cell r="C13">
            <v>36.1</v>
          </cell>
          <cell r="D13">
            <v>24</v>
          </cell>
          <cell r="E13">
            <v>76</v>
          </cell>
          <cell r="F13">
            <v>93</v>
          </cell>
          <cell r="G13">
            <v>43</v>
          </cell>
          <cell r="H13">
            <v>5.4</v>
          </cell>
          <cell r="I13" t="str">
            <v>*</v>
          </cell>
          <cell r="J13">
            <v>33.119999999999997</v>
          </cell>
          <cell r="K13">
            <v>10.4</v>
          </cell>
        </row>
        <row r="14">
          <cell r="B14">
            <v>26.954166666666666</v>
          </cell>
          <cell r="C14">
            <v>33.1</v>
          </cell>
          <cell r="D14">
            <v>22.8</v>
          </cell>
          <cell r="E14">
            <v>78.208333333333329</v>
          </cell>
          <cell r="F14">
            <v>94</v>
          </cell>
          <cell r="G14">
            <v>52</v>
          </cell>
          <cell r="H14">
            <v>9</v>
          </cell>
          <cell r="I14" t="str">
            <v>*</v>
          </cell>
          <cell r="J14">
            <v>29.16</v>
          </cell>
          <cell r="K14">
            <v>11.799999999999999</v>
          </cell>
        </row>
        <row r="15">
          <cell r="B15">
            <v>27.120833333333334</v>
          </cell>
          <cell r="C15">
            <v>30.3</v>
          </cell>
          <cell r="D15">
            <v>24.9</v>
          </cell>
          <cell r="E15">
            <v>82.708333333333329</v>
          </cell>
          <cell r="F15">
            <v>92</v>
          </cell>
          <cell r="G15">
            <v>67</v>
          </cell>
          <cell r="H15">
            <v>0.72000000000000008</v>
          </cell>
          <cell r="I15" t="str">
            <v>*</v>
          </cell>
          <cell r="J15">
            <v>15.120000000000001</v>
          </cell>
          <cell r="K15">
            <v>0</v>
          </cell>
        </row>
        <row r="16">
          <cell r="B16">
            <v>25.779166666666669</v>
          </cell>
          <cell r="C16">
            <v>29.4</v>
          </cell>
          <cell r="D16">
            <v>24.3</v>
          </cell>
          <cell r="E16">
            <v>89.541666666666671</v>
          </cell>
          <cell r="F16">
            <v>93</v>
          </cell>
          <cell r="G16">
            <v>72</v>
          </cell>
          <cell r="H16">
            <v>5.04</v>
          </cell>
          <cell r="I16" t="str">
            <v>*</v>
          </cell>
          <cell r="J16">
            <v>27.36</v>
          </cell>
          <cell r="K16">
            <v>8.0000000000000018</v>
          </cell>
        </row>
        <row r="17">
          <cell r="B17">
            <v>26.379166666666666</v>
          </cell>
          <cell r="C17">
            <v>32.5</v>
          </cell>
          <cell r="D17">
            <v>23.2</v>
          </cell>
          <cell r="E17">
            <v>83.875</v>
          </cell>
          <cell r="F17">
            <v>94</v>
          </cell>
          <cell r="G17">
            <v>55</v>
          </cell>
          <cell r="H17">
            <v>5.7600000000000007</v>
          </cell>
          <cell r="I17" t="str">
            <v>*</v>
          </cell>
          <cell r="J17">
            <v>18</v>
          </cell>
          <cell r="K17">
            <v>1.4</v>
          </cell>
        </row>
        <row r="18">
          <cell r="B18">
            <v>28.083333333333332</v>
          </cell>
          <cell r="C18">
            <v>33.9</v>
          </cell>
          <cell r="D18">
            <v>24.3</v>
          </cell>
          <cell r="E18">
            <v>77.166666666666671</v>
          </cell>
          <cell r="F18">
            <v>93</v>
          </cell>
          <cell r="G18">
            <v>51</v>
          </cell>
          <cell r="H18">
            <v>12.6</v>
          </cell>
          <cell r="I18" t="str">
            <v>*</v>
          </cell>
          <cell r="J18">
            <v>27</v>
          </cell>
          <cell r="K18">
            <v>0</v>
          </cell>
        </row>
        <row r="19">
          <cell r="B19">
            <v>26.270833333333329</v>
          </cell>
          <cell r="C19">
            <v>28.5</v>
          </cell>
          <cell r="D19">
            <v>24.4</v>
          </cell>
          <cell r="E19">
            <v>87.666666666666671</v>
          </cell>
          <cell r="F19">
            <v>93</v>
          </cell>
          <cell r="G19">
            <v>77</v>
          </cell>
          <cell r="H19">
            <v>13.32</v>
          </cell>
          <cell r="I19" t="str">
            <v>*</v>
          </cell>
          <cell r="J19">
            <v>36</v>
          </cell>
          <cell r="K19">
            <v>41.4</v>
          </cell>
        </row>
        <row r="20">
          <cell r="B20">
            <v>24.666666666666661</v>
          </cell>
          <cell r="C20">
            <v>26.5</v>
          </cell>
          <cell r="D20">
            <v>23.9</v>
          </cell>
          <cell r="E20">
            <v>92.166666666666671</v>
          </cell>
          <cell r="F20">
            <v>94</v>
          </cell>
          <cell r="G20">
            <v>87</v>
          </cell>
          <cell r="H20">
            <v>7.9200000000000008</v>
          </cell>
          <cell r="I20" t="str">
            <v>*</v>
          </cell>
          <cell r="J20">
            <v>18.36</v>
          </cell>
          <cell r="K20">
            <v>53.800000000000004</v>
          </cell>
        </row>
        <row r="21">
          <cell r="B21">
            <v>24.333333333333332</v>
          </cell>
          <cell r="C21">
            <v>27.9</v>
          </cell>
          <cell r="D21">
            <v>21.9</v>
          </cell>
          <cell r="E21">
            <v>84.625</v>
          </cell>
          <cell r="F21">
            <v>94</v>
          </cell>
          <cell r="G21">
            <v>67</v>
          </cell>
          <cell r="H21">
            <v>7.5600000000000005</v>
          </cell>
          <cell r="I21" t="str">
            <v>*</v>
          </cell>
          <cell r="J21">
            <v>20.16</v>
          </cell>
          <cell r="K21">
            <v>8.1999999999999993</v>
          </cell>
        </row>
        <row r="22">
          <cell r="B22">
            <v>22.224999999999998</v>
          </cell>
          <cell r="C22">
            <v>29.3</v>
          </cell>
          <cell r="D22">
            <v>16.399999999999999</v>
          </cell>
          <cell r="E22">
            <v>67</v>
          </cell>
          <cell r="F22">
            <v>89</v>
          </cell>
          <cell r="G22">
            <v>34</v>
          </cell>
          <cell r="H22">
            <v>12.96</v>
          </cell>
          <cell r="I22" t="str">
            <v>*</v>
          </cell>
          <cell r="J22">
            <v>23.759999999999998</v>
          </cell>
          <cell r="K22">
            <v>0</v>
          </cell>
        </row>
        <row r="23">
          <cell r="B23">
            <v>22.679166666666671</v>
          </cell>
          <cell r="C23">
            <v>31.8</v>
          </cell>
          <cell r="D23">
            <v>16.100000000000001</v>
          </cell>
          <cell r="E23">
            <v>71.541666666666671</v>
          </cell>
          <cell r="F23">
            <v>92</v>
          </cell>
          <cell r="G23">
            <v>34</v>
          </cell>
          <cell r="H23">
            <v>7.9200000000000008</v>
          </cell>
          <cell r="I23" t="str">
            <v>*</v>
          </cell>
          <cell r="J23">
            <v>19.440000000000001</v>
          </cell>
          <cell r="K23">
            <v>0</v>
          </cell>
        </row>
        <row r="24">
          <cell r="B24">
            <v>25.233333333333334</v>
          </cell>
          <cell r="C24">
            <v>34.200000000000003</v>
          </cell>
          <cell r="D24">
            <v>18.399999999999999</v>
          </cell>
          <cell r="E24">
            <v>69.375</v>
          </cell>
          <cell r="F24">
            <v>90</v>
          </cell>
          <cell r="G24">
            <v>33</v>
          </cell>
          <cell r="H24">
            <v>7.2</v>
          </cell>
          <cell r="I24" t="str">
            <v>*</v>
          </cell>
          <cell r="J24">
            <v>19.079999999999998</v>
          </cell>
          <cell r="K24">
            <v>0</v>
          </cell>
        </row>
        <row r="25">
          <cell r="B25">
            <v>27.333333333333339</v>
          </cell>
          <cell r="C25">
            <v>35.6</v>
          </cell>
          <cell r="D25">
            <v>21.7</v>
          </cell>
          <cell r="E25">
            <v>70.083333333333329</v>
          </cell>
          <cell r="F25">
            <v>88</v>
          </cell>
          <cell r="G25">
            <v>45</v>
          </cell>
          <cell r="H25">
            <v>10.8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27.86666666666666</v>
          </cell>
          <cell r="C26">
            <v>34.5</v>
          </cell>
          <cell r="D26">
            <v>22.8</v>
          </cell>
          <cell r="E26">
            <v>72.958333333333329</v>
          </cell>
          <cell r="F26">
            <v>93</v>
          </cell>
          <cell r="G26">
            <v>43</v>
          </cell>
          <cell r="H26">
            <v>12.96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27.612499999999994</v>
          </cell>
          <cell r="C27">
            <v>34.9</v>
          </cell>
          <cell r="D27">
            <v>21.5</v>
          </cell>
          <cell r="E27">
            <v>68.625</v>
          </cell>
          <cell r="F27">
            <v>92</v>
          </cell>
          <cell r="G27">
            <v>32</v>
          </cell>
          <cell r="H27">
            <v>11.16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26.879166666666666</v>
          </cell>
          <cell r="C28">
            <v>33.5</v>
          </cell>
          <cell r="D28">
            <v>21.5</v>
          </cell>
          <cell r="E28">
            <v>72.125</v>
          </cell>
          <cell r="F28">
            <v>92</v>
          </cell>
          <cell r="G28">
            <v>41</v>
          </cell>
          <cell r="H28">
            <v>7.2</v>
          </cell>
          <cell r="I28" t="str">
            <v>*</v>
          </cell>
          <cell r="J28">
            <v>19.8</v>
          </cell>
          <cell r="K28">
            <v>0</v>
          </cell>
        </row>
        <row r="29">
          <cell r="B29">
            <v>27.5</v>
          </cell>
          <cell r="C29">
            <v>35.200000000000003</v>
          </cell>
          <cell r="D29">
            <v>21.4</v>
          </cell>
          <cell r="E29">
            <v>68</v>
          </cell>
          <cell r="F29">
            <v>93</v>
          </cell>
          <cell r="G29">
            <v>32</v>
          </cell>
          <cell r="H29">
            <v>10.44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27.895833333333332</v>
          </cell>
          <cell r="C30">
            <v>36.1</v>
          </cell>
          <cell r="D30">
            <v>21.8</v>
          </cell>
          <cell r="E30">
            <v>69.458333333333329</v>
          </cell>
          <cell r="F30">
            <v>90</v>
          </cell>
          <cell r="G30">
            <v>36</v>
          </cell>
          <cell r="H30">
            <v>14.4</v>
          </cell>
          <cell r="I30" t="str">
            <v>*</v>
          </cell>
          <cell r="J30">
            <v>30.240000000000002</v>
          </cell>
          <cell r="K30">
            <v>0</v>
          </cell>
        </row>
        <row r="31">
          <cell r="B31">
            <v>28.608333333333338</v>
          </cell>
          <cell r="C31">
            <v>36.1</v>
          </cell>
          <cell r="D31">
            <v>22.8</v>
          </cell>
          <cell r="E31">
            <v>69.041666666666671</v>
          </cell>
          <cell r="F31">
            <v>91</v>
          </cell>
          <cell r="G31">
            <v>39</v>
          </cell>
          <cell r="H31">
            <v>10.8</v>
          </cell>
          <cell r="I31" t="str">
            <v>*</v>
          </cell>
          <cell r="J31">
            <v>27.36</v>
          </cell>
          <cell r="K31">
            <v>0</v>
          </cell>
        </row>
        <row r="32">
          <cell r="B32">
            <v>28.866666666666671</v>
          </cell>
          <cell r="C32">
            <v>35.9</v>
          </cell>
          <cell r="D32">
            <v>23.7</v>
          </cell>
          <cell r="E32">
            <v>71.25</v>
          </cell>
          <cell r="F32">
            <v>92</v>
          </cell>
          <cell r="G32">
            <v>43</v>
          </cell>
          <cell r="H32">
            <v>11.879999999999999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29.424999999999997</v>
          </cell>
          <cell r="C33">
            <v>36.1</v>
          </cell>
          <cell r="D33">
            <v>23.9</v>
          </cell>
          <cell r="E33">
            <v>67.125</v>
          </cell>
          <cell r="F33">
            <v>90</v>
          </cell>
          <cell r="G33">
            <v>38</v>
          </cell>
          <cell r="H33">
            <v>16.559999999999999</v>
          </cell>
          <cell r="I33" t="str">
            <v>*</v>
          </cell>
          <cell r="J33">
            <v>36.72</v>
          </cell>
          <cell r="K33">
            <v>0</v>
          </cell>
        </row>
        <row r="34">
          <cell r="B34">
            <v>29.291666666666671</v>
          </cell>
          <cell r="C34">
            <v>35.5</v>
          </cell>
          <cell r="D34">
            <v>23.2</v>
          </cell>
          <cell r="E34">
            <v>65.541666666666671</v>
          </cell>
          <cell r="F34">
            <v>90</v>
          </cell>
          <cell r="G34">
            <v>44</v>
          </cell>
          <cell r="H34">
            <v>19.440000000000001</v>
          </cell>
          <cell r="I34" t="str">
            <v>*</v>
          </cell>
          <cell r="J34">
            <v>36.72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I5"/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25.858333333333331</v>
          </cell>
        </row>
      </sheetData>
      <sheetData sheetId="2">
        <row r="5">
          <cell r="B5">
            <v>27.220833333333331</v>
          </cell>
        </row>
      </sheetData>
      <sheetData sheetId="3">
        <row r="5">
          <cell r="B5">
            <v>23.695833333333336</v>
          </cell>
          <cell r="C5">
            <v>30.1</v>
          </cell>
          <cell r="D5">
            <v>20.7</v>
          </cell>
          <cell r="E5">
            <v>86.666666666666671</v>
          </cell>
          <cell r="F5">
            <v>98</v>
          </cell>
          <cell r="G5">
            <v>57</v>
          </cell>
          <cell r="H5">
            <v>20.52</v>
          </cell>
          <cell r="I5" t="str">
            <v>*</v>
          </cell>
          <cell r="J5">
            <v>33.480000000000004</v>
          </cell>
          <cell r="K5" t="str">
            <v>*</v>
          </cell>
        </row>
        <row r="6">
          <cell r="B6">
            <v>24.308333333333334</v>
          </cell>
          <cell r="C6">
            <v>29.6</v>
          </cell>
          <cell r="D6">
            <v>20.5</v>
          </cell>
          <cell r="E6">
            <v>85.791666666666671</v>
          </cell>
          <cell r="F6">
            <v>98</v>
          </cell>
          <cell r="G6">
            <v>67</v>
          </cell>
          <cell r="H6">
            <v>17.28</v>
          </cell>
          <cell r="I6" t="str">
            <v>*</v>
          </cell>
          <cell r="J6">
            <v>30.6</v>
          </cell>
          <cell r="K6" t="str">
            <v>*</v>
          </cell>
        </row>
        <row r="7">
          <cell r="B7">
            <v>25.716666666666669</v>
          </cell>
          <cell r="C7">
            <v>31.4</v>
          </cell>
          <cell r="D7">
            <v>21</v>
          </cell>
          <cell r="E7">
            <v>80.416666666666671</v>
          </cell>
          <cell r="F7">
            <v>98</v>
          </cell>
          <cell r="G7">
            <v>50</v>
          </cell>
          <cell r="H7">
            <v>8.64</v>
          </cell>
          <cell r="I7" t="str">
            <v>*</v>
          </cell>
          <cell r="J7">
            <v>19.079999999999998</v>
          </cell>
          <cell r="K7" t="str">
            <v>*</v>
          </cell>
        </row>
        <row r="8">
          <cell r="B8">
            <v>25.391666666666662</v>
          </cell>
          <cell r="C8">
            <v>31.2</v>
          </cell>
          <cell r="D8">
            <v>21</v>
          </cell>
          <cell r="E8">
            <v>78.791666666666671</v>
          </cell>
          <cell r="F8">
            <v>94</v>
          </cell>
          <cell r="G8">
            <v>48</v>
          </cell>
          <cell r="H8">
            <v>14.04</v>
          </cell>
          <cell r="I8" t="str">
            <v>*</v>
          </cell>
          <cell r="J8">
            <v>29.16</v>
          </cell>
          <cell r="K8" t="str">
            <v>*</v>
          </cell>
        </row>
        <row r="9">
          <cell r="B9">
            <v>26.837500000000002</v>
          </cell>
          <cell r="C9">
            <v>33</v>
          </cell>
          <cell r="D9">
            <v>23.5</v>
          </cell>
          <cell r="E9">
            <v>74.958333333333329</v>
          </cell>
          <cell r="F9">
            <v>90</v>
          </cell>
          <cell r="G9">
            <v>45</v>
          </cell>
          <cell r="H9">
            <v>10.08</v>
          </cell>
          <cell r="I9" t="str">
            <v>*</v>
          </cell>
          <cell r="J9">
            <v>17.64</v>
          </cell>
          <cell r="K9" t="str">
            <v>*</v>
          </cell>
        </row>
        <row r="10">
          <cell r="B10">
            <v>26.574999999999999</v>
          </cell>
          <cell r="C10">
            <v>31.8</v>
          </cell>
          <cell r="D10">
            <v>22</v>
          </cell>
          <cell r="E10">
            <v>74.708333333333329</v>
          </cell>
          <cell r="F10">
            <v>91</v>
          </cell>
          <cell r="G10">
            <v>51</v>
          </cell>
          <cell r="H10">
            <v>13.68</v>
          </cell>
          <cell r="I10" t="str">
            <v>*</v>
          </cell>
          <cell r="J10">
            <v>27.36</v>
          </cell>
          <cell r="K10" t="str">
            <v>*</v>
          </cell>
        </row>
        <row r="11">
          <cell r="B11">
            <v>24.375000000000004</v>
          </cell>
          <cell r="C11">
            <v>29.7</v>
          </cell>
          <cell r="D11">
            <v>21.9</v>
          </cell>
          <cell r="E11">
            <v>87.166666666666671</v>
          </cell>
          <cell r="F11">
            <v>95</v>
          </cell>
          <cell r="G11">
            <v>64</v>
          </cell>
          <cell r="H11">
            <v>16.559999999999999</v>
          </cell>
          <cell r="I11" t="str">
            <v>*</v>
          </cell>
          <cell r="J11">
            <v>51.84</v>
          </cell>
          <cell r="K11" t="str">
            <v>*</v>
          </cell>
        </row>
        <row r="12">
          <cell r="B12">
            <v>24.025000000000002</v>
          </cell>
          <cell r="C12">
            <v>29.9</v>
          </cell>
          <cell r="D12">
            <v>21.5</v>
          </cell>
          <cell r="E12">
            <v>89.083333333333329</v>
          </cell>
          <cell r="F12">
            <v>97</v>
          </cell>
          <cell r="G12">
            <v>62</v>
          </cell>
          <cell r="H12">
            <v>18</v>
          </cell>
          <cell r="I12" t="str">
            <v>*</v>
          </cell>
          <cell r="J12">
            <v>36.72</v>
          </cell>
          <cell r="K12" t="str">
            <v>*</v>
          </cell>
        </row>
        <row r="13">
          <cell r="B13">
            <v>24.454166666666662</v>
          </cell>
          <cell r="C13">
            <v>31.2</v>
          </cell>
          <cell r="D13">
            <v>22.1</v>
          </cell>
          <cell r="E13">
            <v>88.166666666666671</v>
          </cell>
          <cell r="F13">
            <v>97</v>
          </cell>
          <cell r="G13">
            <v>61</v>
          </cell>
          <cell r="H13">
            <v>12.24</v>
          </cell>
          <cell r="I13" t="str">
            <v>*</v>
          </cell>
          <cell r="J13">
            <v>32.4</v>
          </cell>
          <cell r="K13" t="str">
            <v>*</v>
          </cell>
        </row>
        <row r="14">
          <cell r="B14">
            <v>24.024999999999995</v>
          </cell>
          <cell r="C14">
            <v>29.2</v>
          </cell>
          <cell r="D14">
            <v>20.7</v>
          </cell>
          <cell r="E14">
            <v>87.541666666666671</v>
          </cell>
          <cell r="F14">
            <v>98</v>
          </cell>
          <cell r="G14">
            <v>63</v>
          </cell>
          <cell r="H14">
            <v>11.879999999999999</v>
          </cell>
          <cell r="I14" t="str">
            <v>*</v>
          </cell>
          <cell r="J14">
            <v>24.12</v>
          </cell>
          <cell r="K14" t="str">
            <v>*</v>
          </cell>
        </row>
        <row r="15">
          <cell r="B15">
            <v>23.845833333333331</v>
          </cell>
          <cell r="C15">
            <v>28.6</v>
          </cell>
          <cell r="D15">
            <v>21.8</v>
          </cell>
          <cell r="E15">
            <v>89.416666666666671</v>
          </cell>
          <cell r="F15">
            <v>97</v>
          </cell>
          <cell r="G15">
            <v>65</v>
          </cell>
          <cell r="H15">
            <v>12.6</v>
          </cell>
          <cell r="I15" t="str">
            <v>*</v>
          </cell>
          <cell r="J15">
            <v>21.96</v>
          </cell>
          <cell r="K15" t="str">
            <v>*</v>
          </cell>
        </row>
        <row r="16">
          <cell r="B16">
            <v>23.587500000000002</v>
          </cell>
          <cell r="C16">
            <v>27.9</v>
          </cell>
          <cell r="D16">
            <v>21.3</v>
          </cell>
          <cell r="E16">
            <v>90.416666666666671</v>
          </cell>
          <cell r="F16">
            <v>97</v>
          </cell>
          <cell r="G16">
            <v>73</v>
          </cell>
          <cell r="H16">
            <v>12.6</v>
          </cell>
          <cell r="I16" t="str">
            <v>*</v>
          </cell>
          <cell r="J16">
            <v>28.44</v>
          </cell>
          <cell r="K16" t="str">
            <v>*</v>
          </cell>
        </row>
        <row r="17">
          <cell r="B17">
            <v>24.099999999999994</v>
          </cell>
          <cell r="C17">
            <v>29</v>
          </cell>
          <cell r="D17">
            <v>21.4</v>
          </cell>
          <cell r="E17">
            <v>87.041666666666671</v>
          </cell>
          <cell r="F17">
            <v>96</v>
          </cell>
          <cell r="G17">
            <v>64</v>
          </cell>
          <cell r="H17">
            <v>11.520000000000001</v>
          </cell>
          <cell r="I17" t="str">
            <v>*</v>
          </cell>
          <cell r="J17">
            <v>24.12</v>
          </cell>
          <cell r="K17" t="str">
            <v>*</v>
          </cell>
        </row>
        <row r="18">
          <cell r="B18">
            <v>24.625</v>
          </cell>
          <cell r="C18">
            <v>29.7</v>
          </cell>
          <cell r="D18">
            <v>21.2</v>
          </cell>
          <cell r="E18">
            <v>85.041666666666671</v>
          </cell>
          <cell r="F18">
            <v>97</v>
          </cell>
          <cell r="G18">
            <v>62</v>
          </cell>
          <cell r="H18">
            <v>15.120000000000001</v>
          </cell>
          <cell r="I18" t="str">
            <v>*</v>
          </cell>
          <cell r="J18">
            <v>29.52</v>
          </cell>
          <cell r="K18" t="str">
            <v>*</v>
          </cell>
        </row>
        <row r="19">
          <cell r="B19">
            <v>23.658333333333335</v>
          </cell>
          <cell r="C19">
            <v>28.7</v>
          </cell>
          <cell r="D19">
            <v>22</v>
          </cell>
          <cell r="E19">
            <v>90.333333333333329</v>
          </cell>
          <cell r="F19">
            <v>97</v>
          </cell>
          <cell r="G19">
            <v>67</v>
          </cell>
          <cell r="H19">
            <v>17.28</v>
          </cell>
          <cell r="I19" t="str">
            <v>*</v>
          </cell>
          <cell r="J19">
            <v>39.24</v>
          </cell>
          <cell r="K19" t="str">
            <v>*</v>
          </cell>
        </row>
        <row r="20">
          <cell r="B20">
            <v>22.837499999999995</v>
          </cell>
          <cell r="C20">
            <v>27.7</v>
          </cell>
          <cell r="D20">
            <v>21.7</v>
          </cell>
          <cell r="E20">
            <v>93.083333333333329</v>
          </cell>
          <cell r="F20">
            <v>97</v>
          </cell>
          <cell r="G20">
            <v>72</v>
          </cell>
          <cell r="H20">
            <v>15.840000000000002</v>
          </cell>
          <cell r="I20" t="str">
            <v>*</v>
          </cell>
          <cell r="J20">
            <v>37.440000000000005</v>
          </cell>
          <cell r="K20" t="str">
            <v>*</v>
          </cell>
        </row>
        <row r="21">
          <cell r="B21">
            <v>23.154166666666665</v>
          </cell>
          <cell r="C21">
            <v>27.5</v>
          </cell>
          <cell r="D21">
            <v>20.7</v>
          </cell>
          <cell r="E21">
            <v>89.458333333333329</v>
          </cell>
          <cell r="F21">
            <v>97</v>
          </cell>
          <cell r="G21">
            <v>72</v>
          </cell>
          <cell r="H21">
            <v>15.48</v>
          </cell>
          <cell r="I21" t="str">
            <v>*</v>
          </cell>
          <cell r="J21">
            <v>28.8</v>
          </cell>
          <cell r="K21" t="str">
            <v>*</v>
          </cell>
        </row>
        <row r="22">
          <cell r="B22">
            <v>21.854166666666661</v>
          </cell>
          <cell r="C22">
            <v>27.7</v>
          </cell>
          <cell r="D22">
            <v>16.7</v>
          </cell>
          <cell r="E22">
            <v>72.333333333333329</v>
          </cell>
          <cell r="F22">
            <v>93</v>
          </cell>
          <cell r="G22">
            <v>35</v>
          </cell>
          <cell r="H22">
            <v>11.879999999999999</v>
          </cell>
          <cell r="I22" t="str">
            <v>*</v>
          </cell>
          <cell r="J22">
            <v>22.32</v>
          </cell>
          <cell r="K22" t="str">
            <v>*</v>
          </cell>
        </row>
        <row r="23">
          <cell r="B23">
            <v>21.237499999999994</v>
          </cell>
          <cell r="C23">
            <v>29</v>
          </cell>
          <cell r="D23">
            <v>16.5</v>
          </cell>
          <cell r="E23">
            <v>76.708333333333329</v>
          </cell>
          <cell r="F23">
            <v>97</v>
          </cell>
          <cell r="G23">
            <v>44</v>
          </cell>
          <cell r="H23">
            <v>13.32</v>
          </cell>
          <cell r="I23" t="str">
            <v>*</v>
          </cell>
          <cell r="J23">
            <v>34.92</v>
          </cell>
          <cell r="K23" t="str">
            <v>*</v>
          </cell>
        </row>
        <row r="24">
          <cell r="B24">
            <v>23.487500000000001</v>
          </cell>
          <cell r="C24">
            <v>30.6</v>
          </cell>
          <cell r="D24">
            <v>18.2</v>
          </cell>
          <cell r="E24">
            <v>76.125</v>
          </cell>
          <cell r="F24">
            <v>91</v>
          </cell>
          <cell r="G24">
            <v>56</v>
          </cell>
          <cell r="H24">
            <v>12.24</v>
          </cell>
          <cell r="I24" t="str">
            <v>*</v>
          </cell>
          <cell r="J24">
            <v>22.32</v>
          </cell>
          <cell r="K24" t="str">
            <v>*</v>
          </cell>
        </row>
        <row r="25">
          <cell r="B25">
            <v>25.608333333333331</v>
          </cell>
          <cell r="C25">
            <v>31.6</v>
          </cell>
          <cell r="D25">
            <v>21.1</v>
          </cell>
          <cell r="E25">
            <v>76.375</v>
          </cell>
          <cell r="F25">
            <v>92</v>
          </cell>
          <cell r="G25">
            <v>51</v>
          </cell>
          <cell r="H25">
            <v>15.48</v>
          </cell>
          <cell r="I25" t="str">
            <v>*</v>
          </cell>
          <cell r="J25">
            <v>34.92</v>
          </cell>
          <cell r="K25" t="str">
            <v>*</v>
          </cell>
        </row>
        <row r="26">
          <cell r="B26">
            <v>25.033333333333335</v>
          </cell>
          <cell r="C26">
            <v>31.2</v>
          </cell>
          <cell r="D26">
            <v>20.2</v>
          </cell>
          <cell r="E26">
            <v>69.666666666666671</v>
          </cell>
          <cell r="F26">
            <v>89</v>
          </cell>
          <cell r="G26">
            <v>32</v>
          </cell>
          <cell r="H26">
            <v>16.559999999999999</v>
          </cell>
          <cell r="I26" t="str">
            <v>*</v>
          </cell>
          <cell r="J26">
            <v>28.8</v>
          </cell>
          <cell r="K26" t="str">
            <v>*</v>
          </cell>
        </row>
        <row r="27">
          <cell r="B27">
            <v>23.883333333333336</v>
          </cell>
          <cell r="C27">
            <v>31.9</v>
          </cell>
          <cell r="D27">
            <v>16.600000000000001</v>
          </cell>
          <cell r="E27">
            <v>64.708333333333329</v>
          </cell>
          <cell r="F27">
            <v>91</v>
          </cell>
          <cell r="G27">
            <v>28</v>
          </cell>
          <cell r="H27">
            <v>11.520000000000001</v>
          </cell>
          <cell r="I27" t="str">
            <v>*</v>
          </cell>
          <cell r="J27">
            <v>20.88</v>
          </cell>
          <cell r="K27" t="str">
            <v>*</v>
          </cell>
        </row>
        <row r="28">
          <cell r="B28">
            <v>23.945833333333336</v>
          </cell>
          <cell r="C28">
            <v>31.6</v>
          </cell>
          <cell r="D28">
            <v>16.8</v>
          </cell>
          <cell r="E28">
            <v>66.166666666666671</v>
          </cell>
          <cell r="F28">
            <v>90</v>
          </cell>
          <cell r="G28">
            <v>34</v>
          </cell>
          <cell r="H28">
            <v>10.08</v>
          </cell>
          <cell r="I28" t="str">
            <v>*</v>
          </cell>
          <cell r="J28">
            <v>20.88</v>
          </cell>
          <cell r="K28" t="str">
            <v>*</v>
          </cell>
        </row>
        <row r="29">
          <cell r="B29">
            <v>24.720833333333335</v>
          </cell>
          <cell r="C29">
            <v>31.3</v>
          </cell>
          <cell r="D29">
            <v>19.100000000000001</v>
          </cell>
          <cell r="E29">
            <v>67.291666666666671</v>
          </cell>
          <cell r="F29">
            <v>85</v>
          </cell>
          <cell r="G29">
            <v>42</v>
          </cell>
          <cell r="H29">
            <v>14.04</v>
          </cell>
          <cell r="I29" t="str">
            <v>*</v>
          </cell>
          <cell r="J29">
            <v>26.64</v>
          </cell>
          <cell r="K29" t="str">
            <v>*</v>
          </cell>
        </row>
        <row r="30">
          <cell r="B30">
            <v>25.820833333333329</v>
          </cell>
          <cell r="C30">
            <v>31.6</v>
          </cell>
          <cell r="D30">
            <v>21.5</v>
          </cell>
          <cell r="E30">
            <v>69.625</v>
          </cell>
          <cell r="F30">
            <v>83</v>
          </cell>
          <cell r="G30">
            <v>49</v>
          </cell>
          <cell r="H30">
            <v>14.4</v>
          </cell>
          <cell r="I30" t="str">
            <v>*</v>
          </cell>
          <cell r="J30">
            <v>29.880000000000003</v>
          </cell>
          <cell r="K30" t="str">
            <v>*</v>
          </cell>
        </row>
        <row r="31">
          <cell r="B31">
            <v>25.7</v>
          </cell>
          <cell r="C31">
            <v>32.200000000000003</v>
          </cell>
          <cell r="D31">
            <v>20.100000000000001</v>
          </cell>
          <cell r="E31">
            <v>71.75</v>
          </cell>
          <cell r="F31">
            <v>92</v>
          </cell>
          <cell r="G31">
            <v>44</v>
          </cell>
          <cell r="H31">
            <v>16.2</v>
          </cell>
          <cell r="I31" t="str">
            <v>*</v>
          </cell>
          <cell r="J31">
            <v>32.04</v>
          </cell>
          <cell r="K31" t="str">
            <v>*</v>
          </cell>
        </row>
        <row r="32">
          <cell r="B32">
            <v>25.429166666666671</v>
          </cell>
          <cell r="C32">
            <v>32</v>
          </cell>
          <cell r="D32">
            <v>20.100000000000001</v>
          </cell>
          <cell r="E32">
            <v>73.708333333333329</v>
          </cell>
          <cell r="F32">
            <v>93</v>
          </cell>
          <cell r="G32">
            <v>50</v>
          </cell>
          <cell r="H32">
            <v>15.48</v>
          </cell>
          <cell r="I32" t="str">
            <v>*</v>
          </cell>
          <cell r="J32">
            <v>27.720000000000002</v>
          </cell>
          <cell r="K32" t="str">
            <v>*</v>
          </cell>
        </row>
        <row r="33">
          <cell r="B33">
            <v>25.745833333333326</v>
          </cell>
          <cell r="C33">
            <v>32.299999999999997</v>
          </cell>
          <cell r="D33">
            <v>21</v>
          </cell>
          <cell r="E33">
            <v>72.666666666666671</v>
          </cell>
          <cell r="F33">
            <v>91</v>
          </cell>
          <cell r="G33">
            <v>44</v>
          </cell>
          <cell r="H33">
            <v>16.920000000000002</v>
          </cell>
          <cell r="I33" t="str">
            <v>*</v>
          </cell>
          <cell r="J33">
            <v>30.240000000000002</v>
          </cell>
          <cell r="K33" t="str">
            <v>*</v>
          </cell>
        </row>
        <row r="34">
          <cell r="B34">
            <v>25.966666666666665</v>
          </cell>
          <cell r="C34">
            <v>31.9</v>
          </cell>
          <cell r="D34">
            <v>21.3</v>
          </cell>
          <cell r="E34">
            <v>71.166666666666671</v>
          </cell>
          <cell r="F34">
            <v>89</v>
          </cell>
          <cell r="G34">
            <v>45</v>
          </cell>
          <cell r="H34">
            <v>23.400000000000002</v>
          </cell>
          <cell r="I34" t="str">
            <v>*</v>
          </cell>
          <cell r="J34">
            <v>36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25.916666666666661</v>
          </cell>
        </row>
      </sheetData>
      <sheetData sheetId="2">
        <row r="5">
          <cell r="B5">
            <v>26.145833333333329</v>
          </cell>
        </row>
      </sheetData>
      <sheetData sheetId="3">
        <row r="5">
          <cell r="B5">
            <v>23.133333333333336</v>
          </cell>
          <cell r="C5">
            <v>27.9</v>
          </cell>
          <cell r="D5">
            <v>20.2</v>
          </cell>
          <cell r="E5">
            <v>92.625</v>
          </cell>
          <cell r="F5">
            <v>100</v>
          </cell>
          <cell r="G5">
            <v>72</v>
          </cell>
          <cell r="H5" t="str">
            <v>*</v>
          </cell>
          <cell r="I5" t="str">
            <v>*</v>
          </cell>
          <cell r="J5">
            <v>20.16</v>
          </cell>
          <cell r="K5" t="str">
            <v>*</v>
          </cell>
        </row>
        <row r="6">
          <cell r="B6">
            <v>25.045833333333334</v>
          </cell>
          <cell r="C6">
            <v>33.799999999999997</v>
          </cell>
          <cell r="D6">
            <v>19.899999999999999</v>
          </cell>
          <cell r="E6">
            <v>82.958333333333329</v>
          </cell>
          <cell r="F6">
            <v>100</v>
          </cell>
          <cell r="G6">
            <v>43</v>
          </cell>
          <cell r="H6" t="str">
            <v>*</v>
          </cell>
          <cell r="I6" t="str">
            <v>*</v>
          </cell>
          <cell r="J6">
            <v>7.5600000000000005</v>
          </cell>
          <cell r="K6" t="str">
            <v>*</v>
          </cell>
        </row>
        <row r="7">
          <cell r="B7">
            <v>26.770833333333332</v>
          </cell>
          <cell r="C7">
            <v>34.9</v>
          </cell>
          <cell r="D7">
            <v>20.7</v>
          </cell>
          <cell r="E7">
            <v>73.083333333333329</v>
          </cell>
          <cell r="F7">
            <v>99</v>
          </cell>
          <cell r="G7">
            <v>39</v>
          </cell>
          <cell r="H7" t="str">
            <v>*</v>
          </cell>
          <cell r="I7" t="str">
            <v>*</v>
          </cell>
          <cell r="J7">
            <v>26.28</v>
          </cell>
          <cell r="K7" t="str">
            <v>*</v>
          </cell>
        </row>
        <row r="8">
          <cell r="B8">
            <v>27.025000000000002</v>
          </cell>
          <cell r="C8">
            <v>33</v>
          </cell>
          <cell r="D8">
            <v>22.4</v>
          </cell>
          <cell r="E8">
            <v>69.625</v>
          </cell>
          <cell r="F8">
            <v>90</v>
          </cell>
          <cell r="G8">
            <v>46</v>
          </cell>
          <cell r="H8" t="str">
            <v>*</v>
          </cell>
          <cell r="I8" t="str">
            <v>*</v>
          </cell>
          <cell r="J8">
            <v>26.64</v>
          </cell>
          <cell r="K8" t="str">
            <v>*</v>
          </cell>
        </row>
        <row r="9">
          <cell r="B9">
            <v>28.341666666666658</v>
          </cell>
          <cell r="C9">
            <v>35.9</v>
          </cell>
          <cell r="D9">
            <v>23.9</v>
          </cell>
          <cell r="E9">
            <v>68.083333333333329</v>
          </cell>
          <cell r="F9">
            <v>89</v>
          </cell>
          <cell r="G9">
            <v>33</v>
          </cell>
          <cell r="H9" t="str">
            <v>*</v>
          </cell>
          <cell r="I9" t="str">
            <v>*</v>
          </cell>
          <cell r="J9">
            <v>37.800000000000004</v>
          </cell>
          <cell r="K9" t="str">
            <v>*</v>
          </cell>
        </row>
        <row r="10">
          <cell r="B10">
            <v>27.241666666666671</v>
          </cell>
          <cell r="C10">
            <v>37</v>
          </cell>
          <cell r="D10">
            <v>21</v>
          </cell>
          <cell r="E10">
            <v>68.125</v>
          </cell>
          <cell r="F10">
            <v>92</v>
          </cell>
          <cell r="G10">
            <v>32</v>
          </cell>
          <cell r="H10" t="str">
            <v>*</v>
          </cell>
          <cell r="I10" t="str">
            <v>*</v>
          </cell>
          <cell r="J10">
            <v>27</v>
          </cell>
          <cell r="K10" t="str">
            <v>*</v>
          </cell>
        </row>
        <row r="11">
          <cell r="B11">
            <v>23.366666666666671</v>
          </cell>
          <cell r="C11">
            <v>28.2</v>
          </cell>
          <cell r="D11">
            <v>19.8</v>
          </cell>
          <cell r="E11">
            <v>79.541666666666671</v>
          </cell>
          <cell r="F11">
            <v>98</v>
          </cell>
          <cell r="G11">
            <v>59</v>
          </cell>
          <cell r="H11" t="str">
            <v>*</v>
          </cell>
          <cell r="I11" t="str">
            <v>*</v>
          </cell>
          <cell r="J11">
            <v>30.96</v>
          </cell>
          <cell r="K11" t="str">
            <v>*</v>
          </cell>
        </row>
        <row r="12">
          <cell r="B12">
            <v>23.091666666666669</v>
          </cell>
          <cell r="C12">
            <v>31.5</v>
          </cell>
          <cell r="D12">
            <v>19.3</v>
          </cell>
          <cell r="E12">
            <v>90.125</v>
          </cell>
          <cell r="F12">
            <v>100</v>
          </cell>
          <cell r="G12">
            <v>57</v>
          </cell>
          <cell r="H12" t="str">
            <v>*</v>
          </cell>
          <cell r="I12" t="str">
            <v>*</v>
          </cell>
          <cell r="J12">
            <v>16.559999999999999</v>
          </cell>
          <cell r="K12" t="str">
            <v>*</v>
          </cell>
        </row>
        <row r="13">
          <cell r="B13">
            <v>26.233333333333334</v>
          </cell>
          <cell r="C13">
            <v>34.200000000000003</v>
          </cell>
          <cell r="D13">
            <v>21.6</v>
          </cell>
          <cell r="E13">
            <v>80.041666666666671</v>
          </cell>
          <cell r="F13">
            <v>99</v>
          </cell>
          <cell r="G13">
            <v>44</v>
          </cell>
          <cell r="H13" t="str">
            <v>*</v>
          </cell>
          <cell r="I13" t="str">
            <v>*</v>
          </cell>
          <cell r="J13">
            <v>25.2</v>
          </cell>
          <cell r="K13" t="str">
            <v>*</v>
          </cell>
        </row>
        <row r="14">
          <cell r="B14">
            <v>27.2</v>
          </cell>
          <cell r="C14">
            <v>34.799999999999997</v>
          </cell>
          <cell r="D14">
            <v>21.9</v>
          </cell>
          <cell r="E14">
            <v>72.583333333333329</v>
          </cell>
          <cell r="F14">
            <v>97</v>
          </cell>
          <cell r="G14">
            <v>39</v>
          </cell>
          <cell r="H14" t="str">
            <v>*</v>
          </cell>
          <cell r="I14" t="str">
            <v>*</v>
          </cell>
          <cell r="J14">
            <v>27.36</v>
          </cell>
          <cell r="K14" t="str">
            <v>*</v>
          </cell>
        </row>
        <row r="15">
          <cell r="B15">
            <v>26.466666666666658</v>
          </cell>
          <cell r="C15">
            <v>32.4</v>
          </cell>
          <cell r="D15">
            <v>22.6</v>
          </cell>
          <cell r="E15">
            <v>75.5</v>
          </cell>
          <cell r="F15">
            <v>92</v>
          </cell>
          <cell r="G15">
            <v>56</v>
          </cell>
          <cell r="H15" t="str">
            <v>*</v>
          </cell>
          <cell r="I15" t="str">
            <v>*</v>
          </cell>
          <cell r="J15">
            <v>21.96</v>
          </cell>
          <cell r="K15" t="str">
            <v>*</v>
          </cell>
        </row>
        <row r="16">
          <cell r="B16">
            <v>26.654166666666669</v>
          </cell>
          <cell r="C16">
            <v>34.799999999999997</v>
          </cell>
          <cell r="D16">
            <v>22.4</v>
          </cell>
          <cell r="E16">
            <v>71.875</v>
          </cell>
          <cell r="F16">
            <v>91</v>
          </cell>
          <cell r="G16">
            <v>43</v>
          </cell>
          <cell r="H16" t="str">
            <v>*</v>
          </cell>
          <cell r="I16" t="str">
            <v>*</v>
          </cell>
          <cell r="J16">
            <v>37.080000000000005</v>
          </cell>
          <cell r="K16" t="str">
            <v>*</v>
          </cell>
        </row>
        <row r="17">
          <cell r="B17">
            <v>24.708333333333332</v>
          </cell>
          <cell r="C17">
            <v>29.3</v>
          </cell>
          <cell r="D17">
            <v>22.4</v>
          </cell>
          <cell r="E17">
            <v>85.166666666666671</v>
          </cell>
          <cell r="F17">
            <v>98</v>
          </cell>
          <cell r="G17">
            <v>66</v>
          </cell>
          <cell r="H17" t="str">
            <v>*</v>
          </cell>
          <cell r="I17" t="str">
            <v>*</v>
          </cell>
          <cell r="J17">
            <v>34.200000000000003</v>
          </cell>
          <cell r="K17" t="str">
            <v>*</v>
          </cell>
        </row>
        <row r="18">
          <cell r="B18">
            <v>23.733333333333334</v>
          </cell>
          <cell r="C18">
            <v>28.1</v>
          </cell>
          <cell r="D18">
            <v>22.2</v>
          </cell>
          <cell r="E18">
            <v>95.666666666666671</v>
          </cell>
          <cell r="F18">
            <v>99</v>
          </cell>
          <cell r="G18">
            <v>74</v>
          </cell>
          <cell r="H18" t="str">
            <v>*</v>
          </cell>
          <cell r="I18" t="str">
            <v>*</v>
          </cell>
          <cell r="J18">
            <v>15.48</v>
          </cell>
          <cell r="K18" t="str">
            <v>*</v>
          </cell>
        </row>
        <row r="19">
          <cell r="B19">
            <v>23.733333333333338</v>
          </cell>
          <cell r="C19">
            <v>28</v>
          </cell>
          <cell r="D19">
            <v>22</v>
          </cell>
          <cell r="E19">
            <v>92.875</v>
          </cell>
          <cell r="F19">
            <v>99</v>
          </cell>
          <cell r="G19">
            <v>71</v>
          </cell>
          <cell r="H19" t="str">
            <v>*</v>
          </cell>
          <cell r="I19" t="str">
            <v>*</v>
          </cell>
          <cell r="J19">
            <v>32.4</v>
          </cell>
          <cell r="K19" t="str">
            <v>*</v>
          </cell>
        </row>
        <row r="20">
          <cell r="B20">
            <v>22.720833333333331</v>
          </cell>
          <cell r="C20">
            <v>26.8</v>
          </cell>
          <cell r="D20">
            <v>19.899999999999999</v>
          </cell>
          <cell r="E20">
            <v>96.791666666666671</v>
          </cell>
          <cell r="F20">
            <v>100</v>
          </cell>
          <cell r="G20">
            <v>84</v>
          </cell>
          <cell r="H20" t="str">
            <v>*</v>
          </cell>
          <cell r="I20" t="str">
            <v>*</v>
          </cell>
          <cell r="J20">
            <v>30.6</v>
          </cell>
          <cell r="K20" t="str">
            <v>*</v>
          </cell>
        </row>
        <row r="21">
          <cell r="B21">
            <v>19.362499999999997</v>
          </cell>
          <cell r="C21">
            <v>25.8</v>
          </cell>
          <cell r="D21">
            <v>16</v>
          </cell>
          <cell r="E21">
            <v>83.291666666666671</v>
          </cell>
          <cell r="F21">
            <v>100</v>
          </cell>
          <cell r="G21">
            <v>43</v>
          </cell>
          <cell r="H21" t="str">
            <v>*</v>
          </cell>
          <cell r="I21" t="str">
            <v>*</v>
          </cell>
          <cell r="J21">
            <v>30.6</v>
          </cell>
          <cell r="K21" t="str">
            <v>*</v>
          </cell>
        </row>
        <row r="22">
          <cell r="B22">
            <v>18.545833333333338</v>
          </cell>
          <cell r="C22">
            <v>27.1</v>
          </cell>
          <cell r="D22">
            <v>13.1</v>
          </cell>
          <cell r="E22">
            <v>67.708333333333329</v>
          </cell>
          <cell r="F22">
            <v>95</v>
          </cell>
          <cell r="G22">
            <v>29</v>
          </cell>
          <cell r="H22" t="str">
            <v>*</v>
          </cell>
          <cell r="I22" t="str">
            <v>*</v>
          </cell>
          <cell r="J22">
            <v>31.319999999999997</v>
          </cell>
          <cell r="K22" t="str">
            <v>*</v>
          </cell>
        </row>
        <row r="23">
          <cell r="B23">
            <v>20.083333333333332</v>
          </cell>
          <cell r="C23">
            <v>28.6</v>
          </cell>
          <cell r="D23">
            <v>14.1</v>
          </cell>
          <cell r="E23">
            <v>65.708333333333329</v>
          </cell>
          <cell r="F23">
            <v>83</v>
          </cell>
          <cell r="G23">
            <v>44</v>
          </cell>
          <cell r="H23" t="str">
            <v>*</v>
          </cell>
          <cell r="I23" t="str">
            <v>*</v>
          </cell>
          <cell r="J23">
            <v>33.480000000000004</v>
          </cell>
          <cell r="K23" t="str">
            <v>*</v>
          </cell>
        </row>
        <row r="24">
          <cell r="B24">
            <v>21.095833333333331</v>
          </cell>
          <cell r="C24">
            <v>30.3</v>
          </cell>
          <cell r="D24">
            <v>14.2</v>
          </cell>
          <cell r="E24">
            <v>68.333333333333329</v>
          </cell>
          <cell r="F24">
            <v>92</v>
          </cell>
          <cell r="G24">
            <v>39</v>
          </cell>
          <cell r="H24" t="str">
            <v>*</v>
          </cell>
          <cell r="I24" t="str">
            <v>*</v>
          </cell>
          <cell r="J24">
            <v>31.680000000000003</v>
          </cell>
          <cell r="K24" t="str">
            <v>*</v>
          </cell>
        </row>
        <row r="25">
          <cell r="B25">
            <v>23.095833333333335</v>
          </cell>
          <cell r="C25">
            <v>32.9</v>
          </cell>
          <cell r="D25">
            <v>15.5</v>
          </cell>
          <cell r="E25">
            <v>72.25</v>
          </cell>
          <cell r="F25">
            <v>98</v>
          </cell>
          <cell r="G25">
            <v>46</v>
          </cell>
          <cell r="H25" t="str">
            <v>*</v>
          </cell>
          <cell r="I25" t="str">
            <v>*</v>
          </cell>
          <cell r="J25">
            <v>23.400000000000002</v>
          </cell>
          <cell r="K25" t="str">
            <v>*</v>
          </cell>
        </row>
        <row r="26">
          <cell r="B26">
            <v>24.966666666666669</v>
          </cell>
          <cell r="C26">
            <v>31.2</v>
          </cell>
          <cell r="D26">
            <v>20.399999999999999</v>
          </cell>
          <cell r="E26">
            <v>77.583333333333329</v>
          </cell>
          <cell r="F26">
            <v>99</v>
          </cell>
          <cell r="G26">
            <v>54</v>
          </cell>
          <cell r="H26" t="str">
            <v>*</v>
          </cell>
          <cell r="I26" t="str">
            <v>*</v>
          </cell>
          <cell r="J26">
            <v>41.76</v>
          </cell>
          <cell r="K26" t="str">
            <v>*</v>
          </cell>
        </row>
        <row r="27">
          <cell r="B27">
            <v>25.0625</v>
          </cell>
          <cell r="C27">
            <v>32.6</v>
          </cell>
          <cell r="D27">
            <v>21.1</v>
          </cell>
          <cell r="E27">
            <v>83.25</v>
          </cell>
          <cell r="F27">
            <v>100</v>
          </cell>
          <cell r="G27">
            <v>43</v>
          </cell>
          <cell r="H27" t="str">
            <v>*</v>
          </cell>
          <cell r="I27" t="str">
            <v>*</v>
          </cell>
          <cell r="J27">
            <v>34.200000000000003</v>
          </cell>
          <cell r="K27" t="str">
            <v>*</v>
          </cell>
        </row>
        <row r="28">
          <cell r="B28">
            <v>21.258333333333336</v>
          </cell>
          <cell r="C28">
            <v>23.4</v>
          </cell>
          <cell r="D28">
            <v>20</v>
          </cell>
          <cell r="E28">
            <v>95.708333333333329</v>
          </cell>
          <cell r="F28">
            <v>100</v>
          </cell>
          <cell r="G28">
            <v>88</v>
          </cell>
          <cell r="H28" t="str">
            <v>*</v>
          </cell>
          <cell r="I28" t="str">
            <v>*</v>
          </cell>
          <cell r="J28">
            <v>22.68</v>
          </cell>
          <cell r="K28" t="str">
            <v>*</v>
          </cell>
        </row>
        <row r="29">
          <cell r="B29">
            <v>23.641666666666666</v>
          </cell>
          <cell r="C29">
            <v>32.4</v>
          </cell>
          <cell r="D29">
            <v>18.7</v>
          </cell>
          <cell r="E29">
            <v>83.083333333333329</v>
          </cell>
          <cell r="F29">
            <v>100</v>
          </cell>
          <cell r="G29">
            <v>45</v>
          </cell>
          <cell r="H29" t="str">
            <v>*</v>
          </cell>
          <cell r="I29" t="str">
            <v>*</v>
          </cell>
          <cell r="J29">
            <v>21.6</v>
          </cell>
          <cell r="K29" t="str">
            <v>*</v>
          </cell>
        </row>
        <row r="30">
          <cell r="B30">
            <v>25.416666666666668</v>
          </cell>
          <cell r="C30">
            <v>32.700000000000003</v>
          </cell>
          <cell r="D30">
            <v>19.899999999999999</v>
          </cell>
          <cell r="E30">
            <v>74.208333333333329</v>
          </cell>
          <cell r="F30">
            <v>94</v>
          </cell>
          <cell r="G30">
            <v>50</v>
          </cell>
          <cell r="H30" t="str">
            <v>*</v>
          </cell>
          <cell r="I30" t="str">
            <v>*</v>
          </cell>
          <cell r="J30">
            <v>32.76</v>
          </cell>
          <cell r="K30" t="str">
            <v>*</v>
          </cell>
        </row>
        <row r="31">
          <cell r="B31">
            <v>26.362500000000001</v>
          </cell>
          <cell r="C31">
            <v>34.5</v>
          </cell>
          <cell r="D31">
            <v>21.6</v>
          </cell>
          <cell r="E31">
            <v>74.041666666666671</v>
          </cell>
          <cell r="F31">
            <v>92</v>
          </cell>
          <cell r="G31">
            <v>44</v>
          </cell>
          <cell r="H31" t="str">
            <v>*</v>
          </cell>
          <cell r="I31" t="str">
            <v>*</v>
          </cell>
          <cell r="J31">
            <v>34.56</v>
          </cell>
          <cell r="K31" t="str">
            <v>*</v>
          </cell>
        </row>
        <row r="32">
          <cell r="B32">
            <v>26.787499999999998</v>
          </cell>
          <cell r="C32">
            <v>34.5</v>
          </cell>
          <cell r="D32">
            <v>20.8</v>
          </cell>
          <cell r="E32">
            <v>74.5</v>
          </cell>
          <cell r="F32">
            <v>97</v>
          </cell>
          <cell r="G32">
            <v>47</v>
          </cell>
          <cell r="H32" t="str">
            <v>*</v>
          </cell>
          <cell r="I32" t="str">
            <v>*</v>
          </cell>
          <cell r="J32">
            <v>31.319999999999997</v>
          </cell>
          <cell r="K32" t="str">
            <v>*</v>
          </cell>
        </row>
        <row r="33">
          <cell r="B33">
            <v>26.824999999999999</v>
          </cell>
          <cell r="C33">
            <v>33.700000000000003</v>
          </cell>
          <cell r="D33">
            <v>21.9</v>
          </cell>
          <cell r="E33">
            <v>74.541666666666671</v>
          </cell>
          <cell r="F33">
            <v>97</v>
          </cell>
          <cell r="G33">
            <v>46</v>
          </cell>
          <cell r="H33" t="str">
            <v>*</v>
          </cell>
          <cell r="I33" t="str">
            <v>*</v>
          </cell>
          <cell r="J33">
            <v>41.4</v>
          </cell>
          <cell r="K33" t="str">
            <v>*</v>
          </cell>
        </row>
        <row r="34">
          <cell r="B34">
            <v>26.720833333333331</v>
          </cell>
          <cell r="C34">
            <v>34</v>
          </cell>
          <cell r="D34">
            <v>21</v>
          </cell>
          <cell r="E34">
            <v>72.166666666666671</v>
          </cell>
          <cell r="F34">
            <v>95</v>
          </cell>
          <cell r="G34">
            <v>46</v>
          </cell>
          <cell r="H34" t="str">
            <v>*</v>
          </cell>
          <cell r="I34" t="str">
            <v>*</v>
          </cell>
          <cell r="J34">
            <v>36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26.375</v>
          </cell>
        </row>
      </sheetData>
      <sheetData sheetId="2">
        <row r="5">
          <cell r="B5">
            <v>29.308333333333341</v>
          </cell>
        </row>
      </sheetData>
      <sheetData sheetId="3">
        <row r="5">
          <cell r="B5">
            <v>23.112500000000001</v>
          </cell>
          <cell r="C5">
            <v>25.9</v>
          </cell>
          <cell r="D5">
            <v>21.1</v>
          </cell>
          <cell r="E5">
            <v>89.125</v>
          </cell>
          <cell r="F5">
            <v>94</v>
          </cell>
          <cell r="G5">
            <v>77</v>
          </cell>
          <cell r="H5">
            <v>10.08</v>
          </cell>
          <cell r="I5" t="str">
            <v>*</v>
          </cell>
          <cell r="J5">
            <v>21.96</v>
          </cell>
          <cell r="K5">
            <v>15</v>
          </cell>
        </row>
        <row r="6">
          <cell r="B6">
            <v>25.091666666666665</v>
          </cell>
          <cell r="C6">
            <v>31.5</v>
          </cell>
          <cell r="D6">
            <v>20.2</v>
          </cell>
          <cell r="E6">
            <v>83.375</v>
          </cell>
          <cell r="F6">
            <v>95</v>
          </cell>
          <cell r="G6">
            <v>56</v>
          </cell>
          <cell r="H6">
            <v>9.3600000000000012</v>
          </cell>
          <cell r="I6" t="str">
            <v>*</v>
          </cell>
          <cell r="J6">
            <v>21.6</v>
          </cell>
          <cell r="K6">
            <v>0.2</v>
          </cell>
        </row>
        <row r="7">
          <cell r="B7">
            <v>26.900000000000002</v>
          </cell>
          <cell r="C7">
            <v>33.1</v>
          </cell>
          <cell r="D7">
            <v>22.6</v>
          </cell>
          <cell r="E7">
            <v>74.875</v>
          </cell>
          <cell r="F7">
            <v>91</v>
          </cell>
          <cell r="G7">
            <v>45</v>
          </cell>
          <cell r="H7">
            <v>7.2</v>
          </cell>
          <cell r="I7" t="str">
            <v>*</v>
          </cell>
          <cell r="J7">
            <v>20.16</v>
          </cell>
          <cell r="K7">
            <v>0</v>
          </cell>
        </row>
        <row r="8">
          <cell r="B8">
            <v>28.162500000000005</v>
          </cell>
          <cell r="C8">
            <v>34.700000000000003</v>
          </cell>
          <cell r="D8">
            <v>22.9</v>
          </cell>
          <cell r="E8">
            <v>68.583333333333329</v>
          </cell>
          <cell r="F8">
            <v>89</v>
          </cell>
          <cell r="G8">
            <v>41</v>
          </cell>
          <cell r="H8">
            <v>8.2799999999999994</v>
          </cell>
          <cell r="I8" t="str">
            <v>*</v>
          </cell>
          <cell r="J8">
            <v>27</v>
          </cell>
          <cell r="K8">
            <v>0</v>
          </cell>
        </row>
        <row r="9">
          <cell r="B9">
            <v>28.891666666666662</v>
          </cell>
          <cell r="C9">
            <v>34.799999999999997</v>
          </cell>
          <cell r="D9">
            <v>23.6</v>
          </cell>
          <cell r="E9">
            <v>62.583333333333336</v>
          </cell>
          <cell r="F9">
            <v>86</v>
          </cell>
          <cell r="G9">
            <v>32</v>
          </cell>
          <cell r="H9">
            <v>7.5600000000000005</v>
          </cell>
          <cell r="I9" t="str">
            <v>*</v>
          </cell>
          <cell r="J9">
            <v>17.64</v>
          </cell>
          <cell r="K9">
            <v>0</v>
          </cell>
        </row>
        <row r="10">
          <cell r="B10">
            <v>28.054166666666664</v>
          </cell>
          <cell r="C10">
            <v>34.9</v>
          </cell>
          <cell r="D10">
            <v>22.8</v>
          </cell>
          <cell r="E10">
            <v>67.208333333333329</v>
          </cell>
          <cell r="F10">
            <v>87</v>
          </cell>
          <cell r="G10">
            <v>37</v>
          </cell>
          <cell r="H10">
            <v>9.3600000000000012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25.266666666666666</v>
          </cell>
          <cell r="C11">
            <v>28.9</v>
          </cell>
          <cell r="D11">
            <v>22.7</v>
          </cell>
          <cell r="E11">
            <v>81.25</v>
          </cell>
          <cell r="F11">
            <v>94</v>
          </cell>
          <cell r="G11">
            <v>67</v>
          </cell>
          <cell r="H11">
            <v>12.24</v>
          </cell>
          <cell r="I11" t="str">
            <v>*</v>
          </cell>
          <cell r="J11">
            <v>27.36</v>
          </cell>
          <cell r="K11">
            <v>3</v>
          </cell>
        </row>
        <row r="12">
          <cell r="B12">
            <v>25.270833333333332</v>
          </cell>
          <cell r="C12">
            <v>31.6</v>
          </cell>
          <cell r="D12">
            <v>21.8</v>
          </cell>
          <cell r="E12">
            <v>79.875</v>
          </cell>
          <cell r="F12">
            <v>92</v>
          </cell>
          <cell r="G12">
            <v>54</v>
          </cell>
          <cell r="H12">
            <v>6.84</v>
          </cell>
          <cell r="I12" t="str">
            <v>*</v>
          </cell>
          <cell r="J12">
            <v>16.920000000000002</v>
          </cell>
          <cell r="K12">
            <v>0</v>
          </cell>
        </row>
        <row r="13">
          <cell r="B13">
            <v>26.941666666666666</v>
          </cell>
          <cell r="C13">
            <v>33.200000000000003</v>
          </cell>
          <cell r="D13">
            <v>22.3</v>
          </cell>
          <cell r="E13">
            <v>75.333333333333329</v>
          </cell>
          <cell r="F13">
            <v>94</v>
          </cell>
          <cell r="G13">
            <v>51</v>
          </cell>
          <cell r="H13">
            <v>12.24</v>
          </cell>
          <cell r="I13" t="str">
            <v>*</v>
          </cell>
          <cell r="J13">
            <v>26.28</v>
          </cell>
          <cell r="K13">
            <v>0.2</v>
          </cell>
        </row>
        <row r="14">
          <cell r="B14">
            <v>25.512499999999999</v>
          </cell>
          <cell r="C14">
            <v>31.4</v>
          </cell>
          <cell r="D14">
            <v>20.8</v>
          </cell>
          <cell r="E14">
            <v>78.75</v>
          </cell>
          <cell r="F14">
            <v>95</v>
          </cell>
          <cell r="G14">
            <v>55</v>
          </cell>
          <cell r="H14">
            <v>8.64</v>
          </cell>
          <cell r="I14" t="str">
            <v>*</v>
          </cell>
          <cell r="J14">
            <v>19.8</v>
          </cell>
          <cell r="K14">
            <v>3.4000000000000004</v>
          </cell>
        </row>
        <row r="15">
          <cell r="B15">
            <v>26.008333333333329</v>
          </cell>
          <cell r="C15">
            <v>30.5</v>
          </cell>
          <cell r="D15">
            <v>23.2</v>
          </cell>
          <cell r="E15">
            <v>78.416666666666671</v>
          </cell>
          <cell r="F15">
            <v>89</v>
          </cell>
          <cell r="G15">
            <v>61</v>
          </cell>
          <cell r="H15">
            <v>7.5600000000000005</v>
          </cell>
          <cell r="I15" t="str">
            <v>*</v>
          </cell>
          <cell r="J15">
            <v>22.68</v>
          </cell>
          <cell r="K15">
            <v>0</v>
          </cell>
        </row>
        <row r="16">
          <cell r="B16">
            <v>24.5625</v>
          </cell>
          <cell r="C16">
            <v>30.9</v>
          </cell>
          <cell r="D16">
            <v>22.3</v>
          </cell>
          <cell r="E16">
            <v>84.208333333333329</v>
          </cell>
          <cell r="F16">
            <v>93</v>
          </cell>
          <cell r="G16">
            <v>58</v>
          </cell>
          <cell r="H16">
            <v>15.120000000000001</v>
          </cell>
          <cell r="I16" t="str">
            <v>*</v>
          </cell>
          <cell r="J16">
            <v>31.319999999999997</v>
          </cell>
          <cell r="K16">
            <v>25.599999999999998</v>
          </cell>
        </row>
        <row r="17">
          <cell r="B17">
            <v>25.462499999999995</v>
          </cell>
          <cell r="C17">
            <v>31</v>
          </cell>
          <cell r="D17">
            <v>22.3</v>
          </cell>
          <cell r="E17">
            <v>82.083333333333329</v>
          </cell>
          <cell r="F17">
            <v>94</v>
          </cell>
          <cell r="G17">
            <v>58</v>
          </cell>
          <cell r="H17">
            <v>9</v>
          </cell>
          <cell r="I17" t="str">
            <v>*</v>
          </cell>
          <cell r="J17">
            <v>22.68</v>
          </cell>
          <cell r="K17">
            <v>5.8</v>
          </cell>
        </row>
        <row r="18">
          <cell r="B18">
            <v>26.304166666666671</v>
          </cell>
          <cell r="C18">
            <v>31.9</v>
          </cell>
          <cell r="D18">
            <v>22.8</v>
          </cell>
          <cell r="E18">
            <v>77.75</v>
          </cell>
          <cell r="F18">
            <v>91</v>
          </cell>
          <cell r="G18">
            <v>53</v>
          </cell>
          <cell r="H18">
            <v>9.7200000000000006</v>
          </cell>
          <cell r="I18" t="str">
            <v>*</v>
          </cell>
          <cell r="J18">
            <v>27.720000000000002</v>
          </cell>
          <cell r="K18">
            <v>0</v>
          </cell>
        </row>
        <row r="19">
          <cell r="B19">
            <v>24.004166666666663</v>
          </cell>
          <cell r="C19">
            <v>26.6</v>
          </cell>
          <cell r="D19">
            <v>22.7</v>
          </cell>
          <cell r="E19">
            <v>88.666666666666671</v>
          </cell>
          <cell r="F19">
            <v>93</v>
          </cell>
          <cell r="G19">
            <v>76</v>
          </cell>
          <cell r="H19">
            <v>14.04</v>
          </cell>
          <cell r="I19" t="str">
            <v>*</v>
          </cell>
          <cell r="J19">
            <v>37.080000000000005</v>
          </cell>
          <cell r="K19">
            <v>18.2</v>
          </cell>
        </row>
        <row r="20">
          <cell r="B20">
            <v>23.095833333333335</v>
          </cell>
          <cell r="C20">
            <v>24.9</v>
          </cell>
          <cell r="D20">
            <v>22.2</v>
          </cell>
          <cell r="E20">
            <v>91.791666666666671</v>
          </cell>
          <cell r="F20">
            <v>94</v>
          </cell>
          <cell r="G20">
            <v>83</v>
          </cell>
          <cell r="H20">
            <v>12.96</v>
          </cell>
          <cell r="I20" t="str">
            <v>*</v>
          </cell>
          <cell r="J20">
            <v>27.720000000000002</v>
          </cell>
          <cell r="K20">
            <v>16.999999999999996</v>
          </cell>
        </row>
        <row r="21">
          <cell r="B21">
            <v>22.104166666666668</v>
          </cell>
          <cell r="C21">
            <v>26</v>
          </cell>
          <cell r="D21">
            <v>20.2</v>
          </cell>
          <cell r="E21">
            <v>84.541666666666671</v>
          </cell>
          <cell r="F21">
            <v>95</v>
          </cell>
          <cell r="G21">
            <v>59</v>
          </cell>
          <cell r="H21">
            <v>16.559999999999999</v>
          </cell>
          <cell r="I21" t="str">
            <v>*</v>
          </cell>
          <cell r="J21">
            <v>32.4</v>
          </cell>
          <cell r="K21">
            <v>0</v>
          </cell>
        </row>
        <row r="22">
          <cell r="B22">
            <v>19.087500000000002</v>
          </cell>
          <cell r="C22">
            <v>26.4</v>
          </cell>
          <cell r="D22">
            <v>12.7</v>
          </cell>
          <cell r="E22">
            <v>72.25</v>
          </cell>
          <cell r="F22">
            <v>93</v>
          </cell>
          <cell r="G22">
            <v>37</v>
          </cell>
          <cell r="H22">
            <v>19.079999999999998</v>
          </cell>
          <cell r="I22" t="str">
            <v>*</v>
          </cell>
          <cell r="J22">
            <v>32.4</v>
          </cell>
          <cell r="K22">
            <v>0</v>
          </cell>
        </row>
        <row r="23">
          <cell r="B23">
            <v>20.804166666666667</v>
          </cell>
          <cell r="C23">
            <v>28.9</v>
          </cell>
          <cell r="D23">
            <v>14.4</v>
          </cell>
          <cell r="E23">
            <v>73.041666666666671</v>
          </cell>
          <cell r="F23">
            <v>94</v>
          </cell>
          <cell r="G23">
            <v>44</v>
          </cell>
          <cell r="H23">
            <v>13.32</v>
          </cell>
          <cell r="I23" t="str">
            <v>*</v>
          </cell>
          <cell r="J23">
            <v>30.240000000000002</v>
          </cell>
          <cell r="K23">
            <v>0</v>
          </cell>
        </row>
        <row r="24">
          <cell r="B24">
            <v>22.745833333333334</v>
          </cell>
          <cell r="C24">
            <v>31.5</v>
          </cell>
          <cell r="D24">
            <v>14.6</v>
          </cell>
          <cell r="E24">
            <v>66.666666666666671</v>
          </cell>
          <cell r="F24">
            <v>91</v>
          </cell>
          <cell r="G24">
            <v>33</v>
          </cell>
          <cell r="H24">
            <v>15.120000000000001</v>
          </cell>
          <cell r="I24" t="str">
            <v>*</v>
          </cell>
          <cell r="J24">
            <v>28.44</v>
          </cell>
          <cell r="K24">
            <v>0</v>
          </cell>
        </row>
        <row r="25">
          <cell r="B25">
            <v>25.625000000000004</v>
          </cell>
          <cell r="C25">
            <v>33.700000000000003</v>
          </cell>
          <cell r="D25">
            <v>19.399999999999999</v>
          </cell>
          <cell r="E25">
            <v>69.5</v>
          </cell>
          <cell r="F25">
            <v>89</v>
          </cell>
          <cell r="G25">
            <v>43</v>
          </cell>
          <cell r="H25">
            <v>15.840000000000002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27.108333333333334</v>
          </cell>
          <cell r="C26">
            <v>32.9</v>
          </cell>
          <cell r="D26">
            <v>22.4</v>
          </cell>
          <cell r="E26">
            <v>66.833333333333329</v>
          </cell>
          <cell r="F26">
            <v>86</v>
          </cell>
          <cell r="G26">
            <v>45</v>
          </cell>
          <cell r="H26">
            <v>14.4</v>
          </cell>
          <cell r="I26" t="str">
            <v>*</v>
          </cell>
          <cell r="J26">
            <v>32.4</v>
          </cell>
          <cell r="K26">
            <v>9</v>
          </cell>
        </row>
        <row r="27">
          <cell r="B27">
            <v>26.508333333333329</v>
          </cell>
          <cell r="C27">
            <v>32.700000000000003</v>
          </cell>
          <cell r="D27">
            <v>19.3</v>
          </cell>
          <cell r="E27">
            <v>60.083333333333336</v>
          </cell>
          <cell r="F27">
            <v>87</v>
          </cell>
          <cell r="G27">
            <v>32</v>
          </cell>
          <cell r="H27">
            <v>10.08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25.3125</v>
          </cell>
          <cell r="C28">
            <v>31.1</v>
          </cell>
          <cell r="D28">
            <v>20.5</v>
          </cell>
          <cell r="E28">
            <v>64.375</v>
          </cell>
          <cell r="F28">
            <v>83</v>
          </cell>
          <cell r="G28">
            <v>41</v>
          </cell>
          <cell r="H28">
            <v>10.08</v>
          </cell>
          <cell r="I28" t="str">
            <v>*</v>
          </cell>
          <cell r="J28">
            <v>22.68</v>
          </cell>
          <cell r="K28">
            <v>0</v>
          </cell>
        </row>
        <row r="29">
          <cell r="B29">
            <v>26.133333333333329</v>
          </cell>
          <cell r="C29">
            <v>33.200000000000003</v>
          </cell>
          <cell r="D29">
            <v>20.7</v>
          </cell>
          <cell r="E29">
            <v>61.333333333333336</v>
          </cell>
          <cell r="F29">
            <v>84</v>
          </cell>
          <cell r="G29">
            <v>30</v>
          </cell>
          <cell r="H29">
            <v>11.16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27.283333333333335</v>
          </cell>
          <cell r="C30">
            <v>34.299999999999997</v>
          </cell>
          <cell r="D30">
            <v>21.9</v>
          </cell>
          <cell r="E30">
            <v>60.666666666666664</v>
          </cell>
          <cell r="F30">
            <v>79</v>
          </cell>
          <cell r="G30">
            <v>38</v>
          </cell>
          <cell r="H30">
            <v>13.68</v>
          </cell>
          <cell r="I30" t="str">
            <v>*</v>
          </cell>
          <cell r="J30">
            <v>33.119999999999997</v>
          </cell>
          <cell r="K30">
            <v>0</v>
          </cell>
        </row>
        <row r="31">
          <cell r="B31">
            <v>27.670833333333334</v>
          </cell>
          <cell r="C31">
            <v>33.799999999999997</v>
          </cell>
          <cell r="D31">
            <v>22.4</v>
          </cell>
          <cell r="E31">
            <v>65.375</v>
          </cell>
          <cell r="F31">
            <v>83</v>
          </cell>
          <cell r="G31">
            <v>43</v>
          </cell>
          <cell r="H31">
            <v>10.08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27.333333333333332</v>
          </cell>
          <cell r="C32">
            <v>33.700000000000003</v>
          </cell>
          <cell r="D32">
            <v>21.7</v>
          </cell>
          <cell r="E32">
            <v>67.125</v>
          </cell>
          <cell r="F32">
            <v>88</v>
          </cell>
          <cell r="G32">
            <v>43</v>
          </cell>
          <cell r="H32">
            <v>11.879999999999999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27.912499999999998</v>
          </cell>
          <cell r="C33">
            <v>34.1</v>
          </cell>
          <cell r="D33">
            <v>22.4</v>
          </cell>
          <cell r="E33">
            <v>65.458333333333329</v>
          </cell>
          <cell r="F33">
            <v>88</v>
          </cell>
          <cell r="G33">
            <v>39</v>
          </cell>
          <cell r="H33">
            <v>12.96</v>
          </cell>
          <cell r="I33" t="str">
            <v>*</v>
          </cell>
          <cell r="J33">
            <v>36</v>
          </cell>
          <cell r="K33">
            <v>0</v>
          </cell>
        </row>
        <row r="34">
          <cell r="B34">
            <v>27.987499999999997</v>
          </cell>
          <cell r="C34">
            <v>34.299999999999997</v>
          </cell>
          <cell r="D34">
            <v>23.6</v>
          </cell>
          <cell r="E34">
            <v>63.125</v>
          </cell>
          <cell r="F34">
            <v>76</v>
          </cell>
          <cell r="G34">
            <v>43</v>
          </cell>
          <cell r="H34">
            <v>13.68</v>
          </cell>
          <cell r="I34" t="str">
            <v>*</v>
          </cell>
          <cell r="J34">
            <v>38.880000000000003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26.925000000000001</v>
          </cell>
        </row>
      </sheetData>
      <sheetData sheetId="2">
        <row r="5">
          <cell r="B5">
            <v>28.529166666666665</v>
          </cell>
        </row>
      </sheetData>
      <sheetData sheetId="3">
        <row r="5">
          <cell r="B5">
            <v>26.020833333333339</v>
          </cell>
          <cell r="C5">
            <v>32.200000000000003</v>
          </cell>
          <cell r="D5">
            <v>21.8</v>
          </cell>
          <cell r="E5">
            <v>73.214285714285708</v>
          </cell>
          <cell r="F5">
            <v>100</v>
          </cell>
          <cell r="G5">
            <v>50</v>
          </cell>
          <cell r="H5">
            <v>26.64</v>
          </cell>
          <cell r="I5" t="str">
            <v>*</v>
          </cell>
          <cell r="J5">
            <v>42.84</v>
          </cell>
          <cell r="K5">
            <v>4.8</v>
          </cell>
        </row>
        <row r="6">
          <cell r="B6">
            <v>25.120833333333334</v>
          </cell>
          <cell r="C6">
            <v>31</v>
          </cell>
          <cell r="D6">
            <v>22.4</v>
          </cell>
          <cell r="E6">
            <v>78.454545454545453</v>
          </cell>
          <cell r="F6">
            <v>100</v>
          </cell>
          <cell r="G6">
            <v>62</v>
          </cell>
          <cell r="H6">
            <v>19.8</v>
          </cell>
          <cell r="I6" t="str">
            <v>*</v>
          </cell>
          <cell r="J6">
            <v>39.96</v>
          </cell>
          <cell r="K6">
            <v>0.2</v>
          </cell>
        </row>
        <row r="7">
          <cell r="B7">
            <v>25.712499999999995</v>
          </cell>
          <cell r="C7">
            <v>32.299999999999997</v>
          </cell>
          <cell r="D7">
            <v>21.2</v>
          </cell>
          <cell r="E7">
            <v>67.84615384615384</v>
          </cell>
          <cell r="F7">
            <v>100</v>
          </cell>
          <cell r="G7">
            <v>39</v>
          </cell>
          <cell r="H7">
            <v>19.079999999999998</v>
          </cell>
          <cell r="I7" t="str">
            <v>*</v>
          </cell>
          <cell r="J7">
            <v>34.92</v>
          </cell>
          <cell r="K7">
            <v>4.5999999999999996</v>
          </cell>
        </row>
        <row r="8">
          <cell r="B8">
            <v>26.895833333333332</v>
          </cell>
          <cell r="C8">
            <v>33.6</v>
          </cell>
          <cell r="D8">
            <v>23.2</v>
          </cell>
          <cell r="E8">
            <v>81.090909090909093</v>
          </cell>
          <cell r="F8">
            <v>100</v>
          </cell>
          <cell r="G8">
            <v>46</v>
          </cell>
          <cell r="H8">
            <v>25.2</v>
          </cell>
          <cell r="I8" t="str">
            <v>*</v>
          </cell>
          <cell r="J8">
            <v>39.24</v>
          </cell>
          <cell r="K8">
            <v>15.8</v>
          </cell>
        </row>
        <row r="9">
          <cell r="B9">
            <v>27.308333333333334</v>
          </cell>
          <cell r="C9">
            <v>33.200000000000003</v>
          </cell>
          <cell r="D9">
            <v>23.7</v>
          </cell>
          <cell r="E9">
            <v>75.0625</v>
          </cell>
          <cell r="F9">
            <v>100</v>
          </cell>
          <cell r="G9">
            <v>51</v>
          </cell>
          <cell r="H9">
            <v>16.2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27.208333333333332</v>
          </cell>
          <cell r="C10">
            <v>33</v>
          </cell>
          <cell r="D10">
            <v>22.9</v>
          </cell>
          <cell r="E10">
            <v>77.260869565217391</v>
          </cell>
          <cell r="F10">
            <v>100</v>
          </cell>
          <cell r="G10">
            <v>41</v>
          </cell>
          <cell r="H10">
            <v>18.720000000000002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26.841666666666665</v>
          </cell>
          <cell r="C11">
            <v>32.5</v>
          </cell>
          <cell r="D11">
            <v>23.3</v>
          </cell>
          <cell r="E11">
            <v>80.043478260869563</v>
          </cell>
          <cell r="F11">
            <v>100</v>
          </cell>
          <cell r="G11">
            <v>49</v>
          </cell>
          <cell r="H11">
            <v>24.840000000000003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26.3125</v>
          </cell>
          <cell r="C12">
            <v>32.1</v>
          </cell>
          <cell r="D12">
            <v>23.2</v>
          </cell>
          <cell r="E12">
            <v>83.238095238095241</v>
          </cell>
          <cell r="F12">
            <v>100</v>
          </cell>
          <cell r="G12">
            <v>53</v>
          </cell>
          <cell r="H12">
            <v>23.400000000000002</v>
          </cell>
          <cell r="I12" t="str">
            <v>*</v>
          </cell>
          <cell r="J12">
            <v>33.840000000000003</v>
          </cell>
          <cell r="K12">
            <v>0</v>
          </cell>
        </row>
        <row r="13">
          <cell r="B13">
            <v>25.087499999999995</v>
          </cell>
          <cell r="C13">
            <v>30.9</v>
          </cell>
          <cell r="D13">
            <v>22.1</v>
          </cell>
          <cell r="E13">
            <v>80.900000000000006</v>
          </cell>
          <cell r="F13">
            <v>100</v>
          </cell>
          <cell r="G13">
            <v>61</v>
          </cell>
          <cell r="H13">
            <v>24.12</v>
          </cell>
          <cell r="I13" t="str">
            <v>*</v>
          </cell>
          <cell r="J13">
            <v>44.64</v>
          </cell>
          <cell r="K13">
            <v>8.3999999999999986</v>
          </cell>
        </row>
        <row r="14">
          <cell r="B14">
            <v>25.4375</v>
          </cell>
          <cell r="C14">
            <v>31.2</v>
          </cell>
          <cell r="D14">
            <v>22.6</v>
          </cell>
          <cell r="E14">
            <v>79.25</v>
          </cell>
          <cell r="F14">
            <v>100</v>
          </cell>
          <cell r="G14">
            <v>54</v>
          </cell>
          <cell r="H14">
            <v>19.079999999999998</v>
          </cell>
          <cell r="I14" t="str">
            <v>*</v>
          </cell>
          <cell r="J14">
            <v>29.16</v>
          </cell>
          <cell r="K14">
            <v>0.2</v>
          </cell>
        </row>
        <row r="15">
          <cell r="B15">
            <v>24.962500000000002</v>
          </cell>
          <cell r="C15">
            <v>29.7</v>
          </cell>
          <cell r="D15">
            <v>22.5</v>
          </cell>
          <cell r="E15">
            <v>79.25</v>
          </cell>
          <cell r="F15">
            <v>100</v>
          </cell>
          <cell r="G15">
            <v>55</v>
          </cell>
          <cell r="H15">
            <v>18</v>
          </cell>
          <cell r="I15" t="str">
            <v>*</v>
          </cell>
          <cell r="J15">
            <v>27</v>
          </cell>
          <cell r="K15">
            <v>8.6000000000000014</v>
          </cell>
        </row>
        <row r="16">
          <cell r="B16">
            <v>24.270833333333332</v>
          </cell>
          <cell r="C16">
            <v>29.7</v>
          </cell>
          <cell r="D16">
            <v>22.7</v>
          </cell>
          <cell r="E16">
            <v>76.599999999999994</v>
          </cell>
          <cell r="F16">
            <v>100</v>
          </cell>
          <cell r="G16">
            <v>60</v>
          </cell>
          <cell r="H16">
            <v>12.96</v>
          </cell>
          <cell r="I16" t="str">
            <v>*</v>
          </cell>
          <cell r="J16">
            <v>30.96</v>
          </cell>
          <cell r="K16">
            <v>13</v>
          </cell>
        </row>
        <row r="17">
          <cell r="B17">
            <v>25.262500000000003</v>
          </cell>
          <cell r="C17">
            <v>30.1</v>
          </cell>
          <cell r="D17">
            <v>22.7</v>
          </cell>
          <cell r="E17">
            <v>76.63636363636364</v>
          </cell>
          <cell r="F17">
            <v>100</v>
          </cell>
          <cell r="G17">
            <v>61</v>
          </cell>
          <cell r="H17">
            <v>14.4</v>
          </cell>
          <cell r="I17" t="str">
            <v>*</v>
          </cell>
          <cell r="J17">
            <v>28.8</v>
          </cell>
          <cell r="K17">
            <v>2.4</v>
          </cell>
        </row>
        <row r="18">
          <cell r="B18">
            <v>25.662500000000005</v>
          </cell>
          <cell r="C18">
            <v>30.9</v>
          </cell>
          <cell r="D18">
            <v>22.7</v>
          </cell>
          <cell r="E18">
            <v>82.764705882352942</v>
          </cell>
          <cell r="F18">
            <v>100</v>
          </cell>
          <cell r="G18">
            <v>52</v>
          </cell>
          <cell r="H18">
            <v>18.36</v>
          </cell>
          <cell r="I18" t="str">
            <v>*</v>
          </cell>
          <cell r="J18">
            <v>32.76</v>
          </cell>
          <cell r="K18">
            <v>0</v>
          </cell>
        </row>
        <row r="19">
          <cell r="B19">
            <v>25.837499999999991</v>
          </cell>
          <cell r="C19">
            <v>31.3</v>
          </cell>
          <cell r="D19">
            <v>23</v>
          </cell>
          <cell r="E19">
            <v>84.352941176470594</v>
          </cell>
          <cell r="F19">
            <v>100</v>
          </cell>
          <cell r="G19">
            <v>56</v>
          </cell>
          <cell r="H19">
            <v>23.400000000000002</v>
          </cell>
          <cell r="I19" t="str">
            <v>*</v>
          </cell>
          <cell r="J19">
            <v>36.36</v>
          </cell>
          <cell r="K19">
            <v>1</v>
          </cell>
        </row>
        <row r="20">
          <cell r="B20">
            <v>25.2</v>
          </cell>
          <cell r="C20">
            <v>29.3</v>
          </cell>
          <cell r="D20">
            <v>22.3</v>
          </cell>
          <cell r="E20">
            <v>87.07692307692308</v>
          </cell>
          <cell r="F20">
            <v>100</v>
          </cell>
          <cell r="G20">
            <v>67</v>
          </cell>
          <cell r="H20">
            <v>18.36</v>
          </cell>
          <cell r="I20" t="str">
            <v>*</v>
          </cell>
          <cell r="J20">
            <v>32.04</v>
          </cell>
          <cell r="K20">
            <v>9.8000000000000007</v>
          </cell>
        </row>
        <row r="21">
          <cell r="B21">
            <v>24.837500000000002</v>
          </cell>
          <cell r="C21">
            <v>30.2</v>
          </cell>
          <cell r="D21">
            <v>22.2</v>
          </cell>
          <cell r="E21">
            <v>77.909090909090907</v>
          </cell>
          <cell r="F21">
            <v>100</v>
          </cell>
          <cell r="G21">
            <v>59</v>
          </cell>
          <cell r="H21">
            <v>20.88</v>
          </cell>
          <cell r="I21" t="str">
            <v>*</v>
          </cell>
          <cell r="J21">
            <v>41.04</v>
          </cell>
          <cell r="K21">
            <v>2.2000000000000002</v>
          </cell>
        </row>
        <row r="22">
          <cell r="B22">
            <v>24.412499999999998</v>
          </cell>
          <cell r="C22">
            <v>29.7</v>
          </cell>
          <cell r="D22">
            <v>21.7</v>
          </cell>
          <cell r="E22">
            <v>74.833333333333329</v>
          </cell>
          <cell r="F22">
            <v>100</v>
          </cell>
          <cell r="G22">
            <v>59</v>
          </cell>
          <cell r="H22">
            <v>28.44</v>
          </cell>
          <cell r="I22" t="str">
            <v>*</v>
          </cell>
          <cell r="J22">
            <v>41.04</v>
          </cell>
          <cell r="K22">
            <v>0</v>
          </cell>
        </row>
        <row r="23">
          <cell r="B23">
            <v>24.5</v>
          </cell>
          <cell r="C23">
            <v>32.299999999999997</v>
          </cell>
          <cell r="D23">
            <v>19.8</v>
          </cell>
          <cell r="E23">
            <v>78.041666666666671</v>
          </cell>
          <cell r="F23">
            <v>98</v>
          </cell>
          <cell r="G23">
            <v>46</v>
          </cell>
          <cell r="H23">
            <v>22.32</v>
          </cell>
          <cell r="I23" t="str">
            <v>*</v>
          </cell>
          <cell r="J23">
            <v>37.800000000000004</v>
          </cell>
          <cell r="K23">
            <v>0</v>
          </cell>
        </row>
        <row r="24">
          <cell r="B24">
            <v>24.933333333333337</v>
          </cell>
          <cell r="C24">
            <v>33.200000000000003</v>
          </cell>
          <cell r="D24">
            <v>21.2</v>
          </cell>
          <cell r="E24">
            <v>84.416666666666671</v>
          </cell>
          <cell r="F24">
            <v>100</v>
          </cell>
          <cell r="G24">
            <v>49</v>
          </cell>
          <cell r="H24">
            <v>25.92</v>
          </cell>
          <cell r="I24" t="str">
            <v>*</v>
          </cell>
          <cell r="J24">
            <v>35.28</v>
          </cell>
          <cell r="K24">
            <v>0</v>
          </cell>
        </row>
        <row r="25">
          <cell r="B25">
            <v>27.066666666666666</v>
          </cell>
          <cell r="C25">
            <v>33.299999999999997</v>
          </cell>
          <cell r="D25">
            <v>22.6</v>
          </cell>
          <cell r="E25">
            <v>74</v>
          </cell>
          <cell r="F25">
            <v>100</v>
          </cell>
          <cell r="G25">
            <v>44</v>
          </cell>
          <cell r="H25">
            <v>25.56</v>
          </cell>
          <cell r="I25" t="str">
            <v>*</v>
          </cell>
          <cell r="J25">
            <v>39.24</v>
          </cell>
          <cell r="K25">
            <v>0.2</v>
          </cell>
        </row>
        <row r="26">
          <cell r="B26">
            <v>26.950000000000003</v>
          </cell>
          <cell r="C26">
            <v>32.6</v>
          </cell>
          <cell r="D26">
            <v>22.1</v>
          </cell>
          <cell r="E26">
            <v>70.869565217391298</v>
          </cell>
          <cell r="F26">
            <v>100</v>
          </cell>
          <cell r="G26">
            <v>34</v>
          </cell>
          <cell r="H26">
            <v>19.8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25.9375</v>
          </cell>
          <cell r="C27">
            <v>32.9</v>
          </cell>
          <cell r="D27">
            <v>19.7</v>
          </cell>
          <cell r="E27">
            <v>65.208333333333329</v>
          </cell>
          <cell r="F27">
            <v>91</v>
          </cell>
          <cell r="G27">
            <v>38</v>
          </cell>
          <cell r="H27">
            <v>18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25.870833333333334</v>
          </cell>
          <cell r="C28">
            <v>33</v>
          </cell>
          <cell r="D28">
            <v>19.8</v>
          </cell>
          <cell r="E28">
            <v>62.625</v>
          </cell>
          <cell r="F28">
            <v>89</v>
          </cell>
          <cell r="G28">
            <v>32</v>
          </cell>
          <cell r="H28">
            <v>12.24</v>
          </cell>
          <cell r="I28" t="str">
            <v>*</v>
          </cell>
          <cell r="J28">
            <v>47.88</v>
          </cell>
          <cell r="K28">
            <v>0</v>
          </cell>
        </row>
        <row r="29">
          <cell r="B29">
            <v>26.349999999999994</v>
          </cell>
          <cell r="C29">
            <v>33.299999999999997</v>
          </cell>
          <cell r="D29">
            <v>19.3</v>
          </cell>
          <cell r="E29">
            <v>61.458333333333336</v>
          </cell>
          <cell r="F29">
            <v>93</v>
          </cell>
          <cell r="G29">
            <v>34</v>
          </cell>
          <cell r="H29">
            <v>18.720000000000002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27.554166666666664</v>
          </cell>
          <cell r="C30">
            <v>35.1</v>
          </cell>
          <cell r="D30">
            <v>21.4</v>
          </cell>
          <cell r="E30">
            <v>59.5</v>
          </cell>
          <cell r="F30">
            <v>85</v>
          </cell>
          <cell r="G30">
            <v>34</v>
          </cell>
          <cell r="H30">
            <v>22.68</v>
          </cell>
          <cell r="I30" t="str">
            <v>*</v>
          </cell>
          <cell r="J30">
            <v>37.080000000000005</v>
          </cell>
          <cell r="K30">
            <v>0</v>
          </cell>
        </row>
        <row r="31">
          <cell r="B31">
            <v>27.625000000000004</v>
          </cell>
          <cell r="C31">
            <v>34</v>
          </cell>
          <cell r="D31">
            <v>22.6</v>
          </cell>
          <cell r="E31">
            <v>67.5</v>
          </cell>
          <cell r="F31">
            <v>94</v>
          </cell>
          <cell r="G31">
            <v>34</v>
          </cell>
          <cell r="H31">
            <v>21.240000000000002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27.441666666666663</v>
          </cell>
          <cell r="C32">
            <v>34</v>
          </cell>
          <cell r="D32">
            <v>22.8</v>
          </cell>
          <cell r="E32">
            <v>68.791666666666671</v>
          </cell>
          <cell r="F32">
            <v>93</v>
          </cell>
          <cell r="G32">
            <v>42</v>
          </cell>
          <cell r="H32">
            <v>20.88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27.595833333333335</v>
          </cell>
          <cell r="C33">
            <v>33.9</v>
          </cell>
          <cell r="D33">
            <v>22</v>
          </cell>
          <cell r="E33">
            <v>67.208333333333329</v>
          </cell>
          <cell r="F33">
            <v>93</v>
          </cell>
          <cell r="G33">
            <v>39</v>
          </cell>
          <cell r="H33">
            <v>23.400000000000002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27.583333333333332</v>
          </cell>
          <cell r="C34">
            <v>34.299999999999997</v>
          </cell>
          <cell r="D34">
            <v>23.2</v>
          </cell>
          <cell r="E34">
            <v>70.708333333333329</v>
          </cell>
          <cell r="F34">
            <v>96</v>
          </cell>
          <cell r="G34">
            <v>39</v>
          </cell>
          <cell r="H34">
            <v>24.48</v>
          </cell>
          <cell r="I34" t="str">
            <v>*</v>
          </cell>
          <cell r="J34">
            <v>41.76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28.374999999999996</v>
          </cell>
        </row>
      </sheetData>
      <sheetData sheetId="2">
        <row r="5">
          <cell r="B5">
            <v>30.108333333333331</v>
          </cell>
        </row>
      </sheetData>
      <sheetData sheetId="3">
        <row r="5">
          <cell r="B5">
            <v>25.925000000000001</v>
          </cell>
          <cell r="C5">
            <v>32.1</v>
          </cell>
          <cell r="D5">
            <v>22.2</v>
          </cell>
          <cell r="E5">
            <v>78.708333333333329</v>
          </cell>
          <cell r="F5">
            <v>94</v>
          </cell>
          <cell r="G5">
            <v>53</v>
          </cell>
          <cell r="H5">
            <v>8.2799999999999994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27.654166666666669</v>
          </cell>
          <cell r="C6">
            <v>34.4</v>
          </cell>
          <cell r="D6">
            <v>23.6</v>
          </cell>
          <cell r="E6">
            <v>74.083333333333329</v>
          </cell>
          <cell r="F6">
            <v>93</v>
          </cell>
          <cell r="G6">
            <v>42</v>
          </cell>
          <cell r="H6">
            <v>6.84</v>
          </cell>
          <cell r="I6" t="str">
            <v>*</v>
          </cell>
          <cell r="J6">
            <v>20.88</v>
          </cell>
          <cell r="K6">
            <v>0</v>
          </cell>
        </row>
        <row r="7">
          <cell r="B7">
            <v>27.958333333333332</v>
          </cell>
          <cell r="C7">
            <v>34.5</v>
          </cell>
          <cell r="D7">
            <v>22.7</v>
          </cell>
          <cell r="E7">
            <v>70.333333333333329</v>
          </cell>
          <cell r="F7">
            <v>93</v>
          </cell>
          <cell r="G7">
            <v>39</v>
          </cell>
          <cell r="H7">
            <v>10.8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28.733333333333334</v>
          </cell>
          <cell r="C8">
            <v>35.299999999999997</v>
          </cell>
          <cell r="D8">
            <v>23.9</v>
          </cell>
          <cell r="E8">
            <v>69.416666666666671</v>
          </cell>
          <cell r="F8">
            <v>92</v>
          </cell>
          <cell r="G8">
            <v>39</v>
          </cell>
          <cell r="H8">
            <v>5.4</v>
          </cell>
          <cell r="I8" t="str">
            <v>*</v>
          </cell>
          <cell r="J8">
            <v>16.559999999999999</v>
          </cell>
          <cell r="K8">
            <v>0</v>
          </cell>
        </row>
        <row r="9">
          <cell r="B9">
            <v>29.391666666666662</v>
          </cell>
          <cell r="C9">
            <v>37.6</v>
          </cell>
          <cell r="D9">
            <v>24.2</v>
          </cell>
          <cell r="E9">
            <v>64.083333333333329</v>
          </cell>
          <cell r="F9">
            <v>87</v>
          </cell>
          <cell r="G9">
            <v>33</v>
          </cell>
          <cell r="H9">
            <v>5.4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29.554166666666664</v>
          </cell>
          <cell r="C10">
            <v>36.299999999999997</v>
          </cell>
          <cell r="D10">
            <v>24.3</v>
          </cell>
          <cell r="E10">
            <v>62.75</v>
          </cell>
          <cell r="F10">
            <v>86</v>
          </cell>
          <cell r="G10">
            <v>38</v>
          </cell>
          <cell r="H10">
            <v>7.2</v>
          </cell>
          <cell r="I10" t="str">
            <v>*</v>
          </cell>
          <cell r="J10">
            <v>22.32</v>
          </cell>
          <cell r="K10">
            <v>0</v>
          </cell>
        </row>
        <row r="11">
          <cell r="B11">
            <v>28.012499999999992</v>
          </cell>
          <cell r="C11">
            <v>34.6</v>
          </cell>
          <cell r="D11">
            <v>22.5</v>
          </cell>
          <cell r="E11">
            <v>62.125</v>
          </cell>
          <cell r="F11">
            <v>78</v>
          </cell>
          <cell r="G11">
            <v>47</v>
          </cell>
          <cell r="H11">
            <v>8.2799999999999994</v>
          </cell>
          <cell r="I11" t="str">
            <v>*</v>
          </cell>
          <cell r="J11">
            <v>24.12</v>
          </cell>
          <cell r="K11">
            <v>0</v>
          </cell>
        </row>
        <row r="12">
          <cell r="B12">
            <v>26.079166666666666</v>
          </cell>
          <cell r="C12">
            <v>32.5</v>
          </cell>
          <cell r="D12">
            <v>22.6</v>
          </cell>
          <cell r="E12">
            <v>81.208333333333329</v>
          </cell>
          <cell r="F12">
            <v>95</v>
          </cell>
          <cell r="G12">
            <v>55</v>
          </cell>
          <cell r="H12">
            <v>10.44</v>
          </cell>
          <cell r="I12" t="str">
            <v>*</v>
          </cell>
          <cell r="J12">
            <v>34.92</v>
          </cell>
          <cell r="K12">
            <v>0</v>
          </cell>
        </row>
        <row r="13">
          <cell r="B13">
            <v>27.083333333333339</v>
          </cell>
          <cell r="C13">
            <v>34.4</v>
          </cell>
          <cell r="D13">
            <v>24.2</v>
          </cell>
          <cell r="E13">
            <v>76.875</v>
          </cell>
          <cell r="F13">
            <v>92</v>
          </cell>
          <cell r="G13">
            <v>45</v>
          </cell>
          <cell r="H13">
            <v>12.24</v>
          </cell>
          <cell r="I13" t="str">
            <v>*</v>
          </cell>
          <cell r="J13">
            <v>31.319999999999997</v>
          </cell>
          <cell r="K13">
            <v>0</v>
          </cell>
        </row>
        <row r="14">
          <cell r="B14">
            <v>26.975000000000005</v>
          </cell>
          <cell r="C14">
            <v>33.5</v>
          </cell>
          <cell r="D14">
            <v>22.9</v>
          </cell>
          <cell r="E14">
            <v>74.166666666666671</v>
          </cell>
          <cell r="F14">
            <v>93</v>
          </cell>
          <cell r="G14">
            <v>43</v>
          </cell>
          <cell r="H14">
            <v>7.5600000000000005</v>
          </cell>
          <cell r="I14" t="str">
            <v>*</v>
          </cell>
          <cell r="J14">
            <v>20.16</v>
          </cell>
          <cell r="K14">
            <v>0</v>
          </cell>
        </row>
        <row r="15">
          <cell r="B15">
            <v>27.866666666666664</v>
          </cell>
          <cell r="C15">
            <v>33.700000000000003</v>
          </cell>
          <cell r="D15">
            <v>23.7</v>
          </cell>
          <cell r="E15">
            <v>71.458333333333329</v>
          </cell>
          <cell r="F15">
            <v>91</v>
          </cell>
          <cell r="G15">
            <v>47</v>
          </cell>
          <cell r="H15">
            <v>6.12</v>
          </cell>
          <cell r="I15" t="str">
            <v>*</v>
          </cell>
          <cell r="J15">
            <v>18.720000000000002</v>
          </cell>
          <cell r="K15">
            <v>0</v>
          </cell>
        </row>
        <row r="16">
          <cell r="B16">
            <v>27.945833333333336</v>
          </cell>
          <cell r="C16">
            <v>33.9</v>
          </cell>
          <cell r="D16">
            <v>24.2</v>
          </cell>
          <cell r="E16">
            <v>71.291666666666671</v>
          </cell>
          <cell r="F16">
            <v>88</v>
          </cell>
          <cell r="G16">
            <v>47</v>
          </cell>
          <cell r="H16">
            <v>6.48</v>
          </cell>
          <cell r="I16" t="str">
            <v>*</v>
          </cell>
          <cell r="J16">
            <v>18.720000000000002</v>
          </cell>
          <cell r="K16">
            <v>6.3999999999999995</v>
          </cell>
        </row>
        <row r="17">
          <cell r="B17">
            <v>27.154166666666658</v>
          </cell>
          <cell r="C17">
            <v>32.9</v>
          </cell>
          <cell r="D17">
            <v>23.9</v>
          </cell>
          <cell r="E17">
            <v>74.625</v>
          </cell>
          <cell r="F17">
            <v>88</v>
          </cell>
          <cell r="G17">
            <v>51</v>
          </cell>
          <cell r="H17">
            <v>13.32</v>
          </cell>
          <cell r="I17" t="str">
            <v>*</v>
          </cell>
          <cell r="J17">
            <v>40.32</v>
          </cell>
          <cell r="K17">
            <v>0</v>
          </cell>
        </row>
        <row r="18">
          <cell r="B18">
            <v>25.212499999999995</v>
          </cell>
          <cell r="C18">
            <v>28.8</v>
          </cell>
          <cell r="D18">
            <v>22.7</v>
          </cell>
          <cell r="E18">
            <v>87.083333333333329</v>
          </cell>
          <cell r="F18">
            <v>95</v>
          </cell>
          <cell r="G18">
            <v>71</v>
          </cell>
          <cell r="H18">
            <v>10.44</v>
          </cell>
          <cell r="I18" t="str">
            <v>*</v>
          </cell>
          <cell r="J18">
            <v>30.240000000000002</v>
          </cell>
          <cell r="K18">
            <v>71</v>
          </cell>
        </row>
        <row r="19">
          <cell r="B19">
            <v>26.470833333333335</v>
          </cell>
          <cell r="C19">
            <v>30.7</v>
          </cell>
          <cell r="D19">
            <v>22.6</v>
          </cell>
          <cell r="E19">
            <v>81</v>
          </cell>
          <cell r="F19">
            <v>95</v>
          </cell>
          <cell r="G19">
            <v>58</v>
          </cell>
          <cell r="H19">
            <v>12.24</v>
          </cell>
          <cell r="I19" t="str">
            <v>*</v>
          </cell>
          <cell r="J19">
            <v>26.28</v>
          </cell>
          <cell r="K19">
            <v>63.8</v>
          </cell>
        </row>
        <row r="20">
          <cell r="B20">
            <v>25.870833333333334</v>
          </cell>
          <cell r="C20">
            <v>31.3</v>
          </cell>
          <cell r="D20">
            <v>23.1</v>
          </cell>
          <cell r="E20">
            <v>83.416666666666671</v>
          </cell>
          <cell r="F20">
            <v>95</v>
          </cell>
          <cell r="G20">
            <v>57</v>
          </cell>
          <cell r="H20">
            <v>14.4</v>
          </cell>
          <cell r="I20" t="str">
            <v>*</v>
          </cell>
          <cell r="J20">
            <v>33.480000000000004</v>
          </cell>
          <cell r="K20">
            <v>11</v>
          </cell>
        </row>
        <row r="21">
          <cell r="B21">
            <v>25.312499999999996</v>
          </cell>
          <cell r="C21">
            <v>31.6</v>
          </cell>
          <cell r="D21">
            <v>22.3</v>
          </cell>
          <cell r="E21">
            <v>82.541666666666671</v>
          </cell>
          <cell r="F21">
            <v>95</v>
          </cell>
          <cell r="G21">
            <v>57</v>
          </cell>
          <cell r="H21">
            <v>10.08</v>
          </cell>
          <cell r="I21" t="str">
            <v>*</v>
          </cell>
          <cell r="J21">
            <v>23.400000000000002</v>
          </cell>
          <cell r="K21">
            <v>2.4000000000000004</v>
          </cell>
        </row>
        <row r="22">
          <cell r="B22">
            <v>23.845833333333331</v>
          </cell>
          <cell r="C22">
            <v>30.3</v>
          </cell>
          <cell r="D22">
            <v>18.3</v>
          </cell>
          <cell r="E22">
            <v>73.5</v>
          </cell>
          <cell r="F22">
            <v>90</v>
          </cell>
          <cell r="G22">
            <v>44</v>
          </cell>
          <cell r="H22">
            <v>7.5600000000000005</v>
          </cell>
          <cell r="I22" t="str">
            <v>*</v>
          </cell>
          <cell r="J22">
            <v>20.52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26.75833333333334</v>
          </cell>
        </row>
      </sheetData>
      <sheetData sheetId="2">
        <row r="5">
          <cell r="B5">
            <v>26.833333333333336</v>
          </cell>
        </row>
      </sheetData>
      <sheetData sheetId="3">
        <row r="5">
          <cell r="B5">
            <v>21.866666666666671</v>
          </cell>
          <cell r="C5">
            <v>24.2</v>
          </cell>
          <cell r="D5">
            <v>19.8</v>
          </cell>
          <cell r="E5">
            <v>92.375</v>
          </cell>
          <cell r="F5">
            <v>99</v>
          </cell>
          <cell r="G5">
            <v>79</v>
          </cell>
          <cell r="H5">
            <v>18.36</v>
          </cell>
          <cell r="I5" t="str">
            <v>*</v>
          </cell>
          <cell r="J5">
            <v>37.800000000000004</v>
          </cell>
          <cell r="K5">
            <v>34.800000000000004</v>
          </cell>
        </row>
        <row r="6">
          <cell r="B6">
            <v>24.462500000000002</v>
          </cell>
          <cell r="C6">
            <v>31.2</v>
          </cell>
          <cell r="D6">
            <v>19.5</v>
          </cell>
          <cell r="E6">
            <v>77.416666666666671</v>
          </cell>
          <cell r="F6">
            <v>98</v>
          </cell>
          <cell r="G6">
            <v>47</v>
          </cell>
          <cell r="H6">
            <v>9</v>
          </cell>
          <cell r="I6" t="str">
            <v>*</v>
          </cell>
          <cell r="J6">
            <v>21.240000000000002</v>
          </cell>
          <cell r="K6">
            <v>0.2</v>
          </cell>
        </row>
        <row r="7">
          <cell r="B7">
            <v>27.033333333333335</v>
          </cell>
          <cell r="C7">
            <v>33.9</v>
          </cell>
          <cell r="D7">
            <v>21.5</v>
          </cell>
          <cell r="E7">
            <v>70.666666666666671</v>
          </cell>
          <cell r="F7">
            <v>96</v>
          </cell>
          <cell r="G7">
            <v>41</v>
          </cell>
          <cell r="H7">
            <v>14.76</v>
          </cell>
          <cell r="I7" t="str">
            <v>*</v>
          </cell>
          <cell r="J7">
            <v>30.6</v>
          </cell>
          <cell r="K7">
            <v>0</v>
          </cell>
        </row>
        <row r="8">
          <cell r="B8">
            <v>27.9375</v>
          </cell>
          <cell r="C8">
            <v>35</v>
          </cell>
          <cell r="D8">
            <v>23</v>
          </cell>
          <cell r="E8">
            <v>65.666666666666671</v>
          </cell>
          <cell r="F8">
            <v>86</v>
          </cell>
          <cell r="G8">
            <v>39</v>
          </cell>
          <cell r="H8">
            <v>14.76</v>
          </cell>
          <cell r="I8" t="str">
            <v>*</v>
          </cell>
          <cell r="J8">
            <v>35.28</v>
          </cell>
          <cell r="K8">
            <v>0</v>
          </cell>
        </row>
        <row r="9">
          <cell r="B9">
            <v>28.060869565217391</v>
          </cell>
          <cell r="C9">
            <v>33.799999999999997</v>
          </cell>
          <cell r="D9">
            <v>23.2</v>
          </cell>
          <cell r="E9">
            <v>66.130434782608702</v>
          </cell>
          <cell r="F9">
            <v>84</v>
          </cell>
          <cell r="G9">
            <v>44</v>
          </cell>
          <cell r="H9">
            <v>9.7200000000000006</v>
          </cell>
          <cell r="I9" t="str">
            <v>*</v>
          </cell>
          <cell r="J9">
            <v>21.96</v>
          </cell>
          <cell r="K9">
            <v>0</v>
          </cell>
        </row>
        <row r="10">
          <cell r="B10">
            <v>27.545833333333334</v>
          </cell>
          <cell r="C10">
            <v>35.299999999999997</v>
          </cell>
          <cell r="D10">
            <v>22.3</v>
          </cell>
          <cell r="E10">
            <v>66.916666666666671</v>
          </cell>
          <cell r="F10">
            <v>87</v>
          </cell>
          <cell r="G10">
            <v>39</v>
          </cell>
          <cell r="H10">
            <v>14.76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24.558333333333334</v>
          </cell>
          <cell r="C11">
            <v>29.2</v>
          </cell>
          <cell r="D11">
            <v>20.7</v>
          </cell>
          <cell r="E11">
            <v>79.791666666666671</v>
          </cell>
          <cell r="F11">
            <v>98</v>
          </cell>
          <cell r="G11">
            <v>56</v>
          </cell>
          <cell r="H11">
            <v>17.64</v>
          </cell>
          <cell r="I11" t="str">
            <v>*</v>
          </cell>
          <cell r="J11">
            <v>34.92</v>
          </cell>
          <cell r="K11">
            <v>0.8</v>
          </cell>
        </row>
        <row r="12">
          <cell r="B12">
            <v>22.854166666666668</v>
          </cell>
          <cell r="C12">
            <v>27.9</v>
          </cell>
          <cell r="D12">
            <v>20.100000000000001</v>
          </cell>
          <cell r="E12">
            <v>93.708333333333329</v>
          </cell>
          <cell r="F12">
            <v>99</v>
          </cell>
          <cell r="G12">
            <v>76</v>
          </cell>
          <cell r="H12">
            <v>16.920000000000002</v>
          </cell>
          <cell r="I12" t="str">
            <v>*</v>
          </cell>
          <cell r="J12">
            <v>42.12</v>
          </cell>
          <cell r="K12">
            <v>4.8</v>
          </cell>
        </row>
        <row r="13">
          <cell r="B13">
            <v>25.933333333333334</v>
          </cell>
          <cell r="C13">
            <v>32.299999999999997</v>
          </cell>
          <cell r="D13">
            <v>21.9</v>
          </cell>
          <cell r="E13">
            <v>80.291666666666671</v>
          </cell>
          <cell r="F13">
            <v>94</v>
          </cell>
          <cell r="G13">
            <v>53</v>
          </cell>
          <cell r="H13">
            <v>10.08</v>
          </cell>
          <cell r="I13" t="str">
            <v>*</v>
          </cell>
          <cell r="J13">
            <v>26.28</v>
          </cell>
          <cell r="K13">
            <v>0.4</v>
          </cell>
        </row>
        <row r="14">
          <cell r="B14">
            <v>26.38333333333334</v>
          </cell>
          <cell r="C14">
            <v>32.700000000000003</v>
          </cell>
          <cell r="D14">
            <v>21.5</v>
          </cell>
          <cell r="E14">
            <v>74.375</v>
          </cell>
          <cell r="F14">
            <v>95</v>
          </cell>
          <cell r="G14">
            <v>48</v>
          </cell>
          <cell r="H14">
            <v>14.76</v>
          </cell>
          <cell r="I14" t="str">
            <v>*</v>
          </cell>
          <cell r="J14">
            <v>34.92</v>
          </cell>
          <cell r="K14">
            <v>0</v>
          </cell>
        </row>
        <row r="15">
          <cell r="B15">
            <v>26.487499999999997</v>
          </cell>
          <cell r="C15">
            <v>31.2</v>
          </cell>
          <cell r="D15">
            <v>21.9</v>
          </cell>
          <cell r="E15">
            <v>74.416666666666671</v>
          </cell>
          <cell r="F15">
            <v>96</v>
          </cell>
          <cell r="G15">
            <v>54</v>
          </cell>
          <cell r="H15">
            <v>14.4</v>
          </cell>
          <cell r="I15" t="str">
            <v>*</v>
          </cell>
          <cell r="J15">
            <v>31.319999999999997</v>
          </cell>
          <cell r="K15">
            <v>0</v>
          </cell>
        </row>
        <row r="16">
          <cell r="B16">
            <v>25.024999999999995</v>
          </cell>
          <cell r="C16">
            <v>30.9</v>
          </cell>
          <cell r="D16">
            <v>21.9</v>
          </cell>
          <cell r="E16">
            <v>83.666666666666671</v>
          </cell>
          <cell r="F16">
            <v>95</v>
          </cell>
          <cell r="G16">
            <v>61</v>
          </cell>
          <cell r="H16">
            <v>25.2</v>
          </cell>
          <cell r="I16" t="str">
            <v>*</v>
          </cell>
          <cell r="J16">
            <v>43.92</v>
          </cell>
          <cell r="K16">
            <v>0</v>
          </cell>
        </row>
        <row r="17">
          <cell r="B17">
            <v>24.066666666666663</v>
          </cell>
          <cell r="C17">
            <v>28.7</v>
          </cell>
          <cell r="D17">
            <v>22.2</v>
          </cell>
          <cell r="E17">
            <v>91.791666666666671</v>
          </cell>
          <cell r="F17">
            <v>99</v>
          </cell>
          <cell r="G17">
            <v>73</v>
          </cell>
          <cell r="H17">
            <v>12.6</v>
          </cell>
          <cell r="I17" t="str">
            <v>*</v>
          </cell>
          <cell r="J17">
            <v>25.92</v>
          </cell>
          <cell r="K17">
            <v>12.599999999999998</v>
          </cell>
        </row>
        <row r="18">
          <cell r="B18">
            <v>23.758333333333336</v>
          </cell>
          <cell r="C18">
            <v>29.3</v>
          </cell>
          <cell r="D18">
            <v>22.2</v>
          </cell>
          <cell r="E18">
            <v>94</v>
          </cell>
          <cell r="F18">
            <v>99</v>
          </cell>
          <cell r="G18">
            <v>70</v>
          </cell>
          <cell r="H18">
            <v>13.32</v>
          </cell>
          <cell r="I18" t="str">
            <v>*</v>
          </cell>
          <cell r="J18">
            <v>37.440000000000005</v>
          </cell>
          <cell r="K18">
            <v>24.8</v>
          </cell>
        </row>
        <row r="19">
          <cell r="B19">
            <v>23.191666666666666</v>
          </cell>
          <cell r="C19">
            <v>28.5</v>
          </cell>
          <cell r="D19">
            <v>21.2</v>
          </cell>
          <cell r="E19">
            <v>90.5</v>
          </cell>
          <cell r="F19">
            <v>99</v>
          </cell>
          <cell r="G19">
            <v>68</v>
          </cell>
          <cell r="H19">
            <v>17.28</v>
          </cell>
          <cell r="I19" t="str">
            <v>*</v>
          </cell>
          <cell r="J19">
            <v>38.519999999999996</v>
          </cell>
          <cell r="K19">
            <v>6.8000000000000007</v>
          </cell>
        </row>
        <row r="20">
          <cell r="B20">
            <v>22.645833333333339</v>
          </cell>
          <cell r="C20">
            <v>27.5</v>
          </cell>
          <cell r="D20">
            <v>19.3</v>
          </cell>
          <cell r="E20">
            <v>94.375</v>
          </cell>
          <cell r="F20">
            <v>99</v>
          </cell>
          <cell r="G20">
            <v>75</v>
          </cell>
          <cell r="H20">
            <v>15.120000000000001</v>
          </cell>
          <cell r="I20" t="str">
            <v>*</v>
          </cell>
          <cell r="J20">
            <v>37.080000000000005</v>
          </cell>
          <cell r="K20">
            <v>21.199999999999996</v>
          </cell>
        </row>
        <row r="21">
          <cell r="B21">
            <v>19.195833333333333</v>
          </cell>
          <cell r="C21">
            <v>25.3</v>
          </cell>
          <cell r="D21">
            <v>15.7</v>
          </cell>
          <cell r="E21">
            <v>82.375</v>
          </cell>
          <cell r="F21">
            <v>99</v>
          </cell>
          <cell r="G21">
            <v>44</v>
          </cell>
          <cell r="H21">
            <v>18</v>
          </cell>
          <cell r="I21" t="str">
            <v>*</v>
          </cell>
          <cell r="J21">
            <v>33.480000000000004</v>
          </cell>
          <cell r="K21">
            <v>16.399999999999999</v>
          </cell>
        </row>
        <row r="22">
          <cell r="B22">
            <v>17.941666666666666</v>
          </cell>
          <cell r="C22">
            <v>26.1</v>
          </cell>
          <cell r="D22">
            <v>11.8</v>
          </cell>
          <cell r="E22">
            <v>67.666666666666671</v>
          </cell>
          <cell r="F22">
            <v>94</v>
          </cell>
          <cell r="G22">
            <v>31</v>
          </cell>
          <cell r="H22">
            <v>24.12</v>
          </cell>
          <cell r="I22" t="str">
            <v>*</v>
          </cell>
          <cell r="J22">
            <v>39.6</v>
          </cell>
          <cell r="K22">
            <v>0</v>
          </cell>
        </row>
        <row r="23">
          <cell r="B23">
            <v>19.333333333333332</v>
          </cell>
          <cell r="C23">
            <v>27.3</v>
          </cell>
          <cell r="D23">
            <v>13.4</v>
          </cell>
          <cell r="E23">
            <v>68.166666666666671</v>
          </cell>
          <cell r="F23">
            <v>81</v>
          </cell>
          <cell r="G23">
            <v>52</v>
          </cell>
          <cell r="H23">
            <v>18</v>
          </cell>
          <cell r="I23" t="str">
            <v>*</v>
          </cell>
          <cell r="J23">
            <v>38.519999999999996</v>
          </cell>
          <cell r="K23">
            <v>0</v>
          </cell>
        </row>
        <row r="24">
          <cell r="B24">
            <v>21.266666666666666</v>
          </cell>
          <cell r="C24">
            <v>29.4</v>
          </cell>
          <cell r="D24">
            <v>15.1</v>
          </cell>
          <cell r="E24">
            <v>67.125</v>
          </cell>
          <cell r="F24">
            <v>81</v>
          </cell>
          <cell r="G24">
            <v>48</v>
          </cell>
          <cell r="H24">
            <v>18</v>
          </cell>
          <cell r="I24" t="str">
            <v>*</v>
          </cell>
          <cell r="J24">
            <v>38.519999999999996</v>
          </cell>
          <cell r="K24">
            <v>0</v>
          </cell>
        </row>
        <row r="25">
          <cell r="B25">
            <v>23.82083333333334</v>
          </cell>
          <cell r="C25">
            <v>31.6</v>
          </cell>
          <cell r="D25">
            <v>18.7</v>
          </cell>
          <cell r="E25">
            <v>73.75</v>
          </cell>
          <cell r="F25">
            <v>89</v>
          </cell>
          <cell r="G25">
            <v>54</v>
          </cell>
          <cell r="H25">
            <v>15.48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25.775000000000002</v>
          </cell>
          <cell r="C26">
            <v>33</v>
          </cell>
          <cell r="D26">
            <v>20.5</v>
          </cell>
          <cell r="E26">
            <v>76.25</v>
          </cell>
          <cell r="F26">
            <v>97</v>
          </cell>
          <cell r="G26">
            <v>47</v>
          </cell>
          <cell r="H26">
            <v>15.840000000000002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27.183333333333326</v>
          </cell>
          <cell r="C27">
            <v>32.6</v>
          </cell>
          <cell r="D27">
            <v>21</v>
          </cell>
          <cell r="E27">
            <v>62.833333333333336</v>
          </cell>
          <cell r="F27">
            <v>90</v>
          </cell>
          <cell r="G27">
            <v>37</v>
          </cell>
          <cell r="H27">
            <v>16.559999999999999</v>
          </cell>
          <cell r="I27" t="str">
            <v>*</v>
          </cell>
          <cell r="J27">
            <v>37.800000000000004</v>
          </cell>
          <cell r="K27">
            <v>0</v>
          </cell>
        </row>
        <row r="28">
          <cell r="B28">
            <v>24.891666666666669</v>
          </cell>
          <cell r="C28">
            <v>28.2</v>
          </cell>
          <cell r="D28">
            <v>20.9</v>
          </cell>
          <cell r="E28">
            <v>72.458333333333329</v>
          </cell>
          <cell r="F28">
            <v>97</v>
          </cell>
          <cell r="G28">
            <v>61</v>
          </cell>
          <cell r="H28">
            <v>15.120000000000001</v>
          </cell>
          <cell r="I28" t="str">
            <v>*</v>
          </cell>
          <cell r="J28">
            <v>28.08</v>
          </cell>
          <cell r="K28">
            <v>0</v>
          </cell>
        </row>
        <row r="29">
          <cell r="B29">
            <v>24.774999999999995</v>
          </cell>
          <cell r="C29">
            <v>31.7</v>
          </cell>
          <cell r="D29">
            <v>20.3</v>
          </cell>
          <cell r="E29">
            <v>73.083333333333329</v>
          </cell>
          <cell r="F29">
            <v>97</v>
          </cell>
          <cell r="G29">
            <v>43</v>
          </cell>
          <cell r="H29">
            <v>17.28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25.8125</v>
          </cell>
          <cell r="C30">
            <v>32.4</v>
          </cell>
          <cell r="D30">
            <v>20.3</v>
          </cell>
          <cell r="E30">
            <v>67</v>
          </cell>
          <cell r="F30">
            <v>84</v>
          </cell>
          <cell r="G30">
            <v>46</v>
          </cell>
          <cell r="H30">
            <v>19.440000000000001</v>
          </cell>
          <cell r="I30" t="str">
            <v>*</v>
          </cell>
          <cell r="J30">
            <v>42.480000000000004</v>
          </cell>
          <cell r="K30">
            <v>0</v>
          </cell>
        </row>
        <row r="31">
          <cell r="B31">
            <v>26.762499999999999</v>
          </cell>
          <cell r="C31">
            <v>33.4</v>
          </cell>
          <cell r="D31">
            <v>22.1</v>
          </cell>
          <cell r="E31">
            <v>67.333333333333329</v>
          </cell>
          <cell r="F31">
            <v>87</v>
          </cell>
          <cell r="G31">
            <v>43</v>
          </cell>
          <cell r="H31">
            <v>16.559999999999999</v>
          </cell>
          <cell r="I31" t="str">
            <v>*</v>
          </cell>
          <cell r="J31">
            <v>39.6</v>
          </cell>
          <cell r="K31">
            <v>0</v>
          </cell>
        </row>
        <row r="32">
          <cell r="B32">
            <v>28.275000000000002</v>
          </cell>
          <cell r="C32">
            <v>33.6</v>
          </cell>
          <cell r="D32">
            <v>25.4</v>
          </cell>
          <cell r="E32">
            <v>62.708333333333336</v>
          </cell>
          <cell r="F32">
            <v>74</v>
          </cell>
          <cell r="G32">
            <v>43</v>
          </cell>
          <cell r="H32">
            <v>17.64</v>
          </cell>
          <cell r="I32" t="str">
            <v>*</v>
          </cell>
          <cell r="J32">
            <v>38.519999999999996</v>
          </cell>
          <cell r="K32">
            <v>0</v>
          </cell>
        </row>
        <row r="33">
          <cell r="B33">
            <v>27.637499999999999</v>
          </cell>
          <cell r="C33">
            <v>33.4</v>
          </cell>
          <cell r="D33">
            <v>22.5</v>
          </cell>
          <cell r="E33">
            <v>68.791666666666671</v>
          </cell>
          <cell r="F33">
            <v>92</v>
          </cell>
          <cell r="G33">
            <v>46</v>
          </cell>
          <cell r="H33">
            <v>19.440000000000001</v>
          </cell>
          <cell r="I33" t="str">
            <v>*</v>
          </cell>
          <cell r="J33">
            <v>41.76</v>
          </cell>
          <cell r="K33">
            <v>0</v>
          </cell>
        </row>
        <row r="34">
          <cell r="B34">
            <v>27.487500000000008</v>
          </cell>
          <cell r="C34">
            <v>33.200000000000003</v>
          </cell>
          <cell r="D34">
            <v>23.2</v>
          </cell>
          <cell r="E34">
            <v>66.625</v>
          </cell>
          <cell r="F34">
            <v>84</v>
          </cell>
          <cell r="G34">
            <v>45</v>
          </cell>
          <cell r="H34">
            <v>20.88</v>
          </cell>
          <cell r="I34" t="str">
            <v>*</v>
          </cell>
          <cell r="J34">
            <v>45.72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25.3</v>
          </cell>
        </row>
      </sheetData>
      <sheetData sheetId="2">
        <row r="5">
          <cell r="B5">
            <v>28.525000000000002</v>
          </cell>
        </row>
      </sheetData>
      <sheetData sheetId="3">
        <row r="5">
          <cell r="B5">
            <v>24.066666666666674</v>
          </cell>
          <cell r="C5">
            <v>32.5</v>
          </cell>
          <cell r="D5">
            <v>20.100000000000001</v>
          </cell>
          <cell r="E5">
            <v>88</v>
          </cell>
          <cell r="F5">
            <v>100</v>
          </cell>
          <cell r="G5">
            <v>50</v>
          </cell>
          <cell r="H5">
            <v>19.440000000000001</v>
          </cell>
          <cell r="I5" t="str">
            <v>*</v>
          </cell>
          <cell r="J5">
            <v>33.480000000000004</v>
          </cell>
          <cell r="K5">
            <v>3.1999999999999997</v>
          </cell>
        </row>
        <row r="6">
          <cell r="B6">
            <v>24.933333333333337</v>
          </cell>
          <cell r="C6">
            <v>31.5</v>
          </cell>
          <cell r="D6">
            <v>21</v>
          </cell>
          <cell r="E6">
            <v>86.958333333333329</v>
          </cell>
          <cell r="F6">
            <v>100</v>
          </cell>
          <cell r="G6">
            <v>60</v>
          </cell>
          <cell r="H6">
            <v>14.76</v>
          </cell>
          <cell r="I6" t="str">
            <v>*</v>
          </cell>
          <cell r="J6">
            <v>29.16</v>
          </cell>
          <cell r="K6">
            <v>0.2</v>
          </cell>
        </row>
        <row r="7">
          <cell r="B7">
            <v>26.587500000000002</v>
          </cell>
          <cell r="C7">
            <v>34.1</v>
          </cell>
          <cell r="D7">
            <v>22.1</v>
          </cell>
          <cell r="E7">
            <v>79.875</v>
          </cell>
          <cell r="F7">
            <v>100</v>
          </cell>
          <cell r="G7">
            <v>44</v>
          </cell>
          <cell r="H7">
            <v>11.16</v>
          </cell>
          <cell r="I7" t="str">
            <v>*</v>
          </cell>
          <cell r="J7">
            <v>24.12</v>
          </cell>
          <cell r="K7">
            <v>0.2</v>
          </cell>
        </row>
        <row r="8">
          <cell r="B8">
            <v>26.445833333333329</v>
          </cell>
          <cell r="C8">
            <v>33.4</v>
          </cell>
          <cell r="D8">
            <v>21.5</v>
          </cell>
          <cell r="E8">
            <v>77.458333333333329</v>
          </cell>
          <cell r="F8">
            <v>100</v>
          </cell>
          <cell r="G8">
            <v>48</v>
          </cell>
          <cell r="H8">
            <v>17.28</v>
          </cell>
          <cell r="I8" t="str">
            <v>*</v>
          </cell>
          <cell r="J8">
            <v>30.96</v>
          </cell>
          <cell r="K8">
            <v>0</v>
          </cell>
        </row>
        <row r="9">
          <cell r="B9">
            <v>27.379166666666663</v>
          </cell>
          <cell r="C9">
            <v>35</v>
          </cell>
          <cell r="D9">
            <v>22</v>
          </cell>
          <cell r="E9">
            <v>75.291666666666671</v>
          </cell>
          <cell r="F9">
            <v>100</v>
          </cell>
          <cell r="G9">
            <v>37</v>
          </cell>
          <cell r="H9">
            <v>24.12</v>
          </cell>
          <cell r="I9" t="str">
            <v>*</v>
          </cell>
          <cell r="J9">
            <v>49.32</v>
          </cell>
          <cell r="K9">
            <v>15.2</v>
          </cell>
        </row>
        <row r="10">
          <cell r="B10">
            <v>27.233333333333334</v>
          </cell>
          <cell r="C10">
            <v>34.9</v>
          </cell>
          <cell r="D10">
            <v>22.2</v>
          </cell>
          <cell r="E10">
            <v>75.291666666666671</v>
          </cell>
          <cell r="F10">
            <v>100</v>
          </cell>
          <cell r="G10">
            <v>46</v>
          </cell>
          <cell r="H10">
            <v>15.48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23.912499999999998</v>
          </cell>
          <cell r="C11">
            <v>29.5</v>
          </cell>
          <cell r="D11">
            <v>22.3</v>
          </cell>
          <cell r="E11">
            <v>95.208333333333329</v>
          </cell>
          <cell r="F11">
            <v>100</v>
          </cell>
          <cell r="G11">
            <v>71</v>
          </cell>
          <cell r="H11">
            <v>21.6</v>
          </cell>
          <cell r="I11" t="str">
            <v>*</v>
          </cell>
          <cell r="J11">
            <v>34.200000000000003</v>
          </cell>
          <cell r="K11">
            <v>22.4</v>
          </cell>
        </row>
        <row r="12">
          <cell r="B12">
            <v>24.474999999999998</v>
          </cell>
          <cell r="C12">
            <v>31.8</v>
          </cell>
          <cell r="D12">
            <v>21.3</v>
          </cell>
          <cell r="E12">
            <v>90.708333333333329</v>
          </cell>
          <cell r="F12">
            <v>100</v>
          </cell>
          <cell r="G12">
            <v>57</v>
          </cell>
          <cell r="H12">
            <v>15.48</v>
          </cell>
          <cell r="I12" t="str">
            <v>*</v>
          </cell>
          <cell r="J12">
            <v>27.36</v>
          </cell>
          <cell r="K12">
            <v>9.1999999999999993</v>
          </cell>
        </row>
        <row r="13">
          <cell r="B13">
            <v>25.154166666666672</v>
          </cell>
          <cell r="C13">
            <v>32.799999999999997</v>
          </cell>
          <cell r="D13">
            <v>21.1</v>
          </cell>
          <cell r="E13">
            <v>88.333333333333329</v>
          </cell>
          <cell r="F13">
            <v>100</v>
          </cell>
          <cell r="G13">
            <v>53</v>
          </cell>
          <cell r="H13">
            <v>13.32</v>
          </cell>
          <cell r="I13" t="str">
            <v>*</v>
          </cell>
          <cell r="J13">
            <v>34.92</v>
          </cell>
          <cell r="K13">
            <v>19.600000000000001</v>
          </cell>
        </row>
        <row r="14">
          <cell r="B14">
            <v>23.839130434782611</v>
          </cell>
          <cell r="C14">
            <v>31</v>
          </cell>
          <cell r="D14">
            <v>20.6</v>
          </cell>
          <cell r="E14">
            <v>90.739130434782609</v>
          </cell>
          <cell r="F14">
            <v>100</v>
          </cell>
          <cell r="G14">
            <v>59</v>
          </cell>
          <cell r="H14">
            <v>16.2</v>
          </cell>
          <cell r="I14" t="str">
            <v>*</v>
          </cell>
          <cell r="J14">
            <v>28.44</v>
          </cell>
          <cell r="K14">
            <v>6.8000000000000007</v>
          </cell>
        </row>
        <row r="15">
          <cell r="B15">
            <v>24.683333333333334</v>
          </cell>
          <cell r="C15">
            <v>30.6</v>
          </cell>
          <cell r="D15">
            <v>21.9</v>
          </cell>
          <cell r="E15">
            <v>90.041666666666671</v>
          </cell>
          <cell r="F15">
            <v>100</v>
          </cell>
          <cell r="G15">
            <v>63</v>
          </cell>
          <cell r="H15">
            <v>15.120000000000001</v>
          </cell>
          <cell r="I15" t="str">
            <v>*</v>
          </cell>
          <cell r="J15">
            <v>29.880000000000003</v>
          </cell>
          <cell r="K15">
            <v>0.2</v>
          </cell>
        </row>
        <row r="16">
          <cell r="B16">
            <v>24.691666666666666</v>
          </cell>
          <cell r="C16">
            <v>31.3</v>
          </cell>
          <cell r="D16">
            <v>21.8</v>
          </cell>
          <cell r="E16">
            <v>90.958333333333329</v>
          </cell>
          <cell r="F16">
            <v>100</v>
          </cell>
          <cell r="G16">
            <v>58</v>
          </cell>
          <cell r="H16">
            <v>13.68</v>
          </cell>
          <cell r="I16" t="str">
            <v>*</v>
          </cell>
          <cell r="J16">
            <v>27.720000000000002</v>
          </cell>
          <cell r="K16">
            <v>2.2000000000000002</v>
          </cell>
        </row>
        <row r="17">
          <cell r="B17">
            <v>24.604166666666668</v>
          </cell>
          <cell r="C17">
            <v>31.6</v>
          </cell>
          <cell r="D17">
            <v>21.1</v>
          </cell>
          <cell r="E17">
            <v>89.25</v>
          </cell>
          <cell r="F17">
            <v>100</v>
          </cell>
          <cell r="G17">
            <v>56</v>
          </cell>
          <cell r="H17">
            <v>12.96</v>
          </cell>
          <cell r="I17" t="str">
            <v>*</v>
          </cell>
          <cell r="J17">
            <v>24.12</v>
          </cell>
          <cell r="K17">
            <v>0.4</v>
          </cell>
        </row>
        <row r="18">
          <cell r="B18">
            <v>24.862499999999994</v>
          </cell>
          <cell r="C18">
            <v>31.8</v>
          </cell>
          <cell r="D18">
            <v>21.9</v>
          </cell>
          <cell r="E18">
            <v>88</v>
          </cell>
          <cell r="F18">
            <v>100</v>
          </cell>
          <cell r="G18">
            <v>57</v>
          </cell>
          <cell r="H18">
            <v>18.36</v>
          </cell>
          <cell r="I18" t="str">
            <v>*</v>
          </cell>
          <cell r="J18">
            <v>29.16</v>
          </cell>
          <cell r="K18">
            <v>0.8</v>
          </cell>
        </row>
        <row r="19">
          <cell r="B19">
            <v>23.212500000000006</v>
          </cell>
          <cell r="C19">
            <v>28</v>
          </cell>
          <cell r="D19">
            <v>21.7</v>
          </cell>
          <cell r="E19">
            <v>97.375</v>
          </cell>
          <cell r="F19">
            <v>100</v>
          </cell>
          <cell r="G19">
            <v>74</v>
          </cell>
          <cell r="H19">
            <v>14.76</v>
          </cell>
          <cell r="I19" t="str">
            <v>*</v>
          </cell>
          <cell r="J19">
            <v>38.519999999999996</v>
          </cell>
          <cell r="K19">
            <v>35.800000000000004</v>
          </cell>
        </row>
        <row r="20">
          <cell r="B20">
            <v>22.641666666666666</v>
          </cell>
          <cell r="C20">
            <v>26.4</v>
          </cell>
          <cell r="D20">
            <v>21.2</v>
          </cell>
          <cell r="E20">
            <v>98.833333333333329</v>
          </cell>
          <cell r="F20">
            <v>100</v>
          </cell>
          <cell r="G20">
            <v>86</v>
          </cell>
          <cell r="H20">
            <v>15.840000000000002</v>
          </cell>
          <cell r="I20" t="str">
            <v>*</v>
          </cell>
          <cell r="J20">
            <v>58.680000000000007</v>
          </cell>
          <cell r="K20">
            <v>78.799999999999983</v>
          </cell>
        </row>
        <row r="21">
          <cell r="B21">
            <v>22.612499999999997</v>
          </cell>
          <cell r="C21">
            <v>26.3</v>
          </cell>
          <cell r="D21">
            <v>20.3</v>
          </cell>
          <cell r="E21">
            <v>94.666666666666671</v>
          </cell>
          <cell r="F21">
            <v>100</v>
          </cell>
          <cell r="G21">
            <v>79</v>
          </cell>
          <cell r="H21">
            <v>17.64</v>
          </cell>
          <cell r="I21" t="str">
            <v>*</v>
          </cell>
          <cell r="J21">
            <v>25.2</v>
          </cell>
          <cell r="K21">
            <v>0.2</v>
          </cell>
        </row>
        <row r="22">
          <cell r="B22">
            <v>20.504166666666663</v>
          </cell>
          <cell r="C22">
            <v>28.1</v>
          </cell>
          <cell r="D22">
            <v>14.7</v>
          </cell>
          <cell r="E22">
            <v>76.416666666666671</v>
          </cell>
          <cell r="F22">
            <v>100</v>
          </cell>
          <cell r="G22">
            <v>34</v>
          </cell>
          <cell r="H22">
            <v>27.720000000000002</v>
          </cell>
          <cell r="I22" t="str">
            <v>*</v>
          </cell>
          <cell r="J22">
            <v>39.96</v>
          </cell>
          <cell r="K22">
            <v>0</v>
          </cell>
        </row>
        <row r="23">
          <cell r="B23">
            <v>19.591666666666665</v>
          </cell>
          <cell r="C23">
            <v>29.1</v>
          </cell>
          <cell r="D23">
            <v>13.2</v>
          </cell>
          <cell r="E23">
            <v>83.916666666666671</v>
          </cell>
          <cell r="F23">
            <v>100</v>
          </cell>
          <cell r="G23">
            <v>35</v>
          </cell>
          <cell r="H23">
            <v>23.400000000000002</v>
          </cell>
          <cell r="I23" t="str">
            <v>*</v>
          </cell>
          <cell r="J23">
            <v>39.96</v>
          </cell>
          <cell r="K23">
            <v>0.2</v>
          </cell>
        </row>
        <row r="24">
          <cell r="B24">
            <v>22.2</v>
          </cell>
          <cell r="C24">
            <v>32.700000000000003</v>
          </cell>
          <cell r="D24">
            <v>15.4</v>
          </cell>
          <cell r="E24">
            <v>83.5</v>
          </cell>
          <cell r="F24">
            <v>100</v>
          </cell>
          <cell r="G24">
            <v>50</v>
          </cell>
          <cell r="H24">
            <v>18.36</v>
          </cell>
          <cell r="I24" t="str">
            <v>*</v>
          </cell>
          <cell r="J24">
            <v>28.08</v>
          </cell>
          <cell r="K24">
            <v>0.4</v>
          </cell>
        </row>
        <row r="25">
          <cell r="B25">
            <v>25.291666666666668</v>
          </cell>
          <cell r="C25">
            <v>33.6</v>
          </cell>
          <cell r="D25">
            <v>19.5</v>
          </cell>
          <cell r="E25">
            <v>79.833333333333329</v>
          </cell>
          <cell r="F25">
            <v>100</v>
          </cell>
          <cell r="G25">
            <v>45</v>
          </cell>
          <cell r="H25">
            <v>16.559999999999999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25.416666666666661</v>
          </cell>
          <cell r="C26">
            <v>32.799999999999997</v>
          </cell>
          <cell r="D26">
            <v>19.600000000000001</v>
          </cell>
          <cell r="E26">
            <v>71.333333333333329</v>
          </cell>
          <cell r="F26">
            <v>100</v>
          </cell>
          <cell r="G26">
            <v>40</v>
          </cell>
          <cell r="H26">
            <v>16.920000000000002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24.917391304347827</v>
          </cell>
          <cell r="C27">
            <v>32.700000000000003</v>
          </cell>
          <cell r="D27">
            <v>17.8</v>
          </cell>
          <cell r="E27">
            <v>64.391304347826093</v>
          </cell>
          <cell r="F27">
            <v>95</v>
          </cell>
          <cell r="G27">
            <v>32</v>
          </cell>
          <cell r="H27">
            <v>12.6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24.583333333333329</v>
          </cell>
          <cell r="C28">
            <v>32.200000000000003</v>
          </cell>
          <cell r="D28">
            <v>17</v>
          </cell>
          <cell r="E28">
            <v>64.333333333333329</v>
          </cell>
          <cell r="F28">
            <v>97</v>
          </cell>
          <cell r="G28">
            <v>38</v>
          </cell>
          <cell r="H28">
            <v>11.879999999999999</v>
          </cell>
          <cell r="I28" t="str">
            <v>*</v>
          </cell>
          <cell r="J28">
            <v>20.16</v>
          </cell>
          <cell r="K28">
            <v>0</v>
          </cell>
        </row>
        <row r="29">
          <cell r="B29">
            <v>23.845833333333335</v>
          </cell>
          <cell r="C29">
            <v>33.200000000000003</v>
          </cell>
          <cell r="D29">
            <v>16.399999999999999</v>
          </cell>
          <cell r="E29">
            <v>76.041666666666671</v>
          </cell>
          <cell r="F29">
            <v>100</v>
          </cell>
          <cell r="G29">
            <v>36</v>
          </cell>
          <cell r="H29">
            <v>14.76</v>
          </cell>
          <cell r="I29" t="str">
            <v>*</v>
          </cell>
          <cell r="J29">
            <v>48.96</v>
          </cell>
          <cell r="K29">
            <v>0</v>
          </cell>
        </row>
        <row r="30">
          <cell r="B30">
            <v>25.037499999999994</v>
          </cell>
          <cell r="C30">
            <v>33.9</v>
          </cell>
          <cell r="D30">
            <v>18.600000000000001</v>
          </cell>
          <cell r="E30">
            <v>77</v>
          </cell>
          <cell r="F30">
            <v>100</v>
          </cell>
          <cell r="G30">
            <v>42</v>
          </cell>
          <cell r="H30">
            <v>16.559999999999999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26.466666666666665</v>
          </cell>
          <cell r="C31">
            <v>33.799999999999997</v>
          </cell>
          <cell r="D31">
            <v>20.6</v>
          </cell>
          <cell r="E31">
            <v>72.25</v>
          </cell>
          <cell r="F31">
            <v>96</v>
          </cell>
          <cell r="G31">
            <v>44</v>
          </cell>
          <cell r="H31">
            <v>15.48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25.870833333333337</v>
          </cell>
          <cell r="C32">
            <v>33.299999999999997</v>
          </cell>
          <cell r="D32">
            <v>20.7</v>
          </cell>
          <cell r="E32">
            <v>74.708333333333329</v>
          </cell>
          <cell r="F32">
            <v>95</v>
          </cell>
          <cell r="G32">
            <v>46</v>
          </cell>
          <cell r="H32">
            <v>16.920000000000002</v>
          </cell>
          <cell r="I32" t="str">
            <v>*</v>
          </cell>
          <cell r="J32">
            <v>34.92</v>
          </cell>
          <cell r="K32">
            <v>0</v>
          </cell>
        </row>
        <row r="33">
          <cell r="B33">
            <v>25.875</v>
          </cell>
          <cell r="C33">
            <v>33.9</v>
          </cell>
          <cell r="D33">
            <v>20.100000000000001</v>
          </cell>
          <cell r="E33">
            <v>76.625</v>
          </cell>
          <cell r="F33">
            <v>100</v>
          </cell>
          <cell r="G33">
            <v>43</v>
          </cell>
          <cell r="H33">
            <v>15.840000000000002</v>
          </cell>
          <cell r="I33" t="str">
            <v>*</v>
          </cell>
          <cell r="J33">
            <v>29.880000000000003</v>
          </cell>
          <cell r="K33">
            <v>0</v>
          </cell>
        </row>
        <row r="34">
          <cell r="B34">
            <v>26.450000000000003</v>
          </cell>
          <cell r="C34">
            <v>33.299999999999997</v>
          </cell>
          <cell r="D34">
            <v>21.2</v>
          </cell>
          <cell r="E34">
            <v>71.791666666666671</v>
          </cell>
          <cell r="F34">
            <v>93</v>
          </cell>
          <cell r="G34">
            <v>46</v>
          </cell>
          <cell r="H34">
            <v>23.040000000000003</v>
          </cell>
          <cell r="I34" t="str">
            <v>*</v>
          </cell>
          <cell r="J34">
            <v>42.12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26.570833333333336</v>
          </cell>
        </row>
      </sheetData>
      <sheetData sheetId="2">
        <row r="5">
          <cell r="B5">
            <v>27.416666666666668</v>
          </cell>
        </row>
      </sheetData>
      <sheetData sheetId="3">
        <row r="5">
          <cell r="B5">
            <v>25.354166666666668</v>
          </cell>
          <cell r="C5">
            <v>30.5</v>
          </cell>
          <cell r="D5">
            <v>21.5</v>
          </cell>
          <cell r="E5">
            <v>68.384615384615387</v>
          </cell>
          <cell r="F5">
            <v>100</v>
          </cell>
          <cell r="G5">
            <v>55</v>
          </cell>
          <cell r="H5">
            <v>13.68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26.233333333333334</v>
          </cell>
          <cell r="C6">
            <v>32.799999999999997</v>
          </cell>
          <cell r="D6">
            <v>21.6</v>
          </cell>
          <cell r="E6">
            <v>63</v>
          </cell>
          <cell r="F6">
            <v>100</v>
          </cell>
          <cell r="G6">
            <v>48</v>
          </cell>
          <cell r="H6">
            <v>9.3600000000000012</v>
          </cell>
          <cell r="I6" t="str">
            <v>*</v>
          </cell>
          <cell r="J6">
            <v>18.720000000000002</v>
          </cell>
          <cell r="K6">
            <v>0</v>
          </cell>
        </row>
        <row r="7">
          <cell r="B7">
            <v>27.950000000000003</v>
          </cell>
          <cell r="C7">
            <v>33.799999999999997</v>
          </cell>
          <cell r="D7">
            <v>22.2</v>
          </cell>
          <cell r="E7">
            <v>61.421052631578945</v>
          </cell>
          <cell r="F7">
            <v>100</v>
          </cell>
          <cell r="G7">
            <v>42</v>
          </cell>
          <cell r="H7">
            <v>12.96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28.524999999999995</v>
          </cell>
          <cell r="C8">
            <v>34.5</v>
          </cell>
          <cell r="D8">
            <v>23.7</v>
          </cell>
          <cell r="E8">
            <v>62.3</v>
          </cell>
          <cell r="F8">
            <v>96</v>
          </cell>
          <cell r="G8">
            <v>39</v>
          </cell>
          <cell r="H8">
            <v>13.68</v>
          </cell>
          <cell r="I8" t="str">
            <v>*</v>
          </cell>
          <cell r="J8">
            <v>29.16</v>
          </cell>
          <cell r="K8">
            <v>0</v>
          </cell>
        </row>
        <row r="9">
          <cell r="B9">
            <v>29.095833333333335</v>
          </cell>
          <cell r="C9">
            <v>35.9</v>
          </cell>
          <cell r="D9">
            <v>23.7</v>
          </cell>
          <cell r="E9">
            <v>57.952380952380949</v>
          </cell>
          <cell r="F9">
            <v>86</v>
          </cell>
          <cell r="G9">
            <v>35</v>
          </cell>
          <cell r="H9">
            <v>12.6</v>
          </cell>
          <cell r="I9" t="str">
            <v>*</v>
          </cell>
          <cell r="J9">
            <v>19.8</v>
          </cell>
          <cell r="K9">
            <v>0</v>
          </cell>
        </row>
        <row r="10">
          <cell r="B10">
            <v>28.679166666666671</v>
          </cell>
          <cell r="C10">
            <v>34.299999999999997</v>
          </cell>
          <cell r="D10">
            <v>23.5</v>
          </cell>
          <cell r="E10">
            <v>59.5</v>
          </cell>
          <cell r="F10">
            <v>100</v>
          </cell>
          <cell r="G10">
            <v>37</v>
          </cell>
          <cell r="H10">
            <v>17.64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25.316666666666666</v>
          </cell>
          <cell r="C11">
            <v>33</v>
          </cell>
          <cell r="D11">
            <v>20.6</v>
          </cell>
          <cell r="E11">
            <v>67.181818181818187</v>
          </cell>
          <cell r="F11">
            <v>91</v>
          </cell>
          <cell r="G11">
            <v>46</v>
          </cell>
          <cell r="H11">
            <v>22.68</v>
          </cell>
          <cell r="I11" t="str">
            <v>*</v>
          </cell>
          <cell r="J11">
            <v>37.440000000000005</v>
          </cell>
          <cell r="K11">
            <v>6</v>
          </cell>
        </row>
        <row r="12">
          <cell r="B12">
            <v>25.691666666666666</v>
          </cell>
          <cell r="C12">
            <v>32.299999999999997</v>
          </cell>
          <cell r="D12">
            <v>22.1</v>
          </cell>
          <cell r="E12">
            <v>67.545454545454547</v>
          </cell>
          <cell r="F12">
            <v>97</v>
          </cell>
          <cell r="G12">
            <v>50</v>
          </cell>
          <cell r="H12">
            <v>13.68</v>
          </cell>
          <cell r="I12" t="str">
            <v>*</v>
          </cell>
          <cell r="J12">
            <v>24.840000000000003</v>
          </cell>
          <cell r="K12">
            <v>0.2</v>
          </cell>
        </row>
        <row r="13">
          <cell r="B13">
            <v>26.266666666666666</v>
          </cell>
          <cell r="C13">
            <v>31.7</v>
          </cell>
          <cell r="D13">
            <v>21.7</v>
          </cell>
          <cell r="E13">
            <v>69.92307692307692</v>
          </cell>
          <cell r="F13">
            <v>100</v>
          </cell>
          <cell r="G13">
            <v>50</v>
          </cell>
          <cell r="H13">
            <v>18.720000000000002</v>
          </cell>
          <cell r="I13" t="str">
            <v>*</v>
          </cell>
          <cell r="J13">
            <v>33.840000000000003</v>
          </cell>
          <cell r="K13">
            <v>5.4</v>
          </cell>
        </row>
        <row r="14">
          <cell r="B14">
            <v>26.245833333333334</v>
          </cell>
          <cell r="C14">
            <v>32.1</v>
          </cell>
          <cell r="D14">
            <v>22.4</v>
          </cell>
          <cell r="E14">
            <v>71.5625</v>
          </cell>
          <cell r="F14">
            <v>100</v>
          </cell>
          <cell r="G14">
            <v>51</v>
          </cell>
          <cell r="H14">
            <v>12.24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27.258333333333336</v>
          </cell>
          <cell r="C15">
            <v>32.6</v>
          </cell>
          <cell r="D15">
            <v>22.6</v>
          </cell>
          <cell r="E15">
            <v>68.888888888888886</v>
          </cell>
          <cell r="F15">
            <v>100</v>
          </cell>
          <cell r="G15">
            <v>47</v>
          </cell>
          <cell r="H15">
            <v>12.24</v>
          </cell>
          <cell r="I15" t="str">
            <v>*</v>
          </cell>
          <cell r="J15">
            <v>24.12</v>
          </cell>
          <cell r="K15">
            <v>0</v>
          </cell>
        </row>
        <row r="16">
          <cell r="B16">
            <v>26.020833333333329</v>
          </cell>
          <cell r="C16">
            <v>30.5</v>
          </cell>
          <cell r="D16">
            <v>21.9</v>
          </cell>
          <cell r="E16">
            <v>73.066666666666663</v>
          </cell>
          <cell r="F16">
            <v>100</v>
          </cell>
          <cell r="G16">
            <v>57</v>
          </cell>
          <cell r="H16">
            <v>18.720000000000002</v>
          </cell>
          <cell r="I16" t="str">
            <v>*</v>
          </cell>
          <cell r="J16">
            <v>34.200000000000003</v>
          </cell>
          <cell r="K16">
            <v>17.8</v>
          </cell>
        </row>
        <row r="17">
          <cell r="B17">
            <v>26.149999999999995</v>
          </cell>
          <cell r="C17">
            <v>31</v>
          </cell>
          <cell r="D17">
            <v>22.7</v>
          </cell>
          <cell r="E17">
            <v>72.583333333333329</v>
          </cell>
          <cell r="F17">
            <v>100</v>
          </cell>
          <cell r="G17">
            <v>58</v>
          </cell>
          <cell r="H17">
            <v>14.04</v>
          </cell>
          <cell r="I17" t="str">
            <v>*</v>
          </cell>
          <cell r="J17">
            <v>41.04</v>
          </cell>
          <cell r="K17">
            <v>9</v>
          </cell>
        </row>
        <row r="18">
          <cell r="B18">
            <v>25.074999999999999</v>
          </cell>
          <cell r="C18">
            <v>29.1</v>
          </cell>
          <cell r="D18">
            <v>22.3</v>
          </cell>
          <cell r="E18">
            <v>75.599999999999994</v>
          </cell>
          <cell r="F18">
            <v>100</v>
          </cell>
          <cell r="G18">
            <v>66</v>
          </cell>
          <cell r="H18">
            <v>19.8</v>
          </cell>
          <cell r="I18" t="str">
            <v>*</v>
          </cell>
          <cell r="J18">
            <v>34.56</v>
          </cell>
          <cell r="K18">
            <v>26</v>
          </cell>
        </row>
        <row r="19">
          <cell r="B19">
            <v>25.158333333333331</v>
          </cell>
          <cell r="C19">
            <v>30.1</v>
          </cell>
          <cell r="D19">
            <v>22.5</v>
          </cell>
          <cell r="E19">
            <v>74</v>
          </cell>
          <cell r="F19">
            <v>99</v>
          </cell>
          <cell r="G19">
            <v>60</v>
          </cell>
          <cell r="H19">
            <v>14.76</v>
          </cell>
          <cell r="I19" t="str">
            <v>*</v>
          </cell>
          <cell r="J19">
            <v>30.6</v>
          </cell>
          <cell r="K19">
            <v>4.8000000000000007</v>
          </cell>
        </row>
        <row r="20">
          <cell r="B20">
            <v>24.224999999999998</v>
          </cell>
          <cell r="C20">
            <v>28.7</v>
          </cell>
          <cell r="D20">
            <v>21.9</v>
          </cell>
          <cell r="E20">
            <v>79.5</v>
          </cell>
          <cell r="F20">
            <v>100</v>
          </cell>
          <cell r="G20">
            <v>72</v>
          </cell>
          <cell r="H20">
            <v>20.52</v>
          </cell>
          <cell r="I20" t="str">
            <v>*</v>
          </cell>
          <cell r="J20">
            <v>47.88</v>
          </cell>
          <cell r="K20">
            <v>24.799999999999997</v>
          </cell>
        </row>
        <row r="21">
          <cell r="B21">
            <v>23.150000000000002</v>
          </cell>
          <cell r="C21">
            <v>26.6</v>
          </cell>
          <cell r="D21">
            <v>20.7</v>
          </cell>
          <cell r="E21">
            <v>78</v>
          </cell>
          <cell r="F21">
            <v>100</v>
          </cell>
          <cell r="G21">
            <v>69</v>
          </cell>
          <cell r="H21">
            <v>14.76</v>
          </cell>
          <cell r="I21" t="str">
            <v>*</v>
          </cell>
          <cell r="J21">
            <v>26.64</v>
          </cell>
          <cell r="K21">
            <v>0.2</v>
          </cell>
        </row>
        <row r="22">
          <cell r="B22">
            <v>21.095833333333335</v>
          </cell>
          <cell r="C22">
            <v>28.2</v>
          </cell>
          <cell r="D22">
            <v>15.6</v>
          </cell>
          <cell r="E22">
            <v>66.916666666666671</v>
          </cell>
          <cell r="F22">
            <v>81</v>
          </cell>
          <cell r="G22">
            <v>52</v>
          </cell>
          <cell r="H22">
            <v>17.64</v>
          </cell>
          <cell r="I22" t="str">
            <v>*</v>
          </cell>
          <cell r="J22">
            <v>26.28</v>
          </cell>
          <cell r="K22">
            <v>0.2</v>
          </cell>
        </row>
        <row r="23">
          <cell r="B23">
            <v>21.637500000000003</v>
          </cell>
          <cell r="C23">
            <v>27.2</v>
          </cell>
          <cell r="D23">
            <v>17.2</v>
          </cell>
          <cell r="E23">
            <v>55.615384615384613</v>
          </cell>
          <cell r="F23">
            <v>100</v>
          </cell>
          <cell r="G23">
            <v>33</v>
          </cell>
          <cell r="H23">
            <v>17.64</v>
          </cell>
          <cell r="I23" t="str">
            <v>*</v>
          </cell>
          <cell r="J23">
            <v>33.840000000000003</v>
          </cell>
          <cell r="K23">
            <v>0</v>
          </cell>
        </row>
        <row r="24">
          <cell r="B24">
            <v>22.308333333333326</v>
          </cell>
          <cell r="C24">
            <v>29.3</v>
          </cell>
          <cell r="D24">
            <v>17.3</v>
          </cell>
          <cell r="E24">
            <v>67.25</v>
          </cell>
          <cell r="F24">
            <v>88</v>
          </cell>
          <cell r="G24">
            <v>48</v>
          </cell>
          <cell r="H24">
            <v>16.920000000000002</v>
          </cell>
          <cell r="I24" t="str">
            <v>*</v>
          </cell>
          <cell r="J24">
            <v>27.36</v>
          </cell>
          <cell r="K24">
            <v>0</v>
          </cell>
        </row>
        <row r="25">
          <cell r="B25">
            <v>25.537499999999998</v>
          </cell>
          <cell r="C25">
            <v>33.1</v>
          </cell>
          <cell r="D25">
            <v>20.9</v>
          </cell>
          <cell r="E25">
            <v>70</v>
          </cell>
          <cell r="F25">
            <v>100</v>
          </cell>
          <cell r="G25">
            <v>43</v>
          </cell>
          <cell r="H25">
            <v>15.48</v>
          </cell>
          <cell r="I25" t="str">
            <v>*</v>
          </cell>
          <cell r="J25">
            <v>25.92</v>
          </cell>
          <cell r="K25">
            <v>0</v>
          </cell>
        </row>
        <row r="26">
          <cell r="B26">
            <v>26.775000000000002</v>
          </cell>
          <cell r="C26">
            <v>33.799999999999997</v>
          </cell>
          <cell r="D26">
            <v>21.3</v>
          </cell>
          <cell r="E26">
            <v>60.789473684210527</v>
          </cell>
          <cell r="F26">
            <v>100</v>
          </cell>
          <cell r="G26">
            <v>35</v>
          </cell>
          <cell r="H26">
            <v>12.24</v>
          </cell>
          <cell r="I26" t="str">
            <v>*</v>
          </cell>
          <cell r="J26">
            <v>24.840000000000003</v>
          </cell>
          <cell r="K26">
            <v>0</v>
          </cell>
        </row>
        <row r="27">
          <cell r="B27">
            <v>27.195833333333336</v>
          </cell>
          <cell r="C27">
            <v>33.6</v>
          </cell>
          <cell r="D27">
            <v>21.1</v>
          </cell>
          <cell r="E27">
            <v>53.208333333333336</v>
          </cell>
          <cell r="F27">
            <v>74</v>
          </cell>
          <cell r="G27">
            <v>28</v>
          </cell>
          <cell r="H27">
            <v>13.32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25.974999999999998</v>
          </cell>
          <cell r="C28">
            <v>32.4</v>
          </cell>
          <cell r="D28">
            <v>20.2</v>
          </cell>
          <cell r="E28">
            <v>56.625</v>
          </cell>
          <cell r="F28">
            <v>75</v>
          </cell>
          <cell r="G28">
            <v>34</v>
          </cell>
          <cell r="H28">
            <v>11.16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26.675000000000001</v>
          </cell>
          <cell r="C29">
            <v>32.799999999999997</v>
          </cell>
          <cell r="D29">
            <v>22.3</v>
          </cell>
          <cell r="E29">
            <v>63.041666666666664</v>
          </cell>
          <cell r="F29">
            <v>83</v>
          </cell>
          <cell r="G29">
            <v>39</v>
          </cell>
          <cell r="H29">
            <v>16.920000000000002</v>
          </cell>
          <cell r="I29" t="str">
            <v>*</v>
          </cell>
          <cell r="J29">
            <v>27.720000000000002</v>
          </cell>
          <cell r="K29">
            <v>0</v>
          </cell>
        </row>
        <row r="30">
          <cell r="B30">
            <v>27.049999999999997</v>
          </cell>
          <cell r="C30">
            <v>33.299999999999997</v>
          </cell>
          <cell r="D30">
            <v>22.2</v>
          </cell>
          <cell r="E30">
            <v>64.952380952380949</v>
          </cell>
          <cell r="F30">
            <v>100</v>
          </cell>
          <cell r="G30">
            <v>40</v>
          </cell>
          <cell r="H30">
            <v>20.88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28.333333333333332</v>
          </cell>
          <cell r="C31">
            <v>34.5</v>
          </cell>
          <cell r="D31">
            <v>23.6</v>
          </cell>
          <cell r="E31">
            <v>55.705882352941174</v>
          </cell>
          <cell r="F31">
            <v>100</v>
          </cell>
          <cell r="G31">
            <v>34</v>
          </cell>
          <cell r="H31">
            <v>14.04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28.766666666666666</v>
          </cell>
          <cell r="C32">
            <v>35.299999999999997</v>
          </cell>
          <cell r="D32">
            <v>24</v>
          </cell>
          <cell r="E32">
            <v>55.125</v>
          </cell>
          <cell r="F32">
            <v>74</v>
          </cell>
          <cell r="G32">
            <v>30</v>
          </cell>
          <cell r="H32">
            <v>10.44</v>
          </cell>
          <cell r="I32" t="str">
            <v>*</v>
          </cell>
          <cell r="J32">
            <v>25.2</v>
          </cell>
          <cell r="K32">
            <v>0</v>
          </cell>
        </row>
        <row r="33">
          <cell r="B33">
            <v>28.079166666666666</v>
          </cell>
          <cell r="C33">
            <v>34.200000000000003</v>
          </cell>
          <cell r="D33">
            <v>21.7</v>
          </cell>
          <cell r="E33">
            <v>58.791666666666664</v>
          </cell>
          <cell r="F33">
            <v>85</v>
          </cell>
          <cell r="G33">
            <v>32</v>
          </cell>
          <cell r="H33">
            <v>15.120000000000001</v>
          </cell>
          <cell r="I33" t="str">
            <v>*</v>
          </cell>
          <cell r="J33">
            <v>29.880000000000003</v>
          </cell>
          <cell r="K33">
            <v>0</v>
          </cell>
        </row>
        <row r="34">
          <cell r="B34">
            <v>28.491666666666671</v>
          </cell>
          <cell r="C34">
            <v>35</v>
          </cell>
          <cell r="D34">
            <v>23.4</v>
          </cell>
          <cell r="E34">
            <v>53.708333333333336</v>
          </cell>
          <cell r="F34">
            <v>71</v>
          </cell>
          <cell r="G34">
            <v>33</v>
          </cell>
          <cell r="H34">
            <v>13.68</v>
          </cell>
          <cell r="I34" t="str">
            <v>*</v>
          </cell>
          <cell r="J34">
            <v>33.480000000000004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27.737499999999997</v>
          </cell>
        </row>
      </sheetData>
      <sheetData sheetId="2">
        <row r="5">
          <cell r="B5">
            <v>28.529166666666669</v>
          </cell>
        </row>
      </sheetData>
      <sheetData sheetId="3">
        <row r="5">
          <cell r="B5">
            <v>23.629166666666674</v>
          </cell>
          <cell r="C5">
            <v>27.8</v>
          </cell>
          <cell r="D5">
            <v>20</v>
          </cell>
          <cell r="E5">
            <v>95.166666666666671</v>
          </cell>
          <cell r="F5">
            <v>100</v>
          </cell>
          <cell r="G5">
            <v>67</v>
          </cell>
          <cell r="H5">
            <v>21.96</v>
          </cell>
          <cell r="I5" t="str">
            <v>*</v>
          </cell>
          <cell r="J5">
            <v>68.760000000000005</v>
          </cell>
          <cell r="K5">
            <v>59.8</v>
          </cell>
        </row>
        <row r="6">
          <cell r="B6">
            <v>25.425000000000001</v>
          </cell>
          <cell r="C6">
            <v>32.799999999999997</v>
          </cell>
          <cell r="D6">
            <v>21.4</v>
          </cell>
          <cell r="E6">
            <v>89.333333333333329</v>
          </cell>
          <cell r="F6">
            <v>100</v>
          </cell>
          <cell r="G6">
            <v>61</v>
          </cell>
          <cell r="H6">
            <v>9.3600000000000012</v>
          </cell>
          <cell r="I6" t="str">
            <v>*</v>
          </cell>
          <cell r="J6">
            <v>42.84</v>
          </cell>
          <cell r="K6">
            <v>9.9999999999999982</v>
          </cell>
        </row>
        <row r="7">
          <cell r="B7">
            <v>28.141666666666669</v>
          </cell>
          <cell r="C7">
            <v>34.1</v>
          </cell>
          <cell r="D7">
            <v>24.5</v>
          </cell>
          <cell r="E7">
            <v>80.25</v>
          </cell>
          <cell r="F7">
            <v>100</v>
          </cell>
          <cell r="G7">
            <v>52</v>
          </cell>
          <cell r="H7">
            <v>16.920000000000002</v>
          </cell>
          <cell r="I7" t="str">
            <v>*</v>
          </cell>
          <cell r="J7">
            <v>32.04</v>
          </cell>
          <cell r="K7">
            <v>0</v>
          </cell>
        </row>
        <row r="8">
          <cell r="B8">
            <v>28.504166666666674</v>
          </cell>
          <cell r="C8">
            <v>35.1</v>
          </cell>
          <cell r="D8">
            <v>22.9</v>
          </cell>
          <cell r="E8">
            <v>76.375</v>
          </cell>
          <cell r="F8">
            <v>100</v>
          </cell>
          <cell r="G8">
            <v>44</v>
          </cell>
          <cell r="H8">
            <v>15.840000000000002</v>
          </cell>
          <cell r="I8" t="str">
            <v>*</v>
          </cell>
          <cell r="J8">
            <v>32.4</v>
          </cell>
          <cell r="K8">
            <v>0</v>
          </cell>
        </row>
        <row r="9">
          <cell r="B9">
            <v>28.645833333333332</v>
          </cell>
          <cell r="C9">
            <v>36.6</v>
          </cell>
          <cell r="D9">
            <v>23.1</v>
          </cell>
          <cell r="E9">
            <v>77.708333333333329</v>
          </cell>
          <cell r="F9">
            <v>100</v>
          </cell>
          <cell r="G9">
            <v>39</v>
          </cell>
          <cell r="H9">
            <v>14.04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29.099999999999994</v>
          </cell>
          <cell r="C10">
            <v>36.1</v>
          </cell>
          <cell r="D10">
            <v>24.1</v>
          </cell>
          <cell r="E10">
            <v>73.666666666666671</v>
          </cell>
          <cell r="F10">
            <v>98</v>
          </cell>
          <cell r="G10">
            <v>43</v>
          </cell>
          <cell r="H10">
            <v>12.6</v>
          </cell>
          <cell r="I10" t="str">
            <v>*</v>
          </cell>
          <cell r="J10">
            <v>28.8</v>
          </cell>
          <cell r="K10">
            <v>0</v>
          </cell>
        </row>
        <row r="11">
          <cell r="B11">
            <v>26.833333333333339</v>
          </cell>
          <cell r="C11">
            <v>33.200000000000003</v>
          </cell>
          <cell r="D11">
            <v>23.7</v>
          </cell>
          <cell r="E11">
            <v>83.208333333333329</v>
          </cell>
          <cell r="F11">
            <v>99</v>
          </cell>
          <cell r="G11">
            <v>59</v>
          </cell>
          <cell r="H11">
            <v>19.8</v>
          </cell>
          <cell r="I11" t="str">
            <v>*</v>
          </cell>
          <cell r="J11">
            <v>60.12</v>
          </cell>
          <cell r="K11">
            <v>28.000000000000004</v>
          </cell>
        </row>
        <row r="12">
          <cell r="B12">
            <v>25.316666666666674</v>
          </cell>
          <cell r="C12">
            <v>31.7</v>
          </cell>
          <cell r="D12">
            <v>23.1</v>
          </cell>
          <cell r="E12">
            <v>93.833333333333329</v>
          </cell>
          <cell r="F12">
            <v>100</v>
          </cell>
          <cell r="G12">
            <v>69</v>
          </cell>
          <cell r="H12">
            <v>28.44</v>
          </cell>
          <cell r="I12" t="str">
            <v>*</v>
          </cell>
          <cell r="J12">
            <v>67.319999999999993</v>
          </cell>
          <cell r="K12">
            <v>28.599999999999998</v>
          </cell>
        </row>
        <row r="13">
          <cell r="B13">
            <v>26.412499999999994</v>
          </cell>
          <cell r="C13">
            <v>32.9</v>
          </cell>
          <cell r="D13">
            <v>22.9</v>
          </cell>
          <cell r="E13">
            <v>87.958333333333329</v>
          </cell>
          <cell r="F13">
            <v>100</v>
          </cell>
          <cell r="G13">
            <v>60</v>
          </cell>
          <cell r="H13">
            <v>14.04</v>
          </cell>
          <cell r="I13" t="str">
            <v>*</v>
          </cell>
          <cell r="J13">
            <v>27.36</v>
          </cell>
          <cell r="K13">
            <v>0</v>
          </cell>
        </row>
        <row r="14">
          <cell r="B14">
            <v>26.416666666666668</v>
          </cell>
          <cell r="C14">
            <v>32.299999999999997</v>
          </cell>
          <cell r="D14">
            <v>21.7</v>
          </cell>
          <cell r="E14">
            <v>82.916666666666671</v>
          </cell>
          <cell r="F14">
            <v>100</v>
          </cell>
          <cell r="G14">
            <v>58</v>
          </cell>
          <cell r="H14">
            <v>15.48</v>
          </cell>
          <cell r="I14" t="str">
            <v>*</v>
          </cell>
          <cell r="J14">
            <v>31.319999999999997</v>
          </cell>
          <cell r="K14">
            <v>0</v>
          </cell>
        </row>
        <row r="15">
          <cell r="B15">
            <v>25.383333333333329</v>
          </cell>
          <cell r="C15">
            <v>29.1</v>
          </cell>
          <cell r="D15">
            <v>23.4</v>
          </cell>
          <cell r="E15">
            <v>90.875</v>
          </cell>
          <cell r="F15">
            <v>100</v>
          </cell>
          <cell r="G15">
            <v>72</v>
          </cell>
          <cell r="H15">
            <v>14.4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25.020833333333332</v>
          </cell>
          <cell r="C16">
            <v>31.3</v>
          </cell>
          <cell r="D16">
            <v>23.2</v>
          </cell>
          <cell r="E16">
            <v>91.958333333333329</v>
          </cell>
          <cell r="F16">
            <v>100</v>
          </cell>
          <cell r="G16">
            <v>66</v>
          </cell>
          <cell r="H16">
            <v>11.520000000000001</v>
          </cell>
          <cell r="I16" t="str">
            <v>*</v>
          </cell>
          <cell r="J16">
            <v>32.4</v>
          </cell>
          <cell r="K16">
            <v>0.8</v>
          </cell>
        </row>
        <row r="17">
          <cell r="B17">
            <v>26.083333333333332</v>
          </cell>
          <cell r="C17">
            <v>31.6</v>
          </cell>
          <cell r="D17">
            <v>22.9</v>
          </cell>
          <cell r="E17">
            <v>87</v>
          </cell>
          <cell r="F17">
            <v>100</v>
          </cell>
          <cell r="G17">
            <v>61</v>
          </cell>
          <cell r="H17">
            <v>15.48</v>
          </cell>
          <cell r="I17" t="str">
            <v>*</v>
          </cell>
          <cell r="J17">
            <v>29.16</v>
          </cell>
          <cell r="K17">
            <v>0.4</v>
          </cell>
        </row>
        <row r="18">
          <cell r="B18">
            <v>26.625</v>
          </cell>
          <cell r="C18">
            <v>33.1</v>
          </cell>
          <cell r="D18">
            <v>23.1</v>
          </cell>
          <cell r="E18">
            <v>85.708333333333329</v>
          </cell>
          <cell r="F18">
            <v>100</v>
          </cell>
          <cell r="G18">
            <v>59</v>
          </cell>
          <cell r="H18">
            <v>19.8</v>
          </cell>
          <cell r="I18" t="str">
            <v>*</v>
          </cell>
          <cell r="J18">
            <v>33.840000000000003</v>
          </cell>
          <cell r="K18">
            <v>0.2</v>
          </cell>
        </row>
        <row r="19">
          <cell r="B19">
            <v>25.691666666666666</v>
          </cell>
          <cell r="C19">
            <v>31.6</v>
          </cell>
          <cell r="D19">
            <v>23.4</v>
          </cell>
          <cell r="E19">
            <v>93.25</v>
          </cell>
          <cell r="F19">
            <v>100</v>
          </cell>
          <cell r="G19">
            <v>65</v>
          </cell>
          <cell r="H19">
            <v>24.840000000000003</v>
          </cell>
          <cell r="I19" t="str">
            <v>*</v>
          </cell>
          <cell r="J19">
            <v>45</v>
          </cell>
          <cell r="K19">
            <v>3.6000000000000005</v>
          </cell>
        </row>
        <row r="20">
          <cell r="B20">
            <v>24.658333333333331</v>
          </cell>
          <cell r="C20">
            <v>27.9</v>
          </cell>
          <cell r="D20">
            <v>22.8</v>
          </cell>
          <cell r="E20">
            <v>96.5</v>
          </cell>
          <cell r="F20">
            <v>100</v>
          </cell>
          <cell r="G20">
            <v>80</v>
          </cell>
          <cell r="H20">
            <v>20.88</v>
          </cell>
          <cell r="I20" t="str">
            <v>*</v>
          </cell>
          <cell r="J20">
            <v>36.36</v>
          </cell>
          <cell r="K20">
            <v>16.799999999999997</v>
          </cell>
        </row>
        <row r="21">
          <cell r="B21">
            <v>22.737500000000001</v>
          </cell>
          <cell r="C21">
            <v>28.2</v>
          </cell>
          <cell r="D21">
            <v>19.600000000000001</v>
          </cell>
          <cell r="E21">
            <v>83.375</v>
          </cell>
          <cell r="F21">
            <v>100</v>
          </cell>
          <cell r="G21">
            <v>51</v>
          </cell>
          <cell r="H21">
            <v>23.040000000000003</v>
          </cell>
          <cell r="I21" t="str">
            <v>*</v>
          </cell>
          <cell r="J21">
            <v>44.28</v>
          </cell>
          <cell r="K21">
            <v>0.4</v>
          </cell>
        </row>
        <row r="22">
          <cell r="B22">
            <v>19.854166666666668</v>
          </cell>
          <cell r="C22">
            <v>28</v>
          </cell>
          <cell r="D22">
            <v>13.4</v>
          </cell>
          <cell r="E22">
            <v>71.958333333333329</v>
          </cell>
          <cell r="F22">
            <v>98</v>
          </cell>
          <cell r="G22">
            <v>32</v>
          </cell>
          <cell r="H22">
            <v>14.4</v>
          </cell>
          <cell r="I22" t="str">
            <v>*</v>
          </cell>
          <cell r="J22">
            <v>25.56</v>
          </cell>
          <cell r="K22">
            <v>0.2</v>
          </cell>
        </row>
        <row r="23">
          <cell r="B23">
            <v>21.391666666666666</v>
          </cell>
          <cell r="C23">
            <v>30.5</v>
          </cell>
          <cell r="D23">
            <v>13.5</v>
          </cell>
          <cell r="E23">
            <v>72.208333333333329</v>
          </cell>
          <cell r="F23">
            <v>97</v>
          </cell>
          <cell r="G23">
            <v>41</v>
          </cell>
          <cell r="H23">
            <v>16.920000000000002</v>
          </cell>
          <cell r="I23" t="str">
            <v>*</v>
          </cell>
          <cell r="J23">
            <v>29.880000000000003</v>
          </cell>
          <cell r="K23">
            <v>0</v>
          </cell>
        </row>
        <row r="24">
          <cell r="B24">
            <v>23.766666666666666</v>
          </cell>
          <cell r="C24">
            <v>32.299999999999997</v>
          </cell>
          <cell r="D24">
            <v>16.7</v>
          </cell>
          <cell r="E24">
            <v>74.166666666666671</v>
          </cell>
          <cell r="F24">
            <v>100</v>
          </cell>
          <cell r="G24">
            <v>45</v>
          </cell>
          <cell r="H24">
            <v>12.6</v>
          </cell>
          <cell r="I24" t="str">
            <v>*</v>
          </cell>
          <cell r="J24">
            <v>22.68</v>
          </cell>
          <cell r="K24">
            <v>0</v>
          </cell>
        </row>
        <row r="25">
          <cell r="B25">
            <v>26.516666666666662</v>
          </cell>
          <cell r="C25">
            <v>33.799999999999997</v>
          </cell>
          <cell r="D25">
            <v>19.899999999999999</v>
          </cell>
          <cell r="E25">
            <v>75.041666666666671</v>
          </cell>
          <cell r="F25">
            <v>98</v>
          </cell>
          <cell r="G25">
            <v>52</v>
          </cell>
          <cell r="H25">
            <v>16.2</v>
          </cell>
          <cell r="I25" t="str">
            <v>*</v>
          </cell>
          <cell r="J25">
            <v>29.16</v>
          </cell>
          <cell r="K25">
            <v>0</v>
          </cell>
        </row>
        <row r="26">
          <cell r="B26">
            <v>27.654166666666665</v>
          </cell>
          <cell r="C26">
            <v>33.1</v>
          </cell>
          <cell r="D26">
            <v>22.9</v>
          </cell>
          <cell r="E26">
            <v>76.125</v>
          </cell>
          <cell r="F26">
            <v>98</v>
          </cell>
          <cell r="G26">
            <v>54</v>
          </cell>
          <cell r="H26">
            <v>23.759999999999998</v>
          </cell>
          <cell r="I26" t="str">
            <v>*</v>
          </cell>
          <cell r="J26">
            <v>43.56</v>
          </cell>
          <cell r="K26">
            <v>0</v>
          </cell>
        </row>
        <row r="27">
          <cell r="B27">
            <v>27.662500000000005</v>
          </cell>
          <cell r="C27">
            <v>33.6</v>
          </cell>
          <cell r="D27">
            <v>22.9</v>
          </cell>
          <cell r="E27">
            <v>71.958333333333329</v>
          </cell>
          <cell r="F27">
            <v>93</v>
          </cell>
          <cell r="G27">
            <v>46</v>
          </cell>
          <cell r="H27">
            <v>18.720000000000002</v>
          </cell>
          <cell r="I27" t="str">
            <v>*</v>
          </cell>
          <cell r="J27">
            <v>35.64</v>
          </cell>
          <cell r="K27">
            <v>0</v>
          </cell>
        </row>
        <row r="28">
          <cell r="B28">
            <v>26.516666666666662</v>
          </cell>
          <cell r="C28">
            <v>31.5</v>
          </cell>
          <cell r="D28">
            <v>22</v>
          </cell>
          <cell r="E28">
            <v>79.166666666666671</v>
          </cell>
          <cell r="F28">
            <v>96</v>
          </cell>
          <cell r="G28">
            <v>60</v>
          </cell>
          <cell r="H28">
            <v>16.559999999999999</v>
          </cell>
          <cell r="I28" t="str">
            <v>*</v>
          </cell>
          <cell r="J28">
            <v>30.240000000000002</v>
          </cell>
          <cell r="K28">
            <v>0</v>
          </cell>
        </row>
        <row r="29">
          <cell r="B29">
            <v>27.187499999999996</v>
          </cell>
          <cell r="C29">
            <v>33.700000000000003</v>
          </cell>
          <cell r="D29">
            <v>21.7</v>
          </cell>
          <cell r="E29">
            <v>71.416666666666671</v>
          </cell>
          <cell r="F29">
            <v>98</v>
          </cell>
          <cell r="G29">
            <v>42</v>
          </cell>
          <cell r="H29">
            <v>15.840000000000002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26.345833333333335</v>
          </cell>
          <cell r="C30">
            <v>34</v>
          </cell>
          <cell r="D30">
            <v>19.399999999999999</v>
          </cell>
          <cell r="E30">
            <v>71.791666666666671</v>
          </cell>
          <cell r="F30">
            <v>98</v>
          </cell>
          <cell r="G30">
            <v>43</v>
          </cell>
          <cell r="H30">
            <v>23.400000000000002</v>
          </cell>
          <cell r="I30" t="str">
            <v>*</v>
          </cell>
          <cell r="J30">
            <v>45.36</v>
          </cell>
          <cell r="K30">
            <v>0</v>
          </cell>
        </row>
        <row r="31">
          <cell r="B31">
            <v>27.312500000000004</v>
          </cell>
          <cell r="C31">
            <v>34.5</v>
          </cell>
          <cell r="D31">
            <v>20.6</v>
          </cell>
          <cell r="E31">
            <v>71.625</v>
          </cell>
          <cell r="F31">
            <v>98</v>
          </cell>
          <cell r="G31">
            <v>48</v>
          </cell>
          <cell r="H31">
            <v>22.32</v>
          </cell>
          <cell r="I31" t="str">
            <v>*</v>
          </cell>
          <cell r="J31">
            <v>41.04</v>
          </cell>
          <cell r="K31">
            <v>0</v>
          </cell>
        </row>
        <row r="32">
          <cell r="B32">
            <v>27.945833333333336</v>
          </cell>
          <cell r="C32">
            <v>34.9</v>
          </cell>
          <cell r="D32">
            <v>22.5</v>
          </cell>
          <cell r="E32">
            <v>76.75</v>
          </cell>
          <cell r="F32">
            <v>99</v>
          </cell>
          <cell r="G32">
            <v>49</v>
          </cell>
          <cell r="H32">
            <v>21.240000000000002</v>
          </cell>
          <cell r="I32" t="str">
            <v>*</v>
          </cell>
          <cell r="J32">
            <v>37.080000000000005</v>
          </cell>
          <cell r="K32">
            <v>0</v>
          </cell>
        </row>
        <row r="33">
          <cell r="B33">
            <v>28.454166666666666</v>
          </cell>
          <cell r="C33">
            <v>34.799999999999997</v>
          </cell>
          <cell r="D33">
            <v>23.4</v>
          </cell>
          <cell r="E33">
            <v>76.083333333333329</v>
          </cell>
          <cell r="F33">
            <v>99</v>
          </cell>
          <cell r="G33">
            <v>51</v>
          </cell>
          <cell r="H33">
            <v>22.68</v>
          </cell>
          <cell r="I33" t="str">
            <v>*</v>
          </cell>
          <cell r="J33">
            <v>46.800000000000004</v>
          </cell>
          <cell r="K33">
            <v>0</v>
          </cell>
        </row>
        <row r="34">
          <cell r="B34">
            <v>28.30416666666666</v>
          </cell>
          <cell r="C34">
            <v>34.4</v>
          </cell>
          <cell r="D34">
            <v>23.5</v>
          </cell>
          <cell r="E34">
            <v>74.875</v>
          </cell>
          <cell r="F34">
            <v>95</v>
          </cell>
          <cell r="G34">
            <v>50</v>
          </cell>
          <cell r="H34">
            <v>29.52</v>
          </cell>
          <cell r="I34" t="str">
            <v>*</v>
          </cell>
          <cell r="J34">
            <v>52.92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I5"/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40" sqref="A40:XFD40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1" t="s">
        <v>223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</row>
    <row r="2" spans="1:36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30"/>
    </row>
    <row r="3" spans="1:36" s="5" customFormat="1" ht="20.100000000000001" customHeight="1" x14ac:dyDescent="0.2">
      <c r="A3" s="134"/>
      <c r="B3" s="135">
        <v>1</v>
      </c>
      <c r="C3" s="136">
        <f>SUM(B3+1)</f>
        <v>2</v>
      </c>
      <c r="D3" s="136">
        <f t="shared" ref="D3:AB3" si="0">SUM(C3+1)</f>
        <v>3</v>
      </c>
      <c r="E3" s="136">
        <f t="shared" si="0"/>
        <v>4</v>
      </c>
      <c r="F3" s="136">
        <f t="shared" si="0"/>
        <v>5</v>
      </c>
      <c r="G3" s="136">
        <v>6</v>
      </c>
      <c r="H3" s="136"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>SUM(AB3+1)</f>
        <v>28</v>
      </c>
      <c r="AD3" s="136">
        <f>SUM(AC3+1)</f>
        <v>29</v>
      </c>
      <c r="AE3" s="136">
        <v>30</v>
      </c>
      <c r="AF3" s="138" t="s">
        <v>26</v>
      </c>
    </row>
    <row r="4" spans="1:36" s="5" customFormat="1" ht="13.15" customHeight="1" x14ac:dyDescent="0.2">
      <c r="A4" s="134"/>
      <c r="B4" s="13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9"/>
    </row>
    <row r="5" spans="1:36" s="5" customFormat="1" x14ac:dyDescent="0.2">
      <c r="A5" s="43" t="s">
        <v>30</v>
      </c>
      <c r="B5" s="85">
        <f>[1]Abril!$B$5</f>
        <v>25.479166666666671</v>
      </c>
      <c r="C5" s="85">
        <f>[1]Abril!$B$6</f>
        <v>27.220833333333335</v>
      </c>
      <c r="D5" s="85">
        <f>[1]Abril!$B$7</f>
        <v>27.491666666666664</v>
      </c>
      <c r="E5" s="85">
        <f>[1]Abril!$B$8</f>
        <v>28.017391304347829</v>
      </c>
      <c r="F5" s="85">
        <f>[1]Abril!$B$9</f>
        <v>28.666666666666668</v>
      </c>
      <c r="G5" s="85">
        <f>[1]Abril!$B$10</f>
        <v>28.412499999999998</v>
      </c>
      <c r="H5" s="85">
        <f>[1]Abril!$B$11</f>
        <v>27.2</v>
      </c>
      <c r="I5" s="85">
        <f>[1]Abril!$B$12</f>
        <v>26.099999999999998</v>
      </c>
      <c r="J5" s="85">
        <f>[1]Abril!$B$13</f>
        <v>27.095833333333335</v>
      </c>
      <c r="K5" s="85">
        <f>[1]Abril!$B$14</f>
        <v>26.450000000000003</v>
      </c>
      <c r="L5" s="85">
        <f>[1]Abril!$B$15</f>
        <v>26.450000000000003</v>
      </c>
      <c r="M5" s="85">
        <f>[1]Abril!$B$16</f>
        <v>25.891666666666669</v>
      </c>
      <c r="N5" s="85">
        <f>[1]Abril!$B$17</f>
        <v>26.454166666666669</v>
      </c>
      <c r="O5" s="85">
        <f>[1]Abril!$B$18</f>
        <v>26.575000000000003</v>
      </c>
      <c r="P5" s="85">
        <f>[1]Abril!$B$19</f>
        <v>25.25</v>
      </c>
      <c r="Q5" s="85">
        <f>[1]Abril!$B$20</f>
        <v>25.049999999999997</v>
      </c>
      <c r="R5" s="85">
        <f>[1]Abril!$B$21</f>
        <v>24.691666666666663</v>
      </c>
      <c r="S5" s="85">
        <f>[1]Abril!$B$22</f>
        <v>22.42173913043478</v>
      </c>
      <c r="T5" s="85">
        <f>[1]Abril!$B$23</f>
        <v>22.345833333333331</v>
      </c>
      <c r="U5" s="85">
        <f>[1]Abril!$B$24</f>
        <v>23.554166666666671</v>
      </c>
      <c r="V5" s="85">
        <f>[1]Abril!$B$25</f>
        <v>26.037499999999994</v>
      </c>
      <c r="W5" s="85">
        <f>[1]Abril!$B$26</f>
        <v>26.145833333333329</v>
      </c>
      <c r="X5" s="85">
        <f>[1]Abril!$B$27</f>
        <v>25.870833333333337</v>
      </c>
      <c r="Y5" s="85">
        <f>[1]Abril!$B$28</f>
        <v>24.570833333333326</v>
      </c>
      <c r="Z5" s="85">
        <f>[1]Abril!$B$29</f>
        <v>25.133333333333329</v>
      </c>
      <c r="AA5" s="85">
        <f>[1]Abril!$B$30</f>
        <v>26.570833333333329</v>
      </c>
      <c r="AB5" s="85">
        <f>[1]Abril!$B$31</f>
        <v>27.400000000000002</v>
      </c>
      <c r="AC5" s="85">
        <f>[1]Abril!$B$32</f>
        <v>27.320833333333336</v>
      </c>
      <c r="AD5" s="85">
        <f>[1]Abril!$B$33</f>
        <v>27.470833333333321</v>
      </c>
      <c r="AE5" s="85">
        <f>[1]Abril!$B$34</f>
        <v>27.345833333333331</v>
      </c>
      <c r="AF5" s="73">
        <f>AVERAGE(B5:AE5)</f>
        <v>26.156165458937195</v>
      </c>
    </row>
    <row r="6" spans="1:36" x14ac:dyDescent="0.2">
      <c r="A6" s="43" t="s">
        <v>0</v>
      </c>
      <c r="B6" s="11">
        <f>[2]Abril!$B$5</f>
        <v>22.183333333333337</v>
      </c>
      <c r="C6" s="11">
        <f>[2]Abril!$B$6</f>
        <v>24.266666666666662</v>
      </c>
      <c r="D6" s="11">
        <f>[2]Abril!$B$7</f>
        <v>26.366666666666664</v>
      </c>
      <c r="E6" s="11">
        <f>[2]Abril!$B$8</f>
        <v>26.374999999999996</v>
      </c>
      <c r="F6" s="11">
        <f>[2]Abril!$B$9</f>
        <v>26.879166666666663</v>
      </c>
      <c r="G6" s="11">
        <f>[2]Abril!$B$10</f>
        <v>27.470833333333328</v>
      </c>
      <c r="H6" s="11">
        <f>[2]Abril!$B$11</f>
        <v>24.099999999999998</v>
      </c>
      <c r="I6" s="11">
        <f>[2]Abril!$B$12</f>
        <v>23.279166666666669</v>
      </c>
      <c r="J6" s="11">
        <f>[2]Abril!$B$13</f>
        <v>25.408333333333328</v>
      </c>
      <c r="K6" s="11">
        <f>[2]Abril!$B$14</f>
        <v>25.858333333333334</v>
      </c>
      <c r="L6" s="11">
        <f>[2]Abril!$B$15</f>
        <v>26.116666666666664</v>
      </c>
      <c r="M6" s="11">
        <f>[2]Abril!$B$16</f>
        <v>26.112500000000001</v>
      </c>
      <c r="N6" s="11">
        <f>[2]Abril!$B$17</f>
        <v>24.733333333333334</v>
      </c>
      <c r="O6" s="11">
        <f>[2]Abril!$B$18</f>
        <v>23.895833333333339</v>
      </c>
      <c r="P6" s="11">
        <f>[2]Abril!$B$19</f>
        <v>23.599999999999998</v>
      </c>
      <c r="Q6" s="11">
        <f>[2]Abril!$B$20</f>
        <v>23.487500000000001</v>
      </c>
      <c r="R6" s="11">
        <f>[2]Abril!$B$21</f>
        <v>20.487500000000004</v>
      </c>
      <c r="S6" s="11">
        <f>[2]Abril!$B$22</f>
        <v>18.145833333333329</v>
      </c>
      <c r="T6" s="11">
        <f>[2]Abril!$B$23</f>
        <v>18.466666666666665</v>
      </c>
      <c r="U6" s="11">
        <f>[2]Abril!$B$24</f>
        <v>19.491666666666664</v>
      </c>
      <c r="V6" s="11">
        <f>[2]Abril!$B$25</f>
        <v>21.945833333333329</v>
      </c>
      <c r="W6" s="11">
        <f>[2]Abril!$B$26</f>
        <v>25.729166666666668</v>
      </c>
      <c r="X6" s="11">
        <f>[2]Abril!$B$27</f>
        <v>25.970833333333335</v>
      </c>
      <c r="Y6" s="11">
        <f>[2]Abril!$B$28</f>
        <v>23.2</v>
      </c>
      <c r="Z6" s="11">
        <f>[2]Abril!$B$29</f>
        <v>23.812500000000004</v>
      </c>
      <c r="AA6" s="11">
        <f>[2]Abril!$B$30</f>
        <v>24.45</v>
      </c>
      <c r="AB6" s="11">
        <f>[2]Abril!$B$31</f>
        <v>25.309090909090912</v>
      </c>
      <c r="AC6" s="11">
        <f>[2]Abril!$B$32</f>
        <v>27.108333333333334</v>
      </c>
      <c r="AD6" s="11">
        <f>[2]Abril!$B$33</f>
        <v>26.520833333333329</v>
      </c>
      <c r="AE6" s="11">
        <f>[2]Abril!$B$34</f>
        <v>26.712500000000002</v>
      </c>
      <c r="AF6" s="73">
        <f t="shared" ref="AF6:AF49" si="1">AVERAGE(B6:AE6)</f>
        <v>24.249469696969701</v>
      </c>
    </row>
    <row r="7" spans="1:36" x14ac:dyDescent="0.2">
      <c r="A7" s="43" t="s">
        <v>88</v>
      </c>
      <c r="B7" s="11">
        <f>[3]Abril!$B$5</f>
        <v>23.7</v>
      </c>
      <c r="C7" s="11">
        <f>[3]Abril!$B$6</f>
        <v>25.833333333333332</v>
      </c>
      <c r="D7" s="11">
        <f>[3]Abril!$B$7</f>
        <v>28.008333333333336</v>
      </c>
      <c r="E7" s="11">
        <f>[3]Abril!$B$8</f>
        <v>29.1875</v>
      </c>
      <c r="F7" s="11">
        <f>[3]Abril!$B$9</f>
        <v>29.458333333333332</v>
      </c>
      <c r="G7" s="11">
        <f>[3]Abril!$B$10</f>
        <v>29.395833333333329</v>
      </c>
      <c r="H7" s="11">
        <f>[3]Abril!$B$11</f>
        <v>26.237499999999997</v>
      </c>
      <c r="I7" s="11">
        <f>[3]Abril!$B$12</f>
        <v>25.629166666666674</v>
      </c>
      <c r="J7" s="11">
        <f>[3]Abril!$B$13</f>
        <v>27.675000000000001</v>
      </c>
      <c r="K7" s="11">
        <f>[3]Abril!$B$14</f>
        <v>27.729166666666668</v>
      </c>
      <c r="L7" s="11">
        <f>[3]Abril!$B$15</f>
        <v>28.024999999999995</v>
      </c>
      <c r="M7" s="11">
        <f>[3]Abril!$B$16</f>
        <v>27.041666666666661</v>
      </c>
      <c r="N7" s="11">
        <f>[3]Abril!$B$17</f>
        <v>25.816666666666674</v>
      </c>
      <c r="O7" s="11">
        <f>[3]Abril!$B$18</f>
        <v>25.270833333333332</v>
      </c>
      <c r="P7" s="11">
        <f>[3]Abril!$B$19</f>
        <v>23.479166666666671</v>
      </c>
      <c r="Q7" s="11">
        <f>[3]Abril!$B$20</f>
        <v>23.608333333333334</v>
      </c>
      <c r="R7" s="11">
        <f>[3]Abril!$B$21</f>
        <v>22.745833333333334</v>
      </c>
      <c r="S7" s="11">
        <f>[3]Abril!$B$22</f>
        <v>20.845833333333328</v>
      </c>
      <c r="T7" s="11">
        <f>[3]Abril!$B$23</f>
        <v>22.150000000000006</v>
      </c>
      <c r="U7" s="11">
        <f>[3]Abril!$B$24</f>
        <v>22.595833333333331</v>
      </c>
      <c r="V7" s="11">
        <f>[3]Abril!$B$25</f>
        <v>25.770833333333332</v>
      </c>
      <c r="W7" s="11">
        <f>[3]Abril!$B$26</f>
        <v>27.066666666666674</v>
      </c>
      <c r="X7" s="11">
        <f>[3]Abril!$B$27</f>
        <v>27.299999999999997</v>
      </c>
      <c r="Y7" s="11">
        <f>[3]Abril!$B$28</f>
        <v>25.904166666666669</v>
      </c>
      <c r="Z7" s="11">
        <f>[3]Abril!$B$29</f>
        <v>26.849999999999998</v>
      </c>
      <c r="AA7" s="11">
        <f>[3]Abril!$B$30</f>
        <v>27.4375</v>
      </c>
      <c r="AB7" s="11">
        <f>[3]Abril!$B$31</f>
        <v>27.966666666666669</v>
      </c>
      <c r="AC7" s="11">
        <f>[3]Abril!$B$32</f>
        <v>28.358333333333334</v>
      </c>
      <c r="AD7" s="11">
        <f>[3]Abril!$B$33</f>
        <v>28.416666666666671</v>
      </c>
      <c r="AE7" s="11">
        <f>[3]Abril!$B$34</f>
        <v>28.504166666666674</v>
      </c>
      <c r="AF7" s="73">
        <f t="shared" si="1"/>
        <v>26.266944444444448</v>
      </c>
    </row>
    <row r="8" spans="1:36" x14ac:dyDescent="0.2">
      <c r="A8" s="43" t="s">
        <v>1</v>
      </c>
      <c r="B8" s="11">
        <f>[4]Abril!$B$5</f>
        <v>25.066666666666666</v>
      </c>
      <c r="C8" s="11">
        <f>[4]Abril!$B$6</f>
        <v>27.320833333333336</v>
      </c>
      <c r="D8" s="11">
        <f>[4]Abril!$B$7</f>
        <v>28.916666666666671</v>
      </c>
      <c r="E8" s="11">
        <f>[4]Abril!$B$8</f>
        <v>29.479166666666668</v>
      </c>
      <c r="F8" s="11">
        <f>[4]Abril!$B$9</f>
        <v>28.974999999999998</v>
      </c>
      <c r="G8" s="11">
        <f>[4]Abril!$B$10</f>
        <v>29.545833333333334</v>
      </c>
      <c r="H8" s="11">
        <f>[4]Abril!$B$11</f>
        <v>26.579166666666666</v>
      </c>
      <c r="I8" s="11">
        <f>[4]Abril!$B$12</f>
        <v>27.366666666666664</v>
      </c>
      <c r="J8" s="11">
        <f>[4]Abril!$B$13</f>
        <v>28.341666666666669</v>
      </c>
      <c r="K8" s="11">
        <f>[4]Abril!$B$14</f>
        <v>26.954166666666666</v>
      </c>
      <c r="L8" s="11">
        <f>[4]Abril!$B$15</f>
        <v>27.120833333333334</v>
      </c>
      <c r="M8" s="11">
        <f>[4]Abril!$B$16</f>
        <v>25.779166666666669</v>
      </c>
      <c r="N8" s="11">
        <f>[4]Abril!$B$17</f>
        <v>26.379166666666666</v>
      </c>
      <c r="O8" s="11">
        <f>[4]Abril!$B$18</f>
        <v>28.083333333333332</v>
      </c>
      <c r="P8" s="11">
        <f>[4]Abril!$B$19</f>
        <v>26.270833333333329</v>
      </c>
      <c r="Q8" s="11">
        <f>[4]Abril!$B$20</f>
        <v>24.666666666666661</v>
      </c>
      <c r="R8" s="11">
        <f>[4]Abril!$B$21</f>
        <v>24.333333333333332</v>
      </c>
      <c r="S8" s="11">
        <f>[4]Abril!$B$22</f>
        <v>22.224999999999998</v>
      </c>
      <c r="T8" s="11">
        <f>[4]Abril!$B$23</f>
        <v>22.679166666666671</v>
      </c>
      <c r="U8" s="11">
        <f>[4]Abril!$B$24</f>
        <v>25.233333333333334</v>
      </c>
      <c r="V8" s="11">
        <f>[4]Abril!$B$25</f>
        <v>27.333333333333339</v>
      </c>
      <c r="W8" s="11">
        <f>[4]Abril!$B$26</f>
        <v>27.86666666666666</v>
      </c>
      <c r="X8" s="11">
        <f>[4]Abril!$B$27</f>
        <v>27.612499999999994</v>
      </c>
      <c r="Y8" s="11">
        <f>[4]Abril!$B$28</f>
        <v>26.879166666666666</v>
      </c>
      <c r="Z8" s="11">
        <f>[4]Abril!$B$29</f>
        <v>27.5</v>
      </c>
      <c r="AA8" s="11">
        <f>[4]Abril!$B$30</f>
        <v>27.895833333333332</v>
      </c>
      <c r="AB8" s="11">
        <f>[4]Abril!$B$31</f>
        <v>28.608333333333338</v>
      </c>
      <c r="AC8" s="11">
        <f>[4]Abril!$B$32</f>
        <v>28.866666666666671</v>
      </c>
      <c r="AD8" s="11">
        <f>[4]Abril!$B$33</f>
        <v>29.424999999999997</v>
      </c>
      <c r="AE8" s="11">
        <f>[4]Abril!$B$34</f>
        <v>29.291666666666671</v>
      </c>
      <c r="AF8" s="73">
        <f t="shared" si="1"/>
        <v>27.086527777777778</v>
      </c>
    </row>
    <row r="9" spans="1:36" x14ac:dyDescent="0.2">
      <c r="A9" s="43" t="s">
        <v>151</v>
      </c>
      <c r="B9" s="11">
        <f>[5]Abril!$B$5</f>
        <v>21.866666666666671</v>
      </c>
      <c r="C9" s="11">
        <f>[5]Abril!$B$6</f>
        <v>24.462500000000002</v>
      </c>
      <c r="D9" s="11">
        <f>[5]Abril!$B$7</f>
        <v>27.033333333333335</v>
      </c>
      <c r="E9" s="11">
        <f>[5]Abril!$B$8</f>
        <v>27.9375</v>
      </c>
      <c r="F9" s="11">
        <f>[5]Abril!$B$9</f>
        <v>28.060869565217391</v>
      </c>
      <c r="G9" s="11">
        <f>[5]Abril!$B$10</f>
        <v>27.545833333333334</v>
      </c>
      <c r="H9" s="11">
        <f>[5]Abril!$B$11</f>
        <v>24.558333333333334</v>
      </c>
      <c r="I9" s="11">
        <f>[5]Abril!$B$12</f>
        <v>22.854166666666668</v>
      </c>
      <c r="J9" s="11">
        <f>[5]Abril!$B$13</f>
        <v>25.933333333333334</v>
      </c>
      <c r="K9" s="11">
        <f>[5]Abril!$B$14</f>
        <v>26.38333333333334</v>
      </c>
      <c r="L9" s="11">
        <f>[5]Abril!$B$15</f>
        <v>26.487499999999997</v>
      </c>
      <c r="M9" s="11">
        <f>[5]Abril!$B$16</f>
        <v>25.024999999999995</v>
      </c>
      <c r="N9" s="11">
        <f>[5]Abril!$B$17</f>
        <v>24.066666666666663</v>
      </c>
      <c r="O9" s="11">
        <f>[5]Abril!$B$18</f>
        <v>23.758333333333336</v>
      </c>
      <c r="P9" s="11">
        <f>[5]Abril!$B$19</f>
        <v>23.191666666666666</v>
      </c>
      <c r="Q9" s="11">
        <f>[5]Abril!$B$20</f>
        <v>22.645833333333339</v>
      </c>
      <c r="R9" s="11">
        <f>[5]Abril!$B$21</f>
        <v>19.195833333333333</v>
      </c>
      <c r="S9" s="11">
        <f>[5]Abril!$B$22</f>
        <v>17.941666666666666</v>
      </c>
      <c r="T9" s="11">
        <f>[5]Abril!$B$23</f>
        <v>19.333333333333332</v>
      </c>
      <c r="U9" s="11">
        <f>[5]Abril!$B$24</f>
        <v>21.266666666666666</v>
      </c>
      <c r="V9" s="11">
        <f>[5]Abril!$B$25</f>
        <v>23.82083333333334</v>
      </c>
      <c r="W9" s="11">
        <f>[5]Abril!$B$26</f>
        <v>25.775000000000002</v>
      </c>
      <c r="X9" s="11">
        <f>[5]Abril!$B$27</f>
        <v>27.183333333333326</v>
      </c>
      <c r="Y9" s="11">
        <f>[5]Abril!$B$28</f>
        <v>24.891666666666669</v>
      </c>
      <c r="Z9" s="11">
        <f>[5]Abril!$B$29</f>
        <v>24.774999999999995</v>
      </c>
      <c r="AA9" s="11">
        <f>[5]Abril!$B$30</f>
        <v>25.8125</v>
      </c>
      <c r="AB9" s="11">
        <f>[5]Abril!$B$31</f>
        <v>26.762499999999999</v>
      </c>
      <c r="AC9" s="11">
        <f>[5]Abril!$B$32</f>
        <v>28.275000000000002</v>
      </c>
      <c r="AD9" s="11">
        <f>[5]Abril!$B$33</f>
        <v>27.637499999999999</v>
      </c>
      <c r="AE9" s="11">
        <f>[5]Abril!$B$34</f>
        <v>27.487500000000008</v>
      </c>
      <c r="AF9" s="73">
        <f t="shared" si="1"/>
        <v>24.73230676328502</v>
      </c>
    </row>
    <row r="10" spans="1:36" x14ac:dyDescent="0.2">
      <c r="A10" s="43" t="s">
        <v>95</v>
      </c>
      <c r="B10" s="11">
        <f>[6]Abril!$B$5</f>
        <v>24.066666666666674</v>
      </c>
      <c r="C10" s="11">
        <f>[6]Abril!$B$6</f>
        <v>24.933333333333337</v>
      </c>
      <c r="D10" s="11">
        <f>[6]Abril!$B$7</f>
        <v>26.587500000000002</v>
      </c>
      <c r="E10" s="11">
        <f>[6]Abril!$B$8</f>
        <v>26.445833333333329</v>
      </c>
      <c r="F10" s="11">
        <f>[6]Abril!$B$9</f>
        <v>27.379166666666663</v>
      </c>
      <c r="G10" s="11">
        <f>[6]Abril!$B$10</f>
        <v>27.233333333333334</v>
      </c>
      <c r="H10" s="11">
        <f>[6]Abril!$B$11</f>
        <v>23.912499999999998</v>
      </c>
      <c r="I10" s="11">
        <f>[6]Abril!$B$12</f>
        <v>24.474999999999998</v>
      </c>
      <c r="J10" s="11">
        <f>[6]Abril!$B$13</f>
        <v>25.154166666666672</v>
      </c>
      <c r="K10" s="11">
        <f>[6]Abril!$B$14</f>
        <v>23.839130434782611</v>
      </c>
      <c r="L10" s="11">
        <f>[6]Abril!$B$15</f>
        <v>24.683333333333334</v>
      </c>
      <c r="M10" s="11">
        <f>[6]Abril!$B$16</f>
        <v>24.691666666666666</v>
      </c>
      <c r="N10" s="11">
        <f>[6]Abril!$B$17</f>
        <v>24.604166666666668</v>
      </c>
      <c r="O10" s="11">
        <f>[6]Abril!$B$18</f>
        <v>24.862499999999994</v>
      </c>
      <c r="P10" s="11">
        <f>[6]Abril!$B$19</f>
        <v>23.212500000000006</v>
      </c>
      <c r="Q10" s="11">
        <f>[6]Abril!$B$20</f>
        <v>22.641666666666666</v>
      </c>
      <c r="R10" s="11">
        <f>[6]Abril!$B$21</f>
        <v>22.612499999999997</v>
      </c>
      <c r="S10" s="11">
        <f>[6]Abril!$B$22</f>
        <v>20.504166666666663</v>
      </c>
      <c r="T10" s="11">
        <f>[6]Abril!$B$23</f>
        <v>19.591666666666665</v>
      </c>
      <c r="U10" s="11">
        <f>[6]Abril!$B$24</f>
        <v>22.2</v>
      </c>
      <c r="V10" s="11">
        <f>[6]Abril!$B$25</f>
        <v>25.291666666666668</v>
      </c>
      <c r="W10" s="11">
        <f>[6]Abril!$B$26</f>
        <v>25.416666666666661</v>
      </c>
      <c r="X10" s="11">
        <f>[6]Abril!$B$27</f>
        <v>24.917391304347827</v>
      </c>
      <c r="Y10" s="11">
        <f>[6]Abril!$B$28</f>
        <v>24.583333333333329</v>
      </c>
      <c r="Z10" s="11">
        <f>[6]Abril!$B$29</f>
        <v>23.845833333333335</v>
      </c>
      <c r="AA10" s="11">
        <f>[6]Abril!$B$30</f>
        <v>25.037499999999994</v>
      </c>
      <c r="AB10" s="11">
        <f>[6]Abril!$B$31</f>
        <v>26.466666666666665</v>
      </c>
      <c r="AC10" s="11">
        <f>[6]Abril!$B$32</f>
        <v>25.870833333333337</v>
      </c>
      <c r="AD10" s="11">
        <f>[6]Abril!$B$33</f>
        <v>25.875</v>
      </c>
      <c r="AE10" s="11">
        <f>[6]Abril!$B$34</f>
        <v>26.450000000000003</v>
      </c>
      <c r="AF10" s="73">
        <f t="shared" si="1"/>
        <v>24.57952294685991</v>
      </c>
    </row>
    <row r="11" spans="1:36" x14ac:dyDescent="0.2">
      <c r="A11" s="43" t="s">
        <v>52</v>
      </c>
      <c r="B11" s="11">
        <f>[7]Abril!$B$5</f>
        <v>25.354166666666668</v>
      </c>
      <c r="C11" s="11">
        <f>[7]Abril!$B$6</f>
        <v>26.233333333333334</v>
      </c>
      <c r="D11" s="11">
        <f>[7]Abril!$B$7</f>
        <v>27.950000000000003</v>
      </c>
      <c r="E11" s="11">
        <f>[7]Abril!$B$8</f>
        <v>28.524999999999995</v>
      </c>
      <c r="F11" s="11">
        <f>[7]Abril!$B$9</f>
        <v>29.095833333333335</v>
      </c>
      <c r="G11" s="11">
        <f>[7]Abril!$B$10</f>
        <v>28.679166666666671</v>
      </c>
      <c r="H11" s="11">
        <f>[7]Abril!$B$11</f>
        <v>25.316666666666666</v>
      </c>
      <c r="I11" s="11">
        <f>[7]Abril!$B$12</f>
        <v>25.691666666666666</v>
      </c>
      <c r="J11" s="11">
        <f>[7]Abril!$B$13</f>
        <v>26.266666666666666</v>
      </c>
      <c r="K11" s="11">
        <f>[7]Abril!$B$14</f>
        <v>26.245833333333334</v>
      </c>
      <c r="L11" s="11">
        <f>[7]Abril!$B$15</f>
        <v>27.258333333333336</v>
      </c>
      <c r="M11" s="11">
        <f>[7]Abril!$B$16</f>
        <v>26.020833333333329</v>
      </c>
      <c r="N11" s="11">
        <f>[7]Abril!$B$17</f>
        <v>26.149999999999995</v>
      </c>
      <c r="O11" s="11">
        <f>[7]Abril!$B$18</f>
        <v>25.074999999999999</v>
      </c>
      <c r="P11" s="11">
        <f>[7]Abril!$B$19</f>
        <v>25.158333333333331</v>
      </c>
      <c r="Q11" s="11">
        <f>[7]Abril!$B$20</f>
        <v>24.224999999999998</v>
      </c>
      <c r="R11" s="11">
        <f>[7]Abril!$B$21</f>
        <v>23.150000000000002</v>
      </c>
      <c r="S11" s="11">
        <f>[7]Abril!$B$22</f>
        <v>21.095833333333335</v>
      </c>
      <c r="T11" s="11">
        <f>[7]Abril!$B$23</f>
        <v>21.637500000000003</v>
      </c>
      <c r="U11" s="11">
        <f>[7]Abril!$B$24</f>
        <v>22.308333333333326</v>
      </c>
      <c r="V11" s="11">
        <f>[7]Abril!$B$25</f>
        <v>25.537499999999998</v>
      </c>
      <c r="W11" s="11">
        <f>[7]Abril!$B$26</f>
        <v>26.775000000000002</v>
      </c>
      <c r="X11" s="11">
        <f>[7]Abril!$B$27</f>
        <v>27.195833333333336</v>
      </c>
      <c r="Y11" s="11">
        <f>[7]Abril!$B$28</f>
        <v>25.974999999999998</v>
      </c>
      <c r="Z11" s="11">
        <f>[7]Abril!$B$29</f>
        <v>26.675000000000001</v>
      </c>
      <c r="AA11" s="11">
        <f>[7]Abril!$B$30</f>
        <v>27.049999999999997</v>
      </c>
      <c r="AB11" s="11">
        <f>[7]Abril!$B$31</f>
        <v>28.333333333333332</v>
      </c>
      <c r="AC11" s="11">
        <f>[7]Abril!$B$32</f>
        <v>28.766666666666666</v>
      </c>
      <c r="AD11" s="11">
        <f>[7]Abril!$B$33</f>
        <v>28.079166666666666</v>
      </c>
      <c r="AE11" s="11">
        <f>[7]Abril!$B$34</f>
        <v>28.491666666666671</v>
      </c>
      <c r="AF11" s="73">
        <f t="shared" si="1"/>
        <v>26.143888888888885</v>
      </c>
    </row>
    <row r="12" spans="1:36" hidden="1" x14ac:dyDescent="0.2">
      <c r="A12" s="43" t="s">
        <v>31</v>
      </c>
      <c r="B12" s="11" t="str">
        <f>[8]Abril!$B$5</f>
        <v>*</v>
      </c>
      <c r="C12" s="11" t="str">
        <f>[8]Abril!$B$6</f>
        <v>*</v>
      </c>
      <c r="D12" s="11" t="str">
        <f>[8]Abril!$B$7</f>
        <v>*</v>
      </c>
      <c r="E12" s="11" t="str">
        <f>[8]Abril!$B$8</f>
        <v>*</v>
      </c>
      <c r="F12" s="11" t="str">
        <f>[8]Abril!$B$9</f>
        <v>*</v>
      </c>
      <c r="G12" s="11" t="str">
        <f>[8]Abril!$B$10</f>
        <v>*</v>
      </c>
      <c r="H12" s="11" t="str">
        <f>[8]Abril!$B$11</f>
        <v>*</v>
      </c>
      <c r="I12" s="11" t="str">
        <f>[8]Abril!$B$12</f>
        <v>*</v>
      </c>
      <c r="J12" s="11" t="str">
        <f>[8]Abril!$B$13</f>
        <v>*</v>
      </c>
      <c r="K12" s="11" t="str">
        <f>[8]Abril!$B$14</f>
        <v>*</v>
      </c>
      <c r="L12" s="11" t="str">
        <f>[8]Abril!$B$15</f>
        <v>*</v>
      </c>
      <c r="M12" s="11" t="str">
        <f>[8]Abril!$B$16</f>
        <v>*</v>
      </c>
      <c r="N12" s="11" t="str">
        <f>[8]Abril!$B$17</f>
        <v>*</v>
      </c>
      <c r="O12" s="11" t="str">
        <f>[8]Abril!$B$18</f>
        <v>*</v>
      </c>
      <c r="P12" s="11" t="str">
        <f>[8]Abril!$B$19</f>
        <v>*</v>
      </c>
      <c r="Q12" s="11" t="str">
        <f>[8]Abril!$B$20</f>
        <v>*</v>
      </c>
      <c r="R12" s="11" t="str">
        <f>[8]Abril!$B$21</f>
        <v>*</v>
      </c>
      <c r="S12" s="11" t="str">
        <f>[8]Abril!$B$22</f>
        <v>*</v>
      </c>
      <c r="T12" s="11" t="str">
        <f>[8]Abril!$B$23</f>
        <v>*</v>
      </c>
      <c r="U12" s="11" t="str">
        <f>[8]Abril!$B$24</f>
        <v>*</v>
      </c>
      <c r="V12" s="11" t="str">
        <f>[8]Abril!$B$25</f>
        <v>*</v>
      </c>
      <c r="W12" s="11" t="str">
        <f>[8]Abril!$B$26</f>
        <v>*</v>
      </c>
      <c r="X12" s="11" t="str">
        <f>[8]Abril!$B$27</f>
        <v>*</v>
      </c>
      <c r="Y12" s="11" t="str">
        <f>[8]Abril!$B$28</f>
        <v>*</v>
      </c>
      <c r="Z12" s="11" t="str">
        <f>[8]Abril!$B$29</f>
        <v>*</v>
      </c>
      <c r="AA12" s="11" t="str">
        <f>[8]Abril!$B$30</f>
        <v>*</v>
      </c>
      <c r="AB12" s="11" t="str">
        <f>[8]Abril!$B$31</f>
        <v>*</v>
      </c>
      <c r="AC12" s="11" t="str">
        <f>[8]Abril!$B$32</f>
        <v>*</v>
      </c>
      <c r="AD12" s="11" t="str">
        <f>[8]Abril!$B$33</f>
        <v>*</v>
      </c>
      <c r="AE12" s="11" t="str">
        <f>[8]Abril!$B$34</f>
        <v>*</v>
      </c>
      <c r="AF12" s="73" t="e">
        <f t="shared" si="1"/>
        <v>#DIV/0!</v>
      </c>
      <c r="AI12" t="s">
        <v>35</v>
      </c>
    </row>
    <row r="13" spans="1:36" x14ac:dyDescent="0.2">
      <c r="A13" s="43" t="s">
        <v>98</v>
      </c>
      <c r="B13" s="11">
        <f>[9]Abril!$B$5</f>
        <v>23.629166666666674</v>
      </c>
      <c r="C13" s="11">
        <f>[9]Abril!$B$6</f>
        <v>25.425000000000001</v>
      </c>
      <c r="D13" s="11">
        <f>[9]Abril!$B$7</f>
        <v>28.141666666666669</v>
      </c>
      <c r="E13" s="11">
        <f>[9]Abril!$B$8</f>
        <v>28.504166666666674</v>
      </c>
      <c r="F13" s="11">
        <f>[9]Abril!$B$9</f>
        <v>28.645833333333332</v>
      </c>
      <c r="G13" s="11">
        <f>[9]Abril!$B$10</f>
        <v>29.099999999999994</v>
      </c>
      <c r="H13" s="11">
        <f>[9]Abril!$B$11</f>
        <v>26.833333333333339</v>
      </c>
      <c r="I13" s="11">
        <f>[9]Abril!$B$12</f>
        <v>25.316666666666674</v>
      </c>
      <c r="J13" s="11">
        <f>[9]Abril!$B$13</f>
        <v>26.412499999999994</v>
      </c>
      <c r="K13" s="11">
        <f>[9]Abril!$B$14</f>
        <v>26.416666666666668</v>
      </c>
      <c r="L13" s="11">
        <f>[9]Abril!$B$15</f>
        <v>25.383333333333329</v>
      </c>
      <c r="M13" s="11">
        <f>[9]Abril!$B$16</f>
        <v>25.020833333333332</v>
      </c>
      <c r="N13" s="11">
        <f>[9]Abril!$B$17</f>
        <v>26.083333333333332</v>
      </c>
      <c r="O13" s="11">
        <f>[9]Abril!$B$18</f>
        <v>26.625</v>
      </c>
      <c r="P13" s="11">
        <f>[9]Abril!$B$19</f>
        <v>25.691666666666666</v>
      </c>
      <c r="Q13" s="11">
        <f>[9]Abril!$B$20</f>
        <v>24.658333333333331</v>
      </c>
      <c r="R13" s="11">
        <f>[9]Abril!$B$21</f>
        <v>22.737500000000001</v>
      </c>
      <c r="S13" s="11">
        <f>[9]Abril!$B$22</f>
        <v>19.854166666666668</v>
      </c>
      <c r="T13" s="11">
        <f>[9]Abril!$B$23</f>
        <v>21.391666666666666</v>
      </c>
      <c r="U13" s="11">
        <f>[9]Abril!$B$24</f>
        <v>23.766666666666666</v>
      </c>
      <c r="V13" s="11">
        <f>[9]Abril!$B$25</f>
        <v>26.516666666666662</v>
      </c>
      <c r="W13" s="11">
        <f>[9]Abril!$B$26</f>
        <v>27.654166666666665</v>
      </c>
      <c r="X13" s="11">
        <f>[9]Abril!$B$27</f>
        <v>27.662500000000005</v>
      </c>
      <c r="Y13" s="11">
        <f>[9]Abril!$B$28</f>
        <v>26.516666666666662</v>
      </c>
      <c r="Z13" s="11">
        <f>[9]Abril!$B$29</f>
        <v>27.187499999999996</v>
      </c>
      <c r="AA13" s="11">
        <f>[9]Abril!$B$30</f>
        <v>26.345833333333335</v>
      </c>
      <c r="AB13" s="11">
        <f>[9]Abril!$B$31</f>
        <v>27.312500000000004</v>
      </c>
      <c r="AC13" s="11">
        <f>[9]Abril!$B$32</f>
        <v>27.945833333333336</v>
      </c>
      <c r="AD13" s="11">
        <f>[9]Abril!$B$33</f>
        <v>28.454166666666666</v>
      </c>
      <c r="AE13" s="11">
        <f>[9]Abril!$B$34</f>
        <v>28.30416666666666</v>
      </c>
      <c r="AF13" s="73">
        <f t="shared" si="1"/>
        <v>26.117916666666662</v>
      </c>
    </row>
    <row r="14" spans="1:36" hidden="1" x14ac:dyDescent="0.2">
      <c r="A14" s="43" t="s">
        <v>102</v>
      </c>
      <c r="B14" s="11" t="str">
        <f>[10]Abril!$B$5</f>
        <v>*</v>
      </c>
      <c r="C14" s="11" t="str">
        <f>[10]Abril!$B$6</f>
        <v>*</v>
      </c>
      <c r="D14" s="11" t="str">
        <f>[10]Abril!$B$7</f>
        <v>*</v>
      </c>
      <c r="E14" s="11" t="str">
        <f>[10]Abril!$B$8</f>
        <v>*</v>
      </c>
      <c r="F14" s="11" t="str">
        <f>[10]Abril!$B$9</f>
        <v>*</v>
      </c>
      <c r="G14" s="11" t="str">
        <f>[10]Abril!$B$10</f>
        <v>*</v>
      </c>
      <c r="H14" s="11" t="str">
        <f>[10]Abril!$B$11</f>
        <v>*</v>
      </c>
      <c r="I14" s="11" t="str">
        <f>[10]Abril!$B$12</f>
        <v>*</v>
      </c>
      <c r="J14" s="11" t="str">
        <f>[10]Abril!$B$13</f>
        <v>*</v>
      </c>
      <c r="K14" s="11" t="str">
        <f>[10]Abril!$B$14</f>
        <v>*</v>
      </c>
      <c r="L14" s="11" t="str">
        <f>[10]Abril!$B$15</f>
        <v>*</v>
      </c>
      <c r="M14" s="11" t="str">
        <f>[10]Abril!$B$16</f>
        <v>*</v>
      </c>
      <c r="N14" s="11" t="str">
        <f>[10]Abril!$B$17</f>
        <v>*</v>
      </c>
      <c r="O14" s="11" t="str">
        <f>[10]Abril!$B$18</f>
        <v>*</v>
      </c>
      <c r="P14" s="11" t="str">
        <f>[10]Abril!$B$19</f>
        <v>*</v>
      </c>
      <c r="Q14" s="11" t="str">
        <f>[10]Abril!$B$20</f>
        <v>*</v>
      </c>
      <c r="R14" s="11" t="str">
        <f>[10]Abril!$B$21</f>
        <v>*</v>
      </c>
      <c r="S14" s="11" t="str">
        <f>[10]Abril!$B$22</f>
        <v>*</v>
      </c>
      <c r="T14" s="11" t="str">
        <f>[10]Abril!$B$23</f>
        <v>*</v>
      </c>
      <c r="U14" s="11" t="str">
        <f>[10]Abril!$B$24</f>
        <v>*</v>
      </c>
      <c r="V14" s="11" t="str">
        <f>[10]Abril!$B$25</f>
        <v>*</v>
      </c>
      <c r="W14" s="11" t="str">
        <f>[10]Abril!$B$26</f>
        <v>*</v>
      </c>
      <c r="X14" s="11" t="str">
        <f>[10]Abril!$B$27</f>
        <v>*</v>
      </c>
      <c r="Y14" s="11" t="str">
        <f>[10]Abril!$B$28</f>
        <v>*</v>
      </c>
      <c r="Z14" s="11" t="str">
        <f>[10]Abril!$B$29</f>
        <v>*</v>
      </c>
      <c r="AA14" s="11" t="str">
        <f>[10]Abril!$B$30</f>
        <v>*</v>
      </c>
      <c r="AB14" s="11" t="str">
        <f>[10]Abril!$B$31</f>
        <v>*</v>
      </c>
      <c r="AC14" s="11" t="str">
        <f>[10]Abril!$B$32</f>
        <v>*</v>
      </c>
      <c r="AD14" s="11" t="str">
        <f>[10]Abril!$B$33</f>
        <v>*</v>
      </c>
      <c r="AE14" s="11" t="str">
        <f>[10]Abril!$B$34</f>
        <v>*</v>
      </c>
      <c r="AF14" s="73" t="e">
        <f t="shared" si="1"/>
        <v>#DIV/0!</v>
      </c>
    </row>
    <row r="15" spans="1:36" x14ac:dyDescent="0.2">
      <c r="A15" s="43" t="s">
        <v>105</v>
      </c>
      <c r="B15" s="11">
        <f>[11]Abril!$B$5</f>
        <v>23.391666666666666</v>
      </c>
      <c r="C15" s="11">
        <f>[11]Abril!$B$6</f>
        <v>25.399999999999995</v>
      </c>
      <c r="D15" s="11">
        <f>[11]Abril!$B$7</f>
        <v>27.879166666666666</v>
      </c>
      <c r="E15" s="11">
        <f>[11]Abril!$B$8</f>
        <v>28.339130434782611</v>
      </c>
      <c r="F15" s="11">
        <f>[11]Abril!$B$9</f>
        <v>28.804166666666671</v>
      </c>
      <c r="G15" s="11">
        <f>[11]Abril!$B$10</f>
        <v>28.525000000000006</v>
      </c>
      <c r="H15" s="11">
        <f>[11]Abril!$B$11</f>
        <v>25.708333333333329</v>
      </c>
      <c r="I15" s="11">
        <f>[11]Abril!$B$12</f>
        <v>24.200000000000003</v>
      </c>
      <c r="J15" s="11">
        <f>[11]Abril!$B$13</f>
        <v>26.804166666666671</v>
      </c>
      <c r="K15" s="11">
        <f>[11]Abril!$B$14</f>
        <v>27.995833333333334</v>
      </c>
      <c r="L15" s="11">
        <f>[11]Abril!$B$15</f>
        <v>27.712499999999995</v>
      </c>
      <c r="M15" s="11">
        <f>[11]Abril!$B$16</f>
        <v>27.537499999999998</v>
      </c>
      <c r="N15" s="11">
        <f>[11]Abril!$B$17</f>
        <v>25.929166666666671</v>
      </c>
      <c r="O15" s="11">
        <f>[11]Abril!$B$18</f>
        <v>24.450000000000003</v>
      </c>
      <c r="P15" s="11">
        <f>[11]Abril!$B$19</f>
        <v>22.679166666666664</v>
      </c>
      <c r="Q15" s="11">
        <f>[11]Abril!$B$20</f>
        <v>24.045833333333331</v>
      </c>
      <c r="R15" s="11">
        <f>[11]Abril!$B$21</f>
        <v>20.791666666666668</v>
      </c>
      <c r="S15" s="11">
        <f>[11]Abril!$B$22</f>
        <v>18.066666666666666</v>
      </c>
      <c r="T15" s="11">
        <f>[11]Abril!$B$23</f>
        <v>20.62916666666667</v>
      </c>
      <c r="U15" s="11">
        <f>[11]Abril!$B$24</f>
        <v>21.945833333333336</v>
      </c>
      <c r="V15" s="11">
        <f>[11]Abril!$B$25</f>
        <v>24.445833333333326</v>
      </c>
      <c r="W15" s="11">
        <f>[11]Abril!$B$26</f>
        <v>26.983333333333334</v>
      </c>
      <c r="X15" s="11">
        <f>[11]Abril!$B$27</f>
        <v>27.233333333333338</v>
      </c>
      <c r="Y15" s="11">
        <f>[11]Abril!$B$28</f>
        <v>25.729166666666661</v>
      </c>
      <c r="Z15" s="11">
        <f>[11]Abril!$B$29</f>
        <v>25.566666666666663</v>
      </c>
      <c r="AA15" s="11">
        <f>[11]Abril!$B$30</f>
        <v>26.416666666666668</v>
      </c>
      <c r="AB15" s="11">
        <f>[11]Abril!$B$31</f>
        <v>27.708333333333329</v>
      </c>
      <c r="AC15" s="11">
        <f>[11]Abril!$B$32</f>
        <v>27.816666666666666</v>
      </c>
      <c r="AD15" s="11">
        <f>[11]Abril!$B$33</f>
        <v>27.795833333333338</v>
      </c>
      <c r="AE15" s="11">
        <f>[11]Abril!$B$34</f>
        <v>28.05416666666666</v>
      </c>
      <c r="AF15" s="73">
        <f t="shared" si="1"/>
        <v>25.619498792270534</v>
      </c>
      <c r="AJ15" t="s">
        <v>35</v>
      </c>
    </row>
    <row r="16" spans="1:36" x14ac:dyDescent="0.2">
      <c r="A16" s="43" t="s">
        <v>152</v>
      </c>
      <c r="B16" s="11">
        <f>[12]Abril!$B$5</f>
        <v>24.287499999999994</v>
      </c>
      <c r="C16" s="11">
        <f>[12]Abril!$B$6</f>
        <v>25.49166666666666</v>
      </c>
      <c r="D16" s="11">
        <f>[12]Abril!$B$7</f>
        <v>26.495833333333334</v>
      </c>
      <c r="E16" s="11">
        <f>[12]Abril!$B$8</f>
        <v>26.316666666666663</v>
      </c>
      <c r="F16" s="11">
        <f>[12]Abril!$B$9</f>
        <v>27.491666666666664</v>
      </c>
      <c r="G16" s="11">
        <f>[12]Abril!$B$10</f>
        <v>26.804166666666671</v>
      </c>
      <c r="H16" s="11">
        <f>[12]Abril!$B$11</f>
        <v>25.020833333333332</v>
      </c>
      <c r="I16" s="11">
        <f>[12]Abril!$B$12</f>
        <v>24.570833333333336</v>
      </c>
      <c r="J16" s="11">
        <f>[12]Abril!$B$13</f>
        <v>24.895833333333339</v>
      </c>
      <c r="K16" s="11">
        <f>[12]Abril!$B$14</f>
        <v>24.720833333333335</v>
      </c>
      <c r="L16" s="11">
        <f>[12]Abril!$B$15</f>
        <v>24.620833333333337</v>
      </c>
      <c r="M16" s="11">
        <f>[12]Abril!$B$16</f>
        <v>25.120833333333337</v>
      </c>
      <c r="N16" s="11">
        <f>[12]Abril!$B$17</f>
        <v>24.854166666666661</v>
      </c>
      <c r="O16" s="11">
        <f>[12]Abril!$B$18</f>
        <v>24.974999999999998</v>
      </c>
      <c r="P16" s="11">
        <f>[12]Abril!$B$19</f>
        <v>23.970833333333335</v>
      </c>
      <c r="Q16" s="11">
        <f>[12]Abril!$B$20</f>
        <v>23.904347826086958</v>
      </c>
      <c r="R16" s="11">
        <f>[12]Abril!$B$21</f>
        <v>23.95</v>
      </c>
      <c r="S16" s="11">
        <f>[12]Abril!$B$22</f>
        <v>21.912499999999994</v>
      </c>
      <c r="T16" s="11">
        <f>[12]Abril!$B$23</f>
        <v>21.079166666666666</v>
      </c>
      <c r="U16" s="11">
        <f>[12]Abril!$B$24</f>
        <v>23.9375</v>
      </c>
      <c r="V16" s="11">
        <f>[12]Abril!$B$25</f>
        <v>26.579166666666666</v>
      </c>
      <c r="W16" s="11">
        <f>[12]Abril!$B$26</f>
        <v>25.945833333333329</v>
      </c>
      <c r="X16" s="11">
        <f>[12]Abril!$B$27</f>
        <v>23.679166666666664</v>
      </c>
      <c r="Y16" s="11">
        <f>[12]Abril!$B$28</f>
        <v>23.233333333333331</v>
      </c>
      <c r="Z16" s="11">
        <f>[12]Abril!$B$29</f>
        <v>24.917391304347827</v>
      </c>
      <c r="AA16" s="11">
        <f>[12]Abril!$B$30</f>
        <v>26.412499999999998</v>
      </c>
      <c r="AB16" s="11">
        <f>[12]Abril!$B$31</f>
        <v>26.062499999999996</v>
      </c>
      <c r="AC16" s="11">
        <f>[12]Abril!$B$32</f>
        <v>25.520833333333332</v>
      </c>
      <c r="AD16" s="11">
        <f>[12]Abril!$B$33</f>
        <v>25.820833333333329</v>
      </c>
      <c r="AE16" s="11">
        <f>[12]Abril!$B$34</f>
        <v>25.487500000000001</v>
      </c>
      <c r="AF16" s="73">
        <f t="shared" si="1"/>
        <v>24.936002415458937</v>
      </c>
      <c r="AJ16" t="s">
        <v>35</v>
      </c>
    </row>
    <row r="17" spans="1:38" x14ac:dyDescent="0.2">
      <c r="A17" s="43" t="s">
        <v>2</v>
      </c>
      <c r="B17" s="11">
        <f>[13]Abril!$B$5</f>
        <v>23.833333333333329</v>
      </c>
      <c r="C17" s="11">
        <f>[13]Abril!$B$6</f>
        <v>25.062499999999986</v>
      </c>
      <c r="D17" s="11">
        <f>[13]Abril!$B$7</f>
        <v>26.925000000000001</v>
      </c>
      <c r="E17" s="11">
        <f>[13]Abril!$B$8</f>
        <v>27.720833333333331</v>
      </c>
      <c r="F17" s="11">
        <f>[13]Abril!$B$9</f>
        <v>29.179166666666674</v>
      </c>
      <c r="G17" s="11">
        <f>[13]Abril!$B$10</f>
        <v>28.57083333333334</v>
      </c>
      <c r="H17" s="11">
        <f>[13]Abril!$B$11</f>
        <v>24.716666666666669</v>
      </c>
      <c r="I17" s="11">
        <f>[13]Abril!$B$12</f>
        <v>25.562500000000004</v>
      </c>
      <c r="J17" s="11">
        <f>[13]Abril!$B$13</f>
        <v>25.608333333333334</v>
      </c>
      <c r="K17" s="11">
        <f>[13]Abril!$B$14</f>
        <v>24.862500000000001</v>
      </c>
      <c r="L17" s="11">
        <f>[13]Abril!$B$15</f>
        <v>25.291666666666661</v>
      </c>
      <c r="M17" s="11">
        <f>[13]Abril!$B$16</f>
        <v>24.612499999999997</v>
      </c>
      <c r="N17" s="11">
        <f>[13]Abril!$B$17</f>
        <v>25.333333333333329</v>
      </c>
      <c r="O17" s="11">
        <f>[13]Abril!$B$18</f>
        <v>25.650000000000002</v>
      </c>
      <c r="P17" s="11">
        <f>[13]Abril!$B$19</f>
        <v>24.141666666666676</v>
      </c>
      <c r="Q17" s="11">
        <f>[13]Abril!$B$20</f>
        <v>23.237499999999997</v>
      </c>
      <c r="R17" s="11">
        <f>[13]Abril!$B$21</f>
        <v>22.625</v>
      </c>
      <c r="S17" s="11">
        <f>[13]Abril!$B$22</f>
        <v>21.033333333333335</v>
      </c>
      <c r="T17" s="11">
        <f>[13]Abril!$B$23</f>
        <v>22.345833333333342</v>
      </c>
      <c r="U17" s="11">
        <f>[13]Abril!$B$24</f>
        <v>24.195833333333336</v>
      </c>
      <c r="V17" s="11">
        <f>[13]Abril!$B$25</f>
        <v>26.891666666666666</v>
      </c>
      <c r="W17" s="11">
        <f>[13]Abril!$B$26</f>
        <v>27.254166666666666</v>
      </c>
      <c r="X17" s="11">
        <f>[13]Abril!$B$27</f>
        <v>25.833333333333329</v>
      </c>
      <c r="Y17" s="11">
        <f>[13]Abril!$B$28</f>
        <v>25.095833333333328</v>
      </c>
      <c r="Z17" s="11">
        <f>[13]Abril!$B$29</f>
        <v>26.291666666666668</v>
      </c>
      <c r="AA17" s="11">
        <f>[13]Abril!$B$30</f>
        <v>27.299999999999994</v>
      </c>
      <c r="AB17" s="11">
        <f>[13]Abril!$B$31</f>
        <v>27.320833333333336</v>
      </c>
      <c r="AC17" s="11">
        <f>[13]Abril!$B$32</f>
        <v>26.708333333333339</v>
      </c>
      <c r="AD17" s="11">
        <f>[13]Abril!$B$33</f>
        <v>27.204166666666666</v>
      </c>
      <c r="AE17" s="11">
        <f>[13]Abril!$B$34</f>
        <v>27.058333333333337</v>
      </c>
      <c r="AF17" s="73">
        <f t="shared" si="1"/>
        <v>25.582222222222224</v>
      </c>
      <c r="AH17" s="12" t="s">
        <v>35</v>
      </c>
    </row>
    <row r="18" spans="1:38" x14ac:dyDescent="0.2">
      <c r="A18" s="43" t="s">
        <v>3</v>
      </c>
      <c r="B18" s="11">
        <f>[14]Abril!$B$5</f>
        <v>25.395833333333343</v>
      </c>
      <c r="C18" s="11">
        <f>[14]Abril!$B$6</f>
        <v>25.883333333333329</v>
      </c>
      <c r="D18" s="11">
        <f>[14]Abril!$B$7</f>
        <v>25.854166666666668</v>
      </c>
      <c r="E18" s="11">
        <f>[14]Abril!$B$8</f>
        <v>26.954166666666666</v>
      </c>
      <c r="F18" s="11">
        <f>[14]Abril!$B$9</f>
        <v>27.387500000000003</v>
      </c>
      <c r="G18" s="11">
        <f>[14]Abril!$B$10</f>
        <v>26.616666666666664</v>
      </c>
      <c r="H18" s="11">
        <f>[14]Abril!$B$11</f>
        <v>25.808333333333337</v>
      </c>
      <c r="I18" s="11">
        <f>[14]Abril!$B$12</f>
        <v>24.700000000000003</v>
      </c>
      <c r="J18" s="11">
        <f>[14]Abril!$B$13</f>
        <v>24.183333333333326</v>
      </c>
      <c r="K18" s="11">
        <f>[14]Abril!$B$14</f>
        <v>24.795833333333331</v>
      </c>
      <c r="L18" s="11">
        <f>[14]Abril!$B$15</f>
        <v>24.083333333333339</v>
      </c>
      <c r="M18" s="11">
        <f>[14]Abril!$B$16</f>
        <v>24.820833333333329</v>
      </c>
      <c r="N18" s="11">
        <f>[14]Abril!$B$17</f>
        <v>25.170833333333334</v>
      </c>
      <c r="O18" s="11">
        <f>[14]Abril!$B$18</f>
        <v>24.054166666666664</v>
      </c>
      <c r="P18" s="11">
        <f>[14]Abril!$B$19</f>
        <v>24.479166666666668</v>
      </c>
      <c r="Q18" s="11">
        <f>[14]Abril!$B$20</f>
        <v>25.679166666666671</v>
      </c>
      <c r="R18" s="11">
        <f>[14]Abril!$B$21</f>
        <v>24.741666666666671</v>
      </c>
      <c r="S18" s="11">
        <f>[14]Abril!$B$22</f>
        <v>24.954166666666669</v>
      </c>
      <c r="T18" s="11">
        <f>[14]Abril!$B$23</f>
        <v>23.295833333333334</v>
      </c>
      <c r="U18" s="11">
        <f>[14]Abril!$B$24</f>
        <v>25.045833333333331</v>
      </c>
      <c r="V18" s="11">
        <f>[14]Abril!$B$25</f>
        <v>26.099999999999998</v>
      </c>
      <c r="W18" s="11">
        <f>[14]Abril!$B$26</f>
        <v>24.908333333333331</v>
      </c>
      <c r="X18" s="11">
        <f>[14]Abril!$B$27</f>
        <v>23.8</v>
      </c>
      <c r="Y18" s="11">
        <f>[14]Abril!$B$28</f>
        <v>23.791666666666668</v>
      </c>
      <c r="Z18" s="11">
        <f>[14]Abril!$B$29</f>
        <v>25.420833333333338</v>
      </c>
      <c r="AA18" s="11">
        <f>[14]Abril!$B$30</f>
        <v>26</v>
      </c>
      <c r="AB18" s="11">
        <f>[14]Abril!$B$31</f>
        <v>25.870833333333337</v>
      </c>
      <c r="AC18" s="11">
        <f>[14]Abril!$B$32</f>
        <v>26</v>
      </c>
      <c r="AD18" s="11">
        <f>[14]Abril!$B$33</f>
        <v>25.870833333333334</v>
      </c>
      <c r="AE18" s="11">
        <f>[14]Abril!$B$34</f>
        <v>26.095833333333335</v>
      </c>
      <c r="AF18" s="73">
        <f t="shared" si="1"/>
        <v>25.258749999999999</v>
      </c>
      <c r="AG18" s="12" t="s">
        <v>35</v>
      </c>
      <c r="AH18" s="12" t="s">
        <v>35</v>
      </c>
      <c r="AK18" t="s">
        <v>35</v>
      </c>
    </row>
    <row r="19" spans="1:38" x14ac:dyDescent="0.2">
      <c r="A19" s="43" t="s">
        <v>4</v>
      </c>
      <c r="B19" s="11">
        <f>[15]Abril!$B$5</f>
        <v>22.991666666666671</v>
      </c>
      <c r="C19" s="11">
        <f>[15]Abril!$B$6</f>
        <v>23.287500000000005</v>
      </c>
      <c r="D19" s="11">
        <f>[15]Abril!$B$7</f>
        <v>24.820833333333329</v>
      </c>
      <c r="E19" s="11">
        <f>[15]Abril!$B$8</f>
        <v>26</v>
      </c>
      <c r="F19" s="11">
        <f>[15]Abril!$B$9</f>
        <v>25.583333333333329</v>
      </c>
      <c r="G19" s="11">
        <f>[15]Abril!$B$10</f>
        <v>25.620833333333334</v>
      </c>
      <c r="H19" s="11">
        <f>[15]Abril!$B$11</f>
        <v>23.904166666666669</v>
      </c>
      <c r="I19" s="11">
        <f>[15]Abril!$B$12</f>
        <v>23.850000000000005</v>
      </c>
      <c r="J19" s="11">
        <f>[15]Abril!$B$13</f>
        <v>23.266666666666669</v>
      </c>
      <c r="K19" s="11">
        <f>[15]Abril!$B$14</f>
        <v>23.566666666666666</v>
      </c>
      <c r="L19" s="11">
        <f>[15]Abril!$B$15</f>
        <v>23.191666666666666</v>
      </c>
      <c r="M19" s="11">
        <f>[15]Abril!$B$16</f>
        <v>23.212500000000002</v>
      </c>
      <c r="N19" s="11">
        <f>[15]Abril!$B$17</f>
        <v>23.283333333333342</v>
      </c>
      <c r="O19" s="11">
        <f>[15]Abril!$B$18</f>
        <v>22.754166666666666</v>
      </c>
      <c r="P19" s="11">
        <f>[15]Abril!$B$19</f>
        <v>23.916666666666671</v>
      </c>
      <c r="Q19" s="11">
        <f>[15]Abril!$B$20</f>
        <v>24.604166666666668</v>
      </c>
      <c r="R19" s="11">
        <f>[15]Abril!$B$21</f>
        <v>22.929166666666671</v>
      </c>
      <c r="S19" s="11">
        <f>[15]Abril!$B$22</f>
        <v>22.358333333333334</v>
      </c>
      <c r="T19" s="11">
        <f>[15]Abril!$B$23</f>
        <v>21.720833333333328</v>
      </c>
      <c r="U19" s="11">
        <f>[15]Abril!$B$24</f>
        <v>24.179166666666664</v>
      </c>
      <c r="V19" s="11">
        <f>[15]Abril!$B$25</f>
        <v>25.362500000000008</v>
      </c>
      <c r="W19" s="11">
        <f>[15]Abril!$B$26</f>
        <v>24.770833333333339</v>
      </c>
      <c r="X19" s="11">
        <f>[15]Abril!$B$27</f>
        <v>24.38333333333334</v>
      </c>
      <c r="Y19" s="11">
        <f>[15]Abril!$B$28</f>
        <v>24.224999999999998</v>
      </c>
      <c r="Z19" s="11">
        <f>[15]Abril!$B$29</f>
        <v>25.491666666666671</v>
      </c>
      <c r="AA19" s="11">
        <f>[15]Abril!$B$30</f>
        <v>26.166666666666668</v>
      </c>
      <c r="AB19" s="11">
        <f>[15]Abril!$B$31</f>
        <v>25.6875</v>
      </c>
      <c r="AC19" s="11">
        <f>[15]Abril!$B$32</f>
        <v>25.974999999999994</v>
      </c>
      <c r="AD19" s="11">
        <f>[15]Abril!$B$33</f>
        <v>26.087500000000002</v>
      </c>
      <c r="AE19" s="11">
        <f>[15]Abril!$B$34</f>
        <v>25.845833333333335</v>
      </c>
      <c r="AF19" s="73">
        <f t="shared" si="1"/>
        <v>24.30125</v>
      </c>
      <c r="AG19" t="s">
        <v>35</v>
      </c>
      <c r="AH19" s="12" t="s">
        <v>35</v>
      </c>
      <c r="AJ19" t="s">
        <v>35</v>
      </c>
      <c r="AL19" s="12" t="s">
        <v>35</v>
      </c>
    </row>
    <row r="20" spans="1:38" x14ac:dyDescent="0.2">
      <c r="A20" s="43" t="s">
        <v>5</v>
      </c>
      <c r="B20" s="11">
        <f>[16]Abril!$B$5</f>
        <v>27.729166666666668</v>
      </c>
      <c r="C20" s="11">
        <f>[16]Abril!$B$6</f>
        <v>27.879166666666674</v>
      </c>
      <c r="D20" s="11">
        <f>[16]Abril!$B$7</f>
        <v>29.304166666666671</v>
      </c>
      <c r="E20" s="11">
        <f>[16]Abril!$B$8</f>
        <v>30.433333333333334</v>
      </c>
      <c r="F20" s="11">
        <f>[16]Abril!$B$9</f>
        <v>30.945833333333329</v>
      </c>
      <c r="G20" s="11">
        <f>[16]Abril!$B$10</f>
        <v>29.391666666666666</v>
      </c>
      <c r="H20" s="11">
        <f>[16]Abril!$B$11</f>
        <v>28.529166666666665</v>
      </c>
      <c r="I20" s="11">
        <f>[16]Abril!$B$12</f>
        <v>28.349999999999994</v>
      </c>
      <c r="J20" s="11">
        <f>[16]Abril!$B$13</f>
        <v>28.008333333333329</v>
      </c>
      <c r="K20" s="11">
        <f>[16]Abril!$B$14</f>
        <v>28.224999999999994</v>
      </c>
      <c r="L20" s="11">
        <f>[16]Abril!$B$15</f>
        <v>26.408333333333331</v>
      </c>
      <c r="M20" s="11">
        <f>[16]Abril!$B$16</f>
        <v>26.466666666666665</v>
      </c>
      <c r="N20" s="11">
        <f>[16]Abril!$B$17</f>
        <v>27.941666666666666</v>
      </c>
      <c r="O20" s="11">
        <f>[16]Abril!$B$18</f>
        <v>28.366666666666664</v>
      </c>
      <c r="P20" s="11">
        <f>[16]Abril!$B$19</f>
        <v>27.774999999999991</v>
      </c>
      <c r="Q20" s="11">
        <f>[16]Abril!$B$20</f>
        <v>26.512500000000003</v>
      </c>
      <c r="R20" s="11">
        <f>[16]Abril!$B$21</f>
        <v>22.954166666666669</v>
      </c>
      <c r="S20" s="11">
        <f>[16]Abril!$B$22</f>
        <v>24.820833333333326</v>
      </c>
      <c r="T20" s="11">
        <f>[16]Abril!$B$23</f>
        <v>23.745833333333334</v>
      </c>
      <c r="U20" s="11">
        <f>[16]Abril!$B$24</f>
        <v>28.212500000000002</v>
      </c>
      <c r="V20" s="11">
        <f>[16]Abril!$B$25</f>
        <v>29.975000000000005</v>
      </c>
      <c r="W20" s="11">
        <f>[16]Abril!$B$26</f>
        <v>28.533333333333331</v>
      </c>
      <c r="X20" s="11">
        <f>[16]Abril!$B$27</f>
        <v>30.2</v>
      </c>
      <c r="Y20" s="11">
        <f>[16]Abril!$B$28</f>
        <v>30.716666666666665</v>
      </c>
      <c r="Z20" s="11">
        <f>[16]Abril!$B$29</f>
        <v>30.412500000000005</v>
      </c>
      <c r="AA20" s="11">
        <f>[16]Abril!$B$30</f>
        <v>29.787499999999998</v>
      </c>
      <c r="AB20" s="11">
        <f>[16]Abril!$B$31</f>
        <v>30.508333333333336</v>
      </c>
      <c r="AC20" s="11">
        <f>[16]Abril!$B$32</f>
        <v>30.304166666666671</v>
      </c>
      <c r="AD20" s="11">
        <f>[16]Abril!$B$33</f>
        <v>30.083333333333332</v>
      </c>
      <c r="AE20" s="11">
        <f>[16]Abril!$B$34</f>
        <v>30.020833333333332</v>
      </c>
      <c r="AF20" s="73">
        <f t="shared" si="1"/>
        <v>28.418055555555558</v>
      </c>
      <c r="AG20" s="12" t="s">
        <v>35</v>
      </c>
      <c r="AH20" s="12" t="s">
        <v>35</v>
      </c>
    </row>
    <row r="21" spans="1:38" x14ac:dyDescent="0.2">
      <c r="A21" s="43" t="s">
        <v>33</v>
      </c>
      <c r="B21" s="11">
        <f>[17]Abril!$B$5</f>
        <v>24.224999999999994</v>
      </c>
      <c r="C21" s="11">
        <f>[17]Abril!$B$6</f>
        <v>23.916666666666668</v>
      </c>
      <c r="D21" s="11">
        <f>[17]Abril!$B$7</f>
        <v>24.754166666666663</v>
      </c>
      <c r="E21" s="11">
        <f>[17]Abril!$B$8</f>
        <v>25.337499999999988</v>
      </c>
      <c r="F21" s="11">
        <f>[17]Abril!$B$9</f>
        <v>26.175000000000008</v>
      </c>
      <c r="G21" s="11">
        <f>[17]Abril!$B$10</f>
        <v>25.45</v>
      </c>
      <c r="H21" s="11">
        <f>[17]Abril!$B$11</f>
        <v>24.045833333333334</v>
      </c>
      <c r="I21" s="11">
        <f>[17]Abril!$B$12</f>
        <v>24.566666666666666</v>
      </c>
      <c r="J21" s="11">
        <f>[17]Abril!$B$13</f>
        <v>24.079166666666666</v>
      </c>
      <c r="K21" s="11">
        <f>[17]Abril!$B$14</f>
        <v>24.037499999999998</v>
      </c>
      <c r="L21" s="11">
        <f>[17]Abril!$B$15</f>
        <v>24.433333333333337</v>
      </c>
      <c r="M21" s="11">
        <f>[17]Abril!$B$16</f>
        <v>23.283333333333335</v>
      </c>
      <c r="N21" s="11">
        <f>[17]Abril!$B$17</f>
        <v>23.591666666666669</v>
      </c>
      <c r="O21" s="11">
        <f>[17]Abril!$B$18</f>
        <v>23.691666666666666</v>
      </c>
      <c r="P21" s="11">
        <f>[17]Abril!$B$19</f>
        <v>24.816666666666674</v>
      </c>
      <c r="Q21" s="11">
        <f>[17]Abril!$B$20</f>
        <v>24.625000000000004</v>
      </c>
      <c r="R21" s="11">
        <f>[17]Abril!$B$21</f>
        <v>23.583333333333329</v>
      </c>
      <c r="S21" s="11">
        <f>[17]Abril!$B$22</f>
        <v>23.316666666666666</v>
      </c>
      <c r="T21" s="11">
        <f>[17]Abril!$B$23</f>
        <v>22.316666666666666</v>
      </c>
      <c r="U21" s="11">
        <f>[17]Abril!$B$24</f>
        <v>24.487500000000001</v>
      </c>
      <c r="V21" s="11">
        <f>[17]Abril!$B$25</f>
        <v>25.733333333333338</v>
      </c>
      <c r="W21" s="11">
        <f>[17]Abril!$B$26</f>
        <v>24.620833333333337</v>
      </c>
      <c r="X21" s="11">
        <f>[17]Abril!$B$27</f>
        <v>23.808333333333334</v>
      </c>
      <c r="Y21" s="11">
        <f>[17]Abril!$B$28</f>
        <v>23.737500000000001</v>
      </c>
      <c r="Z21" s="11">
        <f>[17]Abril!$B$29</f>
        <v>24.391666666666669</v>
      </c>
      <c r="AA21" s="11">
        <f>[17]Abril!$B$30</f>
        <v>25.962500000000006</v>
      </c>
      <c r="AB21" s="11">
        <f>[17]Abril!$B$31</f>
        <v>25.879166666666663</v>
      </c>
      <c r="AC21" s="11">
        <f>[17]Abril!$B$32</f>
        <v>25.604166666666668</v>
      </c>
      <c r="AD21" s="11">
        <f>[17]Abril!$B$33</f>
        <v>25.775000000000002</v>
      </c>
      <c r="AE21" s="11">
        <f>[17]Abril!$B$34</f>
        <v>25.537499999999998</v>
      </c>
      <c r="AF21" s="73">
        <f t="shared" si="1"/>
        <v>24.526111111111099</v>
      </c>
      <c r="AH21" s="12" t="s">
        <v>35</v>
      </c>
      <c r="AI21" t="s">
        <v>35</v>
      </c>
      <c r="AJ21" t="s">
        <v>35</v>
      </c>
    </row>
    <row r="22" spans="1:38" x14ac:dyDescent="0.2">
      <c r="A22" s="43" t="s">
        <v>6</v>
      </c>
      <c r="B22" s="11">
        <f>[18]Abril!$B$5</f>
        <v>26.979166666666668</v>
      </c>
      <c r="C22" s="11">
        <f>[18]Abril!$B$6</f>
        <v>26.070833333333329</v>
      </c>
      <c r="D22" s="11">
        <f>[18]Abril!$B$7</f>
        <v>26.916666666666661</v>
      </c>
      <c r="E22" s="11">
        <f>[18]Abril!$B$8</f>
        <v>27.895652173913046</v>
      </c>
      <c r="F22" s="11">
        <f>[18]Abril!$B$9</f>
        <v>28.304166666666671</v>
      </c>
      <c r="G22" s="11">
        <f>[18]Abril!$B$10</f>
        <v>28.166666666666661</v>
      </c>
      <c r="H22" s="11">
        <f>[18]Abril!$B$11</f>
        <v>28.100000000000005</v>
      </c>
      <c r="I22" s="11">
        <f>[18]Abril!$B$12</f>
        <v>25.641666666666666</v>
      </c>
      <c r="J22" s="11">
        <f>[18]Abril!$B$13</f>
        <v>26.629166666666663</v>
      </c>
      <c r="K22" s="11">
        <f>[18]Abril!$B$14</f>
        <v>26.370833333333326</v>
      </c>
      <c r="L22" s="11">
        <f>[18]Abril!$B$15</f>
        <v>26.466666666666672</v>
      </c>
      <c r="M22" s="11">
        <f>[18]Abril!$B$16</f>
        <v>25.854166666666668</v>
      </c>
      <c r="N22" s="11">
        <f>[18]Abril!$B$17</f>
        <v>26.762499999999992</v>
      </c>
      <c r="O22" s="11">
        <f>[18]Abril!$B$18</f>
        <v>26.891666666666666</v>
      </c>
      <c r="P22" s="11">
        <f>[18]Abril!$B$19</f>
        <v>25.679166666666664</v>
      </c>
      <c r="Q22" s="11">
        <f>[18]Abril!$B$20</f>
        <v>24.945833333333329</v>
      </c>
      <c r="R22" s="11">
        <f>[18]Abril!$B$21</f>
        <v>25.862499999999997</v>
      </c>
      <c r="S22" s="11">
        <f>[18]Abril!$B$22</f>
        <v>25.208333333333339</v>
      </c>
      <c r="T22" s="11">
        <f>[18]Abril!$B$23</f>
        <v>23.8125</v>
      </c>
      <c r="U22" s="11">
        <f>[18]Abril!$B$24</f>
        <v>25.3</v>
      </c>
      <c r="V22" s="11">
        <f>[18]Abril!$B$25</f>
        <v>26.866666666666671</v>
      </c>
      <c r="W22" s="11">
        <f>[18]Abril!$B$26</f>
        <v>26.466666666666669</v>
      </c>
      <c r="X22" s="11">
        <f>[18]Abril!$B$27</f>
        <v>24.362500000000008</v>
      </c>
      <c r="Y22" s="11">
        <f>[18]Abril!$B$28</f>
        <v>24.270833333333329</v>
      </c>
      <c r="Z22" s="11">
        <f>[18]Abril!$B$29</f>
        <v>25.260869565217398</v>
      </c>
      <c r="AA22" s="11">
        <f>[18]Abril!$B$30</f>
        <v>26.254166666666666</v>
      </c>
      <c r="AB22" s="11">
        <f>[18]Abril!$B$31</f>
        <v>26.875000000000004</v>
      </c>
      <c r="AC22" s="11">
        <f>[18]Abril!$B$32</f>
        <v>26.120833333333326</v>
      </c>
      <c r="AD22" s="11">
        <f>[18]Abril!$B$33</f>
        <v>26.929166666666664</v>
      </c>
      <c r="AE22" s="11">
        <f>[18]Abril!$B$34</f>
        <v>27.299999999999997</v>
      </c>
      <c r="AF22" s="73">
        <f t="shared" si="1"/>
        <v>26.285495169082125</v>
      </c>
      <c r="AG22" t="s">
        <v>35</v>
      </c>
      <c r="AJ22" t="s">
        <v>35</v>
      </c>
    </row>
    <row r="23" spans="1:38" x14ac:dyDescent="0.2">
      <c r="A23" s="43" t="s">
        <v>7</v>
      </c>
      <c r="B23" s="11">
        <f>[19]Abril!$B$5</f>
        <v>22.649999999999995</v>
      </c>
      <c r="C23" s="11">
        <f>[19]Abril!$B$6</f>
        <v>24.762500000000003</v>
      </c>
      <c r="D23" s="11">
        <f>[19]Abril!$B$7</f>
        <v>27.425000000000001</v>
      </c>
      <c r="E23" s="11">
        <f>[19]Abril!$B$8</f>
        <v>28.962500000000002</v>
      </c>
      <c r="F23" s="11">
        <f>[19]Abril!$B$9</f>
        <v>29.112500000000001</v>
      </c>
      <c r="G23" s="11">
        <f>[19]Abril!$B$10</f>
        <v>28.525000000000002</v>
      </c>
      <c r="H23" s="11">
        <f>[19]Abril!$B$11</f>
        <v>25.366666666666664</v>
      </c>
      <c r="I23" s="11">
        <f>[19]Abril!$B$12</f>
        <v>24.695833333333329</v>
      </c>
      <c r="J23" s="11">
        <f>[19]Abril!$B$13</f>
        <v>26.666666666666671</v>
      </c>
      <c r="K23" s="11">
        <f>[19]Abril!$B$14</f>
        <v>26.745833333333334</v>
      </c>
      <c r="L23" s="11">
        <f>[19]Abril!$B$15</f>
        <v>27.179166666666671</v>
      </c>
      <c r="M23" s="11">
        <f>[19]Abril!$B$16</f>
        <v>25.945833333333336</v>
      </c>
      <c r="N23" s="11">
        <f>[19]Abril!$B$17</f>
        <v>25.337499999999995</v>
      </c>
      <c r="O23" s="11">
        <f>[19]Abril!$B$18</f>
        <v>24.641666666666669</v>
      </c>
      <c r="P23" s="11">
        <f>[19]Abril!$B$19</f>
        <v>22.341666666666672</v>
      </c>
      <c r="Q23" s="11">
        <f>[19]Abril!$B$20</f>
        <v>23.395833333333332</v>
      </c>
      <c r="R23" s="11">
        <f>[19]Abril!$B$21</f>
        <v>21.337500000000002</v>
      </c>
      <c r="S23" s="11">
        <f>[19]Abril!$B$22</f>
        <v>19.054166666666667</v>
      </c>
      <c r="T23" s="11">
        <f>[19]Abril!$B$23</f>
        <v>21.283333333333335</v>
      </c>
      <c r="U23" s="11">
        <f>[19]Abril!$B$24</f>
        <v>22.208333333333332</v>
      </c>
      <c r="V23" s="11">
        <f>[19]Abril!$B$25</f>
        <v>24.916666666666668</v>
      </c>
      <c r="W23" s="11">
        <f>[19]Abril!$B$26</f>
        <v>26.837500000000002</v>
      </c>
      <c r="X23" s="11">
        <f>[19]Abril!$B$27</f>
        <v>26.591666666666669</v>
      </c>
      <c r="Y23" s="11">
        <f>[19]Abril!$B$28</f>
        <v>25.662500000000005</v>
      </c>
      <c r="Z23" s="11">
        <f>[19]Abril!$B$29</f>
        <v>25.895833333333332</v>
      </c>
      <c r="AA23" s="11">
        <f>[19]Abril!$B$30</f>
        <v>26.958333333333329</v>
      </c>
      <c r="AB23" s="11">
        <f>[19]Abril!$B$31</f>
        <v>27.395833333333332</v>
      </c>
      <c r="AC23" s="11">
        <f>[19]Abril!$B$32</f>
        <v>26.887499999999999</v>
      </c>
      <c r="AD23" s="11">
        <f>[19]Abril!$B$33</f>
        <v>27.141666666666666</v>
      </c>
      <c r="AE23" s="11">
        <f>[19]Abril!$B$34</f>
        <v>26.900000000000002</v>
      </c>
      <c r="AF23" s="73">
        <f t="shared" si="1"/>
        <v>25.427500000000006</v>
      </c>
      <c r="AH23" t="s">
        <v>35</v>
      </c>
      <c r="AJ23" t="s">
        <v>35</v>
      </c>
      <c r="AK23" t="s">
        <v>35</v>
      </c>
    </row>
    <row r="24" spans="1:38" x14ac:dyDescent="0.2">
      <c r="A24" s="43" t="s">
        <v>153</v>
      </c>
      <c r="B24" s="11">
        <f>[20]Abril!$B$5</f>
        <v>23.804166666666664</v>
      </c>
      <c r="C24" s="11">
        <f>[20]Abril!$B$6</f>
        <v>26.104166666666671</v>
      </c>
      <c r="D24" s="11">
        <f>[20]Abril!$B$7</f>
        <v>27.941666666666666</v>
      </c>
      <c r="E24" s="11">
        <f>[20]Abril!$B$8</f>
        <v>29.216666666666672</v>
      </c>
      <c r="F24" s="11">
        <f>[20]Abril!$B$9</f>
        <v>29.241666666666671</v>
      </c>
      <c r="G24" s="11">
        <f>[20]Abril!$B$10</f>
        <v>29.787500000000005</v>
      </c>
      <c r="H24" s="11">
        <f>[20]Abril!$B$11</f>
        <v>26.237500000000001</v>
      </c>
      <c r="I24" s="11">
        <f>[20]Abril!$B$12</f>
        <v>25.579166666666666</v>
      </c>
      <c r="J24" s="11">
        <f>[20]Abril!$B$13</f>
        <v>27.541666666666668</v>
      </c>
      <c r="K24" s="11">
        <f>[20]Abril!$B$14</f>
        <v>27.520833333333329</v>
      </c>
      <c r="L24" s="11">
        <f>[20]Abril!$B$15</f>
        <v>27.866666666666674</v>
      </c>
      <c r="M24" s="11">
        <f>[20]Abril!$B$16</f>
        <v>27.633333333333329</v>
      </c>
      <c r="N24" s="11">
        <f>[20]Abril!$B$17</f>
        <v>26.087499999999995</v>
      </c>
      <c r="O24" s="11">
        <f>[20]Abril!$B$18</f>
        <v>25.579166666666666</v>
      </c>
      <c r="P24" s="11">
        <f>[20]Abril!$B$19</f>
        <v>23.433333333333334</v>
      </c>
      <c r="Q24" s="11">
        <f>[20]Abril!$B$20</f>
        <v>24.120833333333334</v>
      </c>
      <c r="R24" s="11">
        <f>[20]Abril!$B$21</f>
        <v>22.549999999999997</v>
      </c>
      <c r="S24" s="11">
        <f>[20]Abril!$B$22</f>
        <v>20.149999999999999</v>
      </c>
      <c r="T24" s="11">
        <f>[20]Abril!$B$23</f>
        <v>21.55</v>
      </c>
      <c r="U24" s="11">
        <f>[20]Abril!$B$24</f>
        <v>22.375</v>
      </c>
      <c r="V24" s="11">
        <f>[20]Abril!$B$25</f>
        <v>24.700000000000003</v>
      </c>
      <c r="W24" s="11">
        <f>[20]Abril!$B$26</f>
        <v>26.887499999999999</v>
      </c>
      <c r="X24" s="11">
        <f>[20]Abril!$B$27</f>
        <v>27.041666666666661</v>
      </c>
      <c r="Y24" s="11">
        <f>[20]Abril!$B$28</f>
        <v>24.7</v>
      </c>
      <c r="Z24" s="11">
        <f>[20]Abril!$B$29</f>
        <v>25.983333333333338</v>
      </c>
      <c r="AA24" s="11">
        <f>[20]Abril!$B$30</f>
        <v>26.57083333333334</v>
      </c>
      <c r="AB24" s="11">
        <f>[20]Abril!$B$31</f>
        <v>27.745833333333326</v>
      </c>
      <c r="AC24" s="11">
        <f>[20]Abril!$B$32</f>
        <v>27.229166666666668</v>
      </c>
      <c r="AD24" s="11">
        <f>[20]Abril!$B$33</f>
        <v>27.330434782608698</v>
      </c>
      <c r="AE24" s="11">
        <f>[20]Abril!$B$34</f>
        <v>27.770833333333329</v>
      </c>
      <c r="AF24" s="73">
        <f t="shared" si="1"/>
        <v>26.009347826086959</v>
      </c>
      <c r="AH24" s="12" t="s">
        <v>35</v>
      </c>
      <c r="AI24" t="s">
        <v>35</v>
      </c>
      <c r="AJ24" t="s">
        <v>35</v>
      </c>
    </row>
    <row r="25" spans="1:38" x14ac:dyDescent="0.2">
      <c r="A25" s="43" t="s">
        <v>154</v>
      </c>
      <c r="B25" s="11">
        <f>[21]Abril!$B$5</f>
        <v>24.25</v>
      </c>
      <c r="C25" s="11">
        <f>[21]Abril!$B$6</f>
        <v>25.466666666666669</v>
      </c>
      <c r="D25" s="11">
        <f>[21]Abril!$B$7</f>
        <v>27.658333333333328</v>
      </c>
      <c r="E25" s="11">
        <f>[21]Abril!$B$8</f>
        <v>28.379166666666666</v>
      </c>
      <c r="F25" s="11">
        <f>[21]Abril!$B$9</f>
        <v>28.762499999999999</v>
      </c>
      <c r="G25" s="11">
        <f>[21]Abril!$B$10</f>
        <v>28.458333333333339</v>
      </c>
      <c r="H25" s="11">
        <f>[21]Abril!$B$11</f>
        <v>24.262499999999999</v>
      </c>
      <c r="I25" s="11">
        <f>[21]Abril!$B$12</f>
        <v>24.650000000000006</v>
      </c>
      <c r="J25" s="11">
        <f>[21]Abril!$B$13</f>
        <v>26.762499999999999</v>
      </c>
      <c r="K25" s="11">
        <f>[21]Abril!$B$14</f>
        <v>27.720833333333331</v>
      </c>
      <c r="L25" s="11">
        <f>[21]Abril!$B$15</f>
        <v>27.995833333333334</v>
      </c>
      <c r="M25" s="11">
        <f>[21]Abril!$B$16</f>
        <v>27.074999999999992</v>
      </c>
      <c r="N25" s="11">
        <f>[21]Abril!$B$17</f>
        <v>25.091666666666665</v>
      </c>
      <c r="O25" s="11">
        <f>[21]Abril!$B$18</f>
        <v>24.691666666666663</v>
      </c>
      <c r="P25" s="11">
        <f>[21]Abril!$B$19</f>
        <v>23.733333333333331</v>
      </c>
      <c r="Q25" s="11">
        <f>[21]Abril!$B$20</f>
        <v>24.170833333333331</v>
      </c>
      <c r="R25" s="11" t="str">
        <f>[21]Abril!$B$21</f>
        <v>*</v>
      </c>
      <c r="S25" s="11" t="str">
        <f>[21]Abril!$B$22</f>
        <v>*</v>
      </c>
      <c r="T25" s="11" t="str">
        <f>[21]Abril!$B$23</f>
        <v>*</v>
      </c>
      <c r="U25" s="11" t="str">
        <f>[21]Abril!$B$24</f>
        <v>*</v>
      </c>
      <c r="V25" s="11" t="str">
        <f>[21]Abril!$B$25</f>
        <v>*</v>
      </c>
      <c r="W25" s="11" t="str">
        <f>[21]Abril!$B$26</f>
        <v>*</v>
      </c>
      <c r="X25" s="11" t="str">
        <f>[21]Abril!$B$27</f>
        <v>*</v>
      </c>
      <c r="Y25" s="11" t="str">
        <f>[21]Abril!$B$28</f>
        <v>*</v>
      </c>
      <c r="Z25" s="11" t="str">
        <f>[21]Abril!$B$29</f>
        <v>*</v>
      </c>
      <c r="AA25" s="11" t="str">
        <f>[21]Abril!$B$30</f>
        <v>*</v>
      </c>
      <c r="AB25" s="11" t="str">
        <f>[21]Abril!$B$31</f>
        <v>*</v>
      </c>
      <c r="AC25" s="11" t="str">
        <f>[21]Abril!$B$32</f>
        <v>*</v>
      </c>
      <c r="AD25" s="11" t="str">
        <f>[21]Abril!$B$33</f>
        <v>*</v>
      </c>
      <c r="AE25" s="11" t="str">
        <f>[21]Abril!$B$34</f>
        <v>*</v>
      </c>
      <c r="AF25" s="73">
        <f t="shared" si="1"/>
        <v>26.195572916666663</v>
      </c>
      <c r="AG25" s="12" t="s">
        <v>35</v>
      </c>
      <c r="AH25" s="12" t="s">
        <v>35</v>
      </c>
      <c r="AI25" t="s">
        <v>35</v>
      </c>
    </row>
    <row r="26" spans="1:38" x14ac:dyDescent="0.2">
      <c r="A26" s="43" t="s">
        <v>155</v>
      </c>
      <c r="B26" s="11">
        <f>[22]Abril!$B$5</f>
        <v>23.370833333333334</v>
      </c>
      <c r="C26" s="11">
        <f>[22]Abril!$B$6</f>
        <v>25.5625</v>
      </c>
      <c r="D26" s="11">
        <f>[22]Abril!$B$7</f>
        <v>27.470833333333328</v>
      </c>
      <c r="E26" s="11">
        <f>[22]Abril!$B$8</f>
        <v>28.575000000000003</v>
      </c>
      <c r="F26" s="11">
        <f>[22]Abril!$B$9</f>
        <v>29.020833333333332</v>
      </c>
      <c r="G26" s="11">
        <f>[22]Abril!$B$10</f>
        <v>29.291666666666671</v>
      </c>
      <c r="H26" s="11">
        <f>[22]Abril!$B$11</f>
        <v>25.625</v>
      </c>
      <c r="I26" s="11">
        <f>[22]Abril!$B$12</f>
        <v>25.249999999999996</v>
      </c>
      <c r="J26" s="11">
        <f>[22]Abril!$B$13</f>
        <v>27.565217391304351</v>
      </c>
      <c r="K26" s="11">
        <f>[22]Abril!$B$14</f>
        <v>27.291666666666661</v>
      </c>
      <c r="L26" s="11">
        <f>[22]Abril!$B$15</f>
        <v>27.220833333333335</v>
      </c>
      <c r="M26" s="11">
        <f>[22]Abril!$B$16</f>
        <v>26.458333333333332</v>
      </c>
      <c r="N26" s="11">
        <f>[22]Abril!$B$17</f>
        <v>26.208333333333332</v>
      </c>
      <c r="O26" s="11">
        <f>[22]Abril!$B$18</f>
        <v>25.433333333333326</v>
      </c>
      <c r="P26" s="11">
        <f>[22]Abril!$B$19</f>
        <v>23.045833333333334</v>
      </c>
      <c r="Q26" s="11">
        <f>[22]Abril!$B$20</f>
        <v>24.104166666666668</v>
      </c>
      <c r="R26" s="11">
        <f>[22]Abril!$B$21</f>
        <v>22.749999999999996</v>
      </c>
      <c r="S26" s="11">
        <f>[22]Abril!$B$22</f>
        <v>20.895833333333336</v>
      </c>
      <c r="T26" s="11">
        <f>[22]Abril!$B$23</f>
        <v>22.074999999999999</v>
      </c>
      <c r="U26" s="11">
        <f>[22]Abril!$B$24</f>
        <v>21.587499999999995</v>
      </c>
      <c r="V26" s="11">
        <f>[22]Abril!$B$25</f>
        <v>25.029166666666669</v>
      </c>
      <c r="W26" s="11">
        <f>[22]Abril!$B$26</f>
        <v>27.149999999999995</v>
      </c>
      <c r="X26" s="11">
        <f>[22]Abril!$B$27</f>
        <v>26.875</v>
      </c>
      <c r="Y26" s="11">
        <f>[22]Abril!$B$28</f>
        <v>25.033333333333331</v>
      </c>
      <c r="Z26" s="11">
        <f>[22]Abril!$B$29</f>
        <v>26.291666666666668</v>
      </c>
      <c r="AA26" s="11">
        <f>[22]Abril!$B$30</f>
        <v>26.525000000000006</v>
      </c>
      <c r="AB26" s="11">
        <f>[22]Abril!$B$31</f>
        <v>27.912499999999994</v>
      </c>
      <c r="AC26" s="11">
        <f>[22]Abril!$B$32</f>
        <v>27.174999999999994</v>
      </c>
      <c r="AD26" s="11">
        <f>[22]Abril!$B$33</f>
        <v>27.6875</v>
      </c>
      <c r="AE26" s="11">
        <f>[22]Abril!$B$34</f>
        <v>27.683333333333326</v>
      </c>
      <c r="AF26" s="73">
        <f t="shared" si="1"/>
        <v>25.872173913043472</v>
      </c>
      <c r="AH26" s="12" t="s">
        <v>35</v>
      </c>
      <c r="AI26" t="s">
        <v>35</v>
      </c>
      <c r="AJ26" t="s">
        <v>35</v>
      </c>
      <c r="AK26" t="s">
        <v>35</v>
      </c>
    </row>
    <row r="27" spans="1:38" x14ac:dyDescent="0.2">
      <c r="A27" s="43" t="s">
        <v>8</v>
      </c>
      <c r="B27" s="11">
        <f>[23]Abril!$B$5</f>
        <v>24.25</v>
      </c>
      <c r="C27" s="11">
        <f>[23]Abril!$B$6</f>
        <v>25.466666666666669</v>
      </c>
      <c r="D27" s="11">
        <f>[23]Abril!$B$7</f>
        <v>27.658333333333328</v>
      </c>
      <c r="E27" s="11">
        <f>[23]Abril!$B$8</f>
        <v>28.379166666666666</v>
      </c>
      <c r="F27" s="11">
        <f>[23]Abril!$B$9</f>
        <v>28.762499999999999</v>
      </c>
      <c r="G27" s="11">
        <f>[23]Abril!$B$10</f>
        <v>28.458333333333339</v>
      </c>
      <c r="H27" s="11">
        <f>[23]Abril!$B$11</f>
        <v>24.262499999999999</v>
      </c>
      <c r="I27" s="11">
        <f>[23]Abril!$B$12</f>
        <v>24.650000000000006</v>
      </c>
      <c r="J27" s="11">
        <f>[23]Abril!$B$13</f>
        <v>26.762499999999999</v>
      </c>
      <c r="K27" s="11">
        <f>[23]Abril!$B$14</f>
        <v>27.720833333333331</v>
      </c>
      <c r="L27" s="11">
        <f>[23]Abril!$B$15</f>
        <v>27.995833333333334</v>
      </c>
      <c r="M27" s="11">
        <f>[23]Abril!$B$16</f>
        <v>27.074999999999992</v>
      </c>
      <c r="N27" s="11">
        <f>[23]Abril!$B$17</f>
        <v>25.091666666666665</v>
      </c>
      <c r="O27" s="11">
        <f>[23]Abril!$B$18</f>
        <v>24.691666666666663</v>
      </c>
      <c r="P27" s="11">
        <f>[23]Abril!$B$19</f>
        <v>23.733333333333331</v>
      </c>
      <c r="Q27" s="11">
        <f>[23]Abril!$B$20</f>
        <v>24.170833333333331</v>
      </c>
      <c r="R27" s="11">
        <f>[23]Abril!$B$21</f>
        <v>21.320833333333329</v>
      </c>
      <c r="S27" s="11">
        <f>[23]Abril!$B$22</f>
        <v>19.245833333333334</v>
      </c>
      <c r="T27" s="11">
        <f>[23]Abril!$B$23</f>
        <v>20.224999999999998</v>
      </c>
      <c r="U27" s="11">
        <f>[23]Abril!$B$24</f>
        <v>21.191666666666666</v>
      </c>
      <c r="V27" s="11">
        <f>[23]Abril!$B$25</f>
        <v>23.854166666666668</v>
      </c>
      <c r="W27" s="11">
        <f>[23]Abril!$B$26</f>
        <v>26.308333333333337</v>
      </c>
      <c r="X27" s="11">
        <f>[23]Abril!$B$27</f>
        <v>27.462500000000002</v>
      </c>
      <c r="Y27" s="11">
        <f>[23]Abril!$B$28</f>
        <v>24.154166666666669</v>
      </c>
      <c r="Z27" s="11">
        <f>[23]Abril!$B$29</f>
        <v>25.349999999999998</v>
      </c>
      <c r="AA27" s="11">
        <f>[23]Abril!$B$30</f>
        <v>26.395833333333343</v>
      </c>
      <c r="AB27" s="11">
        <f>[23]Abril!$B$31</f>
        <v>27.662500000000005</v>
      </c>
      <c r="AC27" s="11">
        <f>[23]Abril!$B$32</f>
        <v>27.945833333333329</v>
      </c>
      <c r="AD27" s="11">
        <f>[23]Abril!$B$33</f>
        <v>27.912499999999998</v>
      </c>
      <c r="AE27" s="11">
        <f>[23]Abril!$B$34</f>
        <v>28.116666666666664</v>
      </c>
      <c r="AF27" s="73">
        <f t="shared" si="1"/>
        <v>25.5425</v>
      </c>
      <c r="AI27" t="s">
        <v>35</v>
      </c>
      <c r="AJ27" t="s">
        <v>35</v>
      </c>
    </row>
    <row r="28" spans="1:38" x14ac:dyDescent="0.2">
      <c r="A28" s="43" t="s">
        <v>9</v>
      </c>
      <c r="B28" s="11">
        <f>[24]Abril!$B$5</f>
        <v>23.958333333333339</v>
      </c>
      <c r="C28" s="11">
        <f>[24]Abril!$B$6</f>
        <v>26.358333333333334</v>
      </c>
      <c r="D28" s="11">
        <f>[24]Abril!$B$7</f>
        <v>28.278260869565216</v>
      </c>
      <c r="E28" s="11">
        <f>[24]Abril!$B$8</f>
        <v>29.504166666666674</v>
      </c>
      <c r="F28" s="11">
        <f>[24]Abril!$B$9</f>
        <v>29.912499999999994</v>
      </c>
      <c r="G28" s="11">
        <f>[24]Abril!$B$10</f>
        <v>30.004166666666666</v>
      </c>
      <c r="H28" s="11">
        <f>[24]Abril!$B$11</f>
        <v>26.191666666666666</v>
      </c>
      <c r="I28" s="11">
        <f>[24]Abril!$B$12</f>
        <v>25.424999999999994</v>
      </c>
      <c r="J28" s="11">
        <f>[24]Abril!$B$13</f>
        <v>28.229166666666661</v>
      </c>
      <c r="K28" s="11">
        <f>[24]Abril!$B$14</f>
        <v>28.166666666666671</v>
      </c>
      <c r="L28" s="11">
        <f>[24]Abril!$B$15</f>
        <v>28.445833333333336</v>
      </c>
      <c r="M28" s="11">
        <f>[24]Abril!$B$16</f>
        <v>27.454166666666662</v>
      </c>
      <c r="N28" s="11">
        <f>[24]Abril!$B$17</f>
        <v>25.729166666666671</v>
      </c>
      <c r="O28" s="11">
        <f>[24]Abril!$B$18</f>
        <v>24.808333333333334</v>
      </c>
      <c r="P28" s="11">
        <f>[24]Abril!$B$19</f>
        <v>23.245833333333334</v>
      </c>
      <c r="Q28" s="11">
        <f>[24]Abril!$B$20</f>
        <v>23.362500000000008</v>
      </c>
      <c r="R28" s="11">
        <f>[24]Abril!$B$21</f>
        <v>22.53478260869565</v>
      </c>
      <c r="S28" s="11">
        <f>[24]Abril!$B$22</f>
        <v>20.787499999999998</v>
      </c>
      <c r="T28" s="11">
        <f>[24]Abril!$B$23</f>
        <v>22.2</v>
      </c>
      <c r="U28" s="11">
        <f>[24]Abril!$B$24</f>
        <v>22.625</v>
      </c>
      <c r="V28" s="11">
        <f>[24]Abril!$B$25</f>
        <v>25.825000000000003</v>
      </c>
      <c r="W28" s="11">
        <f>[24]Abril!$B$26</f>
        <v>27.237500000000001</v>
      </c>
      <c r="X28" s="11">
        <f>[24]Abril!$B$27</f>
        <v>27.874999999999996</v>
      </c>
      <c r="Y28" s="11">
        <f>[24]Abril!$B$28</f>
        <v>26.658333333333331</v>
      </c>
      <c r="Z28" s="11">
        <f>[24]Abril!$B$29</f>
        <v>26.891666666666669</v>
      </c>
      <c r="AA28" s="11">
        <f>[24]Abril!$B$30</f>
        <v>27.608333333333334</v>
      </c>
      <c r="AB28" s="11">
        <f>[24]Abril!$B$31</f>
        <v>28.150000000000002</v>
      </c>
      <c r="AC28" s="11">
        <f>[24]Abril!$B$32</f>
        <v>28.558333333333326</v>
      </c>
      <c r="AD28" s="11">
        <f>[24]Abril!$B$33</f>
        <v>28.633333333333336</v>
      </c>
      <c r="AE28" s="11">
        <f>[24]Abril!$B$34</f>
        <v>28.566666666666666</v>
      </c>
      <c r="AF28" s="73">
        <f t="shared" si="1"/>
        <v>26.44085144927536</v>
      </c>
      <c r="AG28" t="s">
        <v>35</v>
      </c>
      <c r="AI28" t="s">
        <v>35</v>
      </c>
      <c r="AJ28" t="s">
        <v>35</v>
      </c>
    </row>
    <row r="29" spans="1:38" x14ac:dyDescent="0.2">
      <c r="A29" s="43" t="s">
        <v>32</v>
      </c>
      <c r="B29" s="11">
        <f>[25]Abril!$B$5</f>
        <v>24.520833333333332</v>
      </c>
      <c r="C29" s="11">
        <f>[25]Abril!$B$6</f>
        <v>26.491666666666664</v>
      </c>
      <c r="D29" s="11">
        <f>[25]Abril!$B$7</f>
        <v>28.516666666666669</v>
      </c>
      <c r="E29" s="11">
        <f>[25]Abril!$B$8</f>
        <v>29.245833333333334</v>
      </c>
      <c r="F29" s="11">
        <f>[25]Abril!$B$9</f>
        <v>29.066666666666666</v>
      </c>
      <c r="G29" s="11">
        <f>[25]Abril!$B$10</f>
        <v>29.387500000000003</v>
      </c>
      <c r="H29" s="11">
        <f>[25]Abril!$B$11</f>
        <v>27.504166666666666</v>
      </c>
      <c r="I29" s="11">
        <f>[25]Abril!$B$12</f>
        <v>26.166666666666661</v>
      </c>
      <c r="J29" s="11">
        <f>[25]Abril!$B$13</f>
        <v>26.725000000000005</v>
      </c>
      <c r="K29" s="11">
        <f>[25]Abril!$B$14</f>
        <v>27.233333333333334</v>
      </c>
      <c r="L29" s="11">
        <f>[25]Abril!$B$15</f>
        <v>26.358333333333334</v>
      </c>
      <c r="M29" s="11">
        <f>[25]Abril!$B$16</f>
        <v>26.712500000000002</v>
      </c>
      <c r="N29" s="11">
        <f>[25]Abril!$B$17</f>
        <v>26.633333333333336</v>
      </c>
      <c r="O29" s="11">
        <f>[25]Abril!$B$18</f>
        <v>27.691666666666663</v>
      </c>
      <c r="P29" s="11">
        <f>[25]Abril!$B$19</f>
        <v>25.283333333333331</v>
      </c>
      <c r="Q29" s="11">
        <f>[25]Abril!$B$20</f>
        <v>25.099999999999998</v>
      </c>
      <c r="R29" s="11">
        <f>[25]Abril!$B$21</f>
        <v>24.087500000000002</v>
      </c>
      <c r="S29" s="11">
        <f>[25]Abril!$B$22</f>
        <v>21.433333333333326</v>
      </c>
      <c r="T29" s="11">
        <f>[25]Abril!$B$23</f>
        <v>21.791666666666661</v>
      </c>
      <c r="U29" s="11">
        <f>[25]Abril!$B$24</f>
        <v>24.470833333333335</v>
      </c>
      <c r="V29" s="11">
        <f>[25]Abril!$B$25</f>
        <v>26.745833333333337</v>
      </c>
      <c r="W29" s="11">
        <f>[25]Abril!$B$26</f>
        <v>27.987500000000001</v>
      </c>
      <c r="X29" s="11">
        <f>[25]Abril!$B$27</f>
        <v>27.766666666666669</v>
      </c>
      <c r="Y29" s="11">
        <f>[25]Abril!$B$28</f>
        <v>26.675000000000001</v>
      </c>
      <c r="Z29" s="11">
        <f>[25]Abril!$B$29</f>
        <v>27.491666666666671</v>
      </c>
      <c r="AA29" s="11">
        <f>[25]Abril!$B$30</f>
        <v>27.016666666666666</v>
      </c>
      <c r="AB29" s="11">
        <f>[25]Abril!$B$31</f>
        <v>27.95</v>
      </c>
      <c r="AC29" s="11">
        <f>[25]Abril!$B$32</f>
        <v>28.516666666666666</v>
      </c>
      <c r="AD29" s="11">
        <f>[25]Abril!$B$33</f>
        <v>29.174999999999994</v>
      </c>
      <c r="AE29" s="11">
        <f>[25]Abril!$B$34</f>
        <v>29.300000000000008</v>
      </c>
      <c r="AF29" s="73">
        <f t="shared" si="1"/>
        <v>26.76819444444444</v>
      </c>
      <c r="AH29" s="12" t="s">
        <v>35</v>
      </c>
    </row>
    <row r="30" spans="1:38" x14ac:dyDescent="0.2">
      <c r="A30" s="43" t="s">
        <v>10</v>
      </c>
      <c r="B30" s="11">
        <f>[26]Abril!$B$5</f>
        <v>23.766666666666669</v>
      </c>
      <c r="C30" s="11">
        <f>[26]Abril!$B$6</f>
        <v>25.8125</v>
      </c>
      <c r="D30" s="11">
        <f>[26]Abril!$B$7</f>
        <v>28.4375</v>
      </c>
      <c r="E30" s="11">
        <f>[26]Abril!$B$8</f>
        <v>28.979166666666668</v>
      </c>
      <c r="F30" s="11">
        <f>[26]Abril!$B$9</f>
        <v>29.55416666666666</v>
      </c>
      <c r="G30" s="11">
        <f>[26]Abril!$B$10</f>
        <v>29.516666666666666</v>
      </c>
      <c r="H30" s="11">
        <f>[26]Abril!$B$11</f>
        <v>26.141666666666669</v>
      </c>
      <c r="I30" s="11">
        <f>[26]Abril!$B$12</f>
        <v>24.741666666666674</v>
      </c>
      <c r="J30" s="11">
        <f>[26]Abril!$B$13</f>
        <v>27.587499999999995</v>
      </c>
      <c r="K30" s="11">
        <f>[26]Abril!$B$14</f>
        <v>27.954166666666676</v>
      </c>
      <c r="L30" s="11">
        <f>[26]Abril!$B$15</f>
        <v>28.275000000000002</v>
      </c>
      <c r="M30" s="11">
        <f>[26]Abril!$B$16</f>
        <v>27.99166666666666</v>
      </c>
      <c r="N30" s="11">
        <f>[26]Abril!$B$17</f>
        <v>25.712500000000002</v>
      </c>
      <c r="O30" s="11">
        <f>[26]Abril!$B$18</f>
        <v>25.383333333333326</v>
      </c>
      <c r="P30" s="11">
        <f>[26]Abril!$B$19</f>
        <v>23.629166666666674</v>
      </c>
      <c r="Q30" s="11">
        <f>[26]Abril!$B$20</f>
        <v>24.462500000000006</v>
      </c>
      <c r="R30" s="11">
        <f>[26]Abril!$B$21</f>
        <v>21.737500000000001</v>
      </c>
      <c r="S30" s="11">
        <f>[26]Abril!$B$22</f>
        <v>19.766666666666666</v>
      </c>
      <c r="T30" s="11">
        <f>[26]Abril!$B$23</f>
        <v>20.591666666666665</v>
      </c>
      <c r="U30" s="11">
        <f>[26]Abril!$B$24</f>
        <v>22.054166666666671</v>
      </c>
      <c r="V30" s="11">
        <f>[26]Abril!$B$25</f>
        <v>24.837500000000002</v>
      </c>
      <c r="W30" s="11">
        <f>[26]Abril!$B$26</f>
        <v>27.304166666666671</v>
      </c>
      <c r="X30" s="11">
        <f>[26]Abril!$B$27</f>
        <v>27.525000000000002</v>
      </c>
      <c r="Y30" s="11">
        <f>[26]Abril!$B$28</f>
        <v>25.354166666666671</v>
      </c>
      <c r="Z30" s="11">
        <f>[26]Abril!$B$29</f>
        <v>25.920833333333334</v>
      </c>
      <c r="AA30" s="11">
        <f>[26]Abril!$B$30</f>
        <v>27.270833333333339</v>
      </c>
      <c r="AB30" s="11">
        <f>[26]Abril!$B$31</f>
        <v>28.020833333333332</v>
      </c>
      <c r="AC30" s="11">
        <f>[26]Abril!$B$32</f>
        <v>28.149999999999995</v>
      </c>
      <c r="AD30" s="11">
        <f>[26]Abril!$B$33</f>
        <v>28.4375</v>
      </c>
      <c r="AE30" s="11">
        <f>[26]Abril!$B$34</f>
        <v>28.475000000000009</v>
      </c>
      <c r="AF30" s="73">
        <f t="shared" si="1"/>
        <v>26.113055555555555</v>
      </c>
      <c r="AJ30" t="s">
        <v>35</v>
      </c>
      <c r="AK30" t="s">
        <v>35</v>
      </c>
    </row>
    <row r="31" spans="1:38" x14ac:dyDescent="0.2">
      <c r="A31" s="43" t="s">
        <v>156</v>
      </c>
      <c r="B31" s="11">
        <f>[27]Abril!$B$5</f>
        <v>22.391666666666666</v>
      </c>
      <c r="C31" s="11">
        <f>[27]Abril!$B$6</f>
        <v>24.441666666666663</v>
      </c>
      <c r="D31" s="11">
        <f>[27]Abril!$B$7</f>
        <v>25.854166666666671</v>
      </c>
      <c r="E31" s="11">
        <f>[27]Abril!$B$8</f>
        <v>26.8</v>
      </c>
      <c r="F31" s="11">
        <f>[27]Abril!$B$9</f>
        <v>27.674999999999997</v>
      </c>
      <c r="G31" s="11">
        <f>[27]Abril!$B$10</f>
        <v>27.858333333333334</v>
      </c>
      <c r="H31" s="11">
        <f>[27]Abril!$B$11</f>
        <v>24.475000000000009</v>
      </c>
      <c r="I31" s="11">
        <f>[27]Abril!$B$12</f>
        <v>23.537500000000005</v>
      </c>
      <c r="J31" s="11">
        <f>[27]Abril!$B$13</f>
        <v>25.429166666666664</v>
      </c>
      <c r="K31" s="11">
        <f>[27]Abril!$B$14</f>
        <v>26.108333333333324</v>
      </c>
      <c r="L31" s="11">
        <f>[27]Abril!$B$15</f>
        <v>26.070833333333336</v>
      </c>
      <c r="M31" s="11">
        <f>[27]Abril!$B$16</f>
        <v>25.750000000000004</v>
      </c>
      <c r="N31" s="11">
        <f>[27]Abril!$B$17</f>
        <v>24.429166666666664</v>
      </c>
      <c r="O31" s="11">
        <f>[27]Abril!$B$18</f>
        <v>24.329166666666669</v>
      </c>
      <c r="P31" s="11">
        <f>[27]Abril!$B$19</f>
        <v>22.316666666666674</v>
      </c>
      <c r="Q31" s="11">
        <f>[27]Abril!$B$20</f>
        <v>23.458333333333332</v>
      </c>
      <c r="R31" s="11">
        <f>[27]Abril!$B$21</f>
        <v>20.545833333333334</v>
      </c>
      <c r="S31" s="11">
        <f>[27]Abril!$B$22</f>
        <v>18.320833333333333</v>
      </c>
      <c r="T31" s="11">
        <f>[27]Abril!$B$23</f>
        <v>19.5625</v>
      </c>
      <c r="U31" s="11">
        <f>[27]Abril!$B$24</f>
        <v>20.0625</v>
      </c>
      <c r="V31" s="11">
        <f>[27]Abril!$B$25</f>
        <v>22.570833333333329</v>
      </c>
      <c r="W31" s="11">
        <f>[27]Abril!$B$26</f>
        <v>25.612500000000001</v>
      </c>
      <c r="X31" s="11">
        <f>[27]Abril!$B$27</f>
        <v>25.279166666666669</v>
      </c>
      <c r="Y31" s="11">
        <f>[27]Abril!$B$28</f>
        <v>23.591666666666669</v>
      </c>
      <c r="Z31" s="11">
        <f>[27]Abril!$B$29</f>
        <v>24.016666666666662</v>
      </c>
      <c r="AA31" s="11">
        <f>[27]Abril!$B$30</f>
        <v>24.745833333333326</v>
      </c>
      <c r="AB31" s="11">
        <f>[27]Abril!$B$31</f>
        <v>25.883333333333336</v>
      </c>
      <c r="AC31" s="11">
        <f>[27]Abril!$B$32</f>
        <v>26.229166666666668</v>
      </c>
      <c r="AD31" s="11">
        <f>[27]Abril!$B$33</f>
        <v>26.1875</v>
      </c>
      <c r="AE31" s="11">
        <f>[27]Abril!$B$34</f>
        <v>26.154166666666665</v>
      </c>
      <c r="AF31" s="73">
        <f t="shared" si="1"/>
        <v>24.322916666666664</v>
      </c>
      <c r="AG31" s="12" t="s">
        <v>35</v>
      </c>
      <c r="AJ31" t="s">
        <v>35</v>
      </c>
    </row>
    <row r="32" spans="1:38" x14ac:dyDescent="0.2">
      <c r="A32" s="43" t="s">
        <v>11</v>
      </c>
      <c r="B32" s="11">
        <f>[28]Abril!$B$5</f>
        <v>23.2</v>
      </c>
      <c r="C32" s="11">
        <f>[28]Abril!$B$6</f>
        <v>25.341666666666669</v>
      </c>
      <c r="D32" s="11">
        <f>[28]Abril!$B$7</f>
        <v>26.362500000000001</v>
      </c>
      <c r="E32" s="11">
        <f>[28]Abril!$B$8</f>
        <v>27.279166666666669</v>
      </c>
      <c r="F32" s="11">
        <f>[28]Abril!$B$9</f>
        <v>27.625</v>
      </c>
      <c r="G32" s="11">
        <f>[28]Abril!$B$10</f>
        <v>28.379166666666663</v>
      </c>
      <c r="H32" s="11">
        <f>[28]Abril!$B$11</f>
        <v>24.770833333333332</v>
      </c>
      <c r="I32" s="11">
        <f>[28]Abril!$B$12</f>
        <v>25.258333333333329</v>
      </c>
      <c r="J32" s="11">
        <f>[28]Abril!$B$13</f>
        <v>26.587500000000002</v>
      </c>
      <c r="K32" s="11">
        <f>[28]Abril!$B$14</f>
        <v>25.633333333333336</v>
      </c>
      <c r="L32" s="11">
        <f>[28]Abril!$B$15</f>
        <v>25.533333333333328</v>
      </c>
      <c r="M32" s="11">
        <f>[28]Abril!$B$16</f>
        <v>24.333333333333332</v>
      </c>
      <c r="N32" s="11">
        <f>[28]Abril!$B$17</f>
        <v>25.462499999999991</v>
      </c>
      <c r="O32" s="11">
        <f>[28]Abril!$B$18</f>
        <v>26.237500000000001</v>
      </c>
      <c r="P32" s="11">
        <f>[28]Abril!$B$19</f>
        <v>23.166666666666661</v>
      </c>
      <c r="Q32" s="11">
        <f>[28]Abril!$B$20</f>
        <v>23.316666666666663</v>
      </c>
      <c r="R32" s="11">
        <f>[28]Abril!$B$21</f>
        <v>22.504166666666666</v>
      </c>
      <c r="S32" s="11">
        <f>[28]Abril!$B$22</f>
        <v>19.612499999999994</v>
      </c>
      <c r="T32" s="11">
        <f>[28]Abril!$B$23</f>
        <v>19.933333333333334</v>
      </c>
      <c r="U32" s="11">
        <f>[28]Abril!$B$24</f>
        <v>20.783333333333335</v>
      </c>
      <c r="V32" s="11">
        <f>[28]Abril!$B$25</f>
        <v>23.441666666666666</v>
      </c>
      <c r="W32" s="11">
        <f>[28]Abril!$B$26</f>
        <v>26.466666666666669</v>
      </c>
      <c r="X32" s="11">
        <f>[28]Abril!$B$27</f>
        <v>25.645833333333329</v>
      </c>
      <c r="Y32" s="11">
        <f>[28]Abril!$B$28</f>
        <v>24.012500000000003</v>
      </c>
      <c r="Z32" s="11">
        <f>[28]Abril!$B$29</f>
        <v>24.752173913043475</v>
      </c>
      <c r="AA32" s="11">
        <f>[28]Abril!$B$30</f>
        <v>25.049999999999994</v>
      </c>
      <c r="AB32" s="11">
        <f>[28]Abril!$B$31</f>
        <v>26.579166666666666</v>
      </c>
      <c r="AC32" s="11">
        <f>[28]Abril!$B$32</f>
        <v>26.516666666666669</v>
      </c>
      <c r="AD32" s="11">
        <f>[28]Abril!$B$33</f>
        <v>26.808333333333326</v>
      </c>
      <c r="AE32" s="11">
        <f>[28]Abril!$B$34</f>
        <v>26.525000000000002</v>
      </c>
      <c r="AF32" s="73">
        <f t="shared" si="1"/>
        <v>24.903961352657007</v>
      </c>
      <c r="AH32" s="12" t="s">
        <v>35</v>
      </c>
      <c r="AJ32" t="s">
        <v>35</v>
      </c>
      <c r="AK32" t="s">
        <v>35</v>
      </c>
    </row>
    <row r="33" spans="1:37" s="5" customFormat="1" x14ac:dyDescent="0.2">
      <c r="A33" s="43" t="s">
        <v>12</v>
      </c>
      <c r="B33" s="11">
        <f>[29]Abril!$B$5</f>
        <v>25.041666666666668</v>
      </c>
      <c r="C33" s="11">
        <f>[29]Abril!$B$6</f>
        <v>27.320833333333336</v>
      </c>
      <c r="D33" s="11">
        <f>[29]Abril!$B$7</f>
        <v>28.6875</v>
      </c>
      <c r="E33" s="11">
        <f>[29]Abril!$B$8</f>
        <v>29.075000000000003</v>
      </c>
      <c r="F33" s="11">
        <f>[29]Abril!$B$9</f>
        <v>29.270833333333329</v>
      </c>
      <c r="G33" s="11">
        <f>[29]Abril!$B$10</f>
        <v>30.000000000000004</v>
      </c>
      <c r="H33" s="11">
        <f>[29]Abril!$B$11</f>
        <v>27.312500000000011</v>
      </c>
      <c r="I33" s="11">
        <f>[29]Abril!$B$12</f>
        <v>26.429166666666664</v>
      </c>
      <c r="J33" s="11">
        <f>[29]Abril!$B$13</f>
        <v>28.075000000000003</v>
      </c>
      <c r="K33" s="11">
        <f>[29]Abril!$B$14</f>
        <v>26.145833333333339</v>
      </c>
      <c r="L33" s="11">
        <f>[29]Abril!$B$15</f>
        <v>26.012499999999999</v>
      </c>
      <c r="M33" s="11">
        <f>[29]Abril!$B$16</f>
        <v>25.491666666666664</v>
      </c>
      <c r="N33" s="11">
        <f>[29]Abril!$B$17</f>
        <v>26.358333333333338</v>
      </c>
      <c r="O33" s="11">
        <f>[29]Abril!$B$18</f>
        <v>27.595833333333331</v>
      </c>
      <c r="P33" s="11">
        <f>[29]Abril!$B$19</f>
        <v>26.599999999999994</v>
      </c>
      <c r="Q33" s="11">
        <f>[29]Abril!$B$20</f>
        <v>25.439130434782609</v>
      </c>
      <c r="R33" s="11">
        <f>[29]Abril!$B$21</f>
        <v>24.324999999999999</v>
      </c>
      <c r="S33" s="11">
        <f>[29]Abril!$B$22</f>
        <v>22.150000000000002</v>
      </c>
      <c r="T33" s="11">
        <f>[29]Abril!$B$23</f>
        <v>22.087500000000002</v>
      </c>
      <c r="U33" s="11">
        <f>[29]Abril!$B$24</f>
        <v>24.9375</v>
      </c>
      <c r="V33" s="11">
        <f>[29]Abril!$B$25</f>
        <v>27.245833333333334</v>
      </c>
      <c r="W33" s="11">
        <f>[29]Abril!$B$26</f>
        <v>27.608333333333334</v>
      </c>
      <c r="X33" s="11">
        <f>[29]Abril!$B$27</f>
        <v>27.362499999999997</v>
      </c>
      <c r="Y33" s="11">
        <f>[29]Abril!$B$28</f>
        <v>27.337499999999995</v>
      </c>
      <c r="Z33" s="11">
        <f>[29]Abril!$B$29</f>
        <v>27.691666666666663</v>
      </c>
      <c r="AA33" s="11">
        <f>[29]Abril!$B$30</f>
        <v>26.974999999999994</v>
      </c>
      <c r="AB33" s="11">
        <f>[29]Abril!$B$31</f>
        <v>27.304166666666671</v>
      </c>
      <c r="AC33" s="11">
        <f>[29]Abril!$B$32</f>
        <v>28.412499999999994</v>
      </c>
      <c r="AD33" s="11">
        <f>[29]Abril!$B$33</f>
        <v>28.487499999999997</v>
      </c>
      <c r="AE33" s="11">
        <f>[29]Abril!$B$34</f>
        <v>28.795833333333334</v>
      </c>
      <c r="AF33" s="73">
        <f t="shared" si="1"/>
        <v>26.852554347826082</v>
      </c>
      <c r="AI33" s="5" t="s">
        <v>35</v>
      </c>
      <c r="AJ33" s="5" t="s">
        <v>35</v>
      </c>
    </row>
    <row r="34" spans="1:37" x14ac:dyDescent="0.2">
      <c r="A34" s="43" t="s">
        <v>13</v>
      </c>
      <c r="B34" s="11">
        <f>[30]Abril!$B$5</f>
        <v>26.666666666666668</v>
      </c>
      <c r="C34" s="11">
        <f>[30]Abril!$B$6</f>
        <v>27.208333333333339</v>
      </c>
      <c r="D34" s="11">
        <f>[30]Abril!$B$7</f>
        <v>28.3</v>
      </c>
      <c r="E34" s="11">
        <f>[30]Abril!$B$8</f>
        <v>29.1875</v>
      </c>
      <c r="F34" s="11">
        <f>[30]Abril!$B$9</f>
        <v>29.420833333333334</v>
      </c>
      <c r="G34" s="11">
        <f>[30]Abril!$B$10</f>
        <v>29.033333333333335</v>
      </c>
      <c r="H34" s="11">
        <f>[30]Abril!$B$11</f>
        <v>28.091666666666669</v>
      </c>
      <c r="I34" s="11">
        <f>[30]Abril!$B$12</f>
        <v>27.708333333333329</v>
      </c>
      <c r="J34" s="11">
        <f>[30]Abril!$B$13</f>
        <v>27.062500000000004</v>
      </c>
      <c r="K34" s="11">
        <f>[30]Abril!$B$14</f>
        <v>27.149999999999995</v>
      </c>
      <c r="L34" s="11">
        <f>[30]Abril!$B$15</f>
        <v>26.045833333333331</v>
      </c>
      <c r="M34" s="11">
        <f>[30]Abril!$B$16</f>
        <v>25.929166666666664</v>
      </c>
      <c r="N34" s="11">
        <f>[30]Abril!$B$17</f>
        <v>27.316666666666674</v>
      </c>
      <c r="O34" s="11">
        <f>[30]Abril!$B$18</f>
        <v>28.325000000000003</v>
      </c>
      <c r="P34" s="11">
        <f>[30]Abril!$B$19</f>
        <v>27.112499999999997</v>
      </c>
      <c r="Q34" s="11">
        <f>[30]Abril!$B$20</f>
        <v>26.545833333333331</v>
      </c>
      <c r="R34" s="11">
        <f>[30]Abril!$B$21</f>
        <v>24.295833333333338</v>
      </c>
      <c r="S34" s="11">
        <f>[30]Abril!$B$22</f>
        <v>23.8</v>
      </c>
      <c r="T34" s="11">
        <f>[30]Abril!$B$23</f>
        <v>22.687499999999996</v>
      </c>
      <c r="U34" s="11">
        <f>[30]Abril!$B$24</f>
        <v>25.816666666666666</v>
      </c>
      <c r="V34" s="11">
        <f>[30]Abril!$B$25</f>
        <v>27.833333333333329</v>
      </c>
      <c r="W34" s="11">
        <f>[30]Abril!$B$26</f>
        <v>27.954166666666666</v>
      </c>
      <c r="X34" s="11">
        <f>[30]Abril!$B$27</f>
        <v>28.120833333333337</v>
      </c>
      <c r="Y34" s="11">
        <f>[30]Abril!$B$28</f>
        <v>28.212499999999995</v>
      </c>
      <c r="Z34" s="11">
        <f>[30]Abril!$B$29</f>
        <v>27.629166666666666</v>
      </c>
      <c r="AA34" s="11">
        <f>[30]Abril!$B$30</f>
        <v>26.962500000000002</v>
      </c>
      <c r="AB34" s="11">
        <f>[30]Abril!$B$31</f>
        <v>27.704166666666666</v>
      </c>
      <c r="AC34" s="11">
        <f>[30]Abril!$B$32</f>
        <v>28.4375</v>
      </c>
      <c r="AD34" s="11">
        <f>[30]Abril!$B$33</f>
        <v>28.662499999999994</v>
      </c>
      <c r="AE34" s="11">
        <f>[30]Abril!$B$34</f>
        <v>29.404166666666669</v>
      </c>
      <c r="AF34" s="73">
        <f t="shared" si="1"/>
        <v>27.287500000000009</v>
      </c>
      <c r="AI34" t="s">
        <v>35</v>
      </c>
      <c r="AK34" t="s">
        <v>35</v>
      </c>
    </row>
    <row r="35" spans="1:37" x14ac:dyDescent="0.2">
      <c r="A35" s="43" t="s">
        <v>157</v>
      </c>
      <c r="B35" s="11">
        <f>[31]Abril!$B$5</f>
        <v>23.474999999999998</v>
      </c>
      <c r="C35" s="11">
        <f>[31]Abril!$B$6</f>
        <v>25.387500000000006</v>
      </c>
      <c r="D35" s="11">
        <f>[31]Abril!$B$7</f>
        <v>27.608333333333334</v>
      </c>
      <c r="E35" s="11">
        <f>[31]Abril!$B$8</f>
        <v>27.787499999999998</v>
      </c>
      <c r="F35" s="11">
        <f>[31]Abril!$B$9</f>
        <v>28.429166666666671</v>
      </c>
      <c r="G35" s="11">
        <f>[31]Abril!$B$10</f>
        <v>28.166666666666671</v>
      </c>
      <c r="H35" s="11">
        <f>[31]Abril!$B$11</f>
        <v>25.308333333333334</v>
      </c>
      <c r="I35" s="11">
        <f>[31]Abril!$B$12</f>
        <v>25.558333333333334</v>
      </c>
      <c r="J35" s="11">
        <f>[31]Abril!$B$13</f>
        <v>27.654166666666669</v>
      </c>
      <c r="K35" s="11">
        <f>[31]Abril!$B$14</f>
        <v>26.2</v>
      </c>
      <c r="L35" s="11">
        <f>[31]Abril!$B$15</f>
        <v>26.799999999999997</v>
      </c>
      <c r="M35" s="11">
        <f>[31]Abril!$B$16</f>
        <v>26.008333333333329</v>
      </c>
      <c r="N35" s="11">
        <f>[31]Abril!$B$17</f>
        <v>25.895833333333329</v>
      </c>
      <c r="O35" s="11">
        <f>[31]Abril!$B$18</f>
        <v>26.054166666666664</v>
      </c>
      <c r="P35" s="11">
        <f>[31]Abril!$B$19</f>
        <v>23.6875</v>
      </c>
      <c r="Q35" s="11">
        <f>[31]Abril!$B$20</f>
        <v>23.495833333333337</v>
      </c>
      <c r="R35" s="11">
        <f>[31]Abril!$B$21</f>
        <v>22.170833333333334</v>
      </c>
      <c r="S35" s="11">
        <f>[31]Abril!$B$22</f>
        <v>18.875000000000004</v>
      </c>
      <c r="T35" s="11">
        <f>[31]Abril!$B$23</f>
        <v>22.045833333333334</v>
      </c>
      <c r="U35" s="11">
        <f>[31]Abril!$B$24</f>
        <v>22.329166666666666</v>
      </c>
      <c r="V35" s="11">
        <f>[31]Abril!$B$25</f>
        <v>25.045833333333334</v>
      </c>
      <c r="W35" s="11">
        <f>[31]Abril!$B$26</f>
        <v>27.291666666666668</v>
      </c>
      <c r="X35" s="11">
        <f>[31]Abril!$B$27</f>
        <v>26.474999999999998</v>
      </c>
      <c r="Y35" s="11">
        <f>[31]Abril!$B$28</f>
        <v>25.120833333333334</v>
      </c>
      <c r="Z35" s="11">
        <f>[31]Abril!$B$29</f>
        <v>25.912499999999998</v>
      </c>
      <c r="AA35" s="11">
        <f>[31]Abril!$B$30</f>
        <v>26.920833333333338</v>
      </c>
      <c r="AB35" s="11">
        <f>[31]Abril!$B$31</f>
        <v>27.954166666666666</v>
      </c>
      <c r="AC35" s="11">
        <f>[31]Abril!$B$32</f>
        <v>27.379166666666666</v>
      </c>
      <c r="AD35" s="11">
        <f>[31]Abril!$B$33</f>
        <v>27.979166666666668</v>
      </c>
      <c r="AE35" s="11">
        <f>[31]Abril!$B$34</f>
        <v>27.612499999999994</v>
      </c>
      <c r="AF35" s="73">
        <f t="shared" si="1"/>
        <v>25.687638888888888</v>
      </c>
      <c r="AJ35" t="s">
        <v>35</v>
      </c>
    </row>
    <row r="36" spans="1:37" x14ac:dyDescent="0.2">
      <c r="A36" s="43" t="s">
        <v>128</v>
      </c>
      <c r="B36" s="11">
        <f>[32]Abril!$B$5</f>
        <v>23.525000000000002</v>
      </c>
      <c r="C36" s="11">
        <f>[32]Abril!$B$6</f>
        <v>25.641666666666669</v>
      </c>
      <c r="D36" s="11">
        <f>[32]Abril!$B$7</f>
        <v>28.370833333333334</v>
      </c>
      <c r="E36" s="11">
        <f>[32]Abril!$B$8</f>
        <v>29.629166666666663</v>
      </c>
      <c r="F36" s="11">
        <f>[32]Abril!$B$9</f>
        <v>29.616666666666664</v>
      </c>
      <c r="G36" s="11">
        <f>[32]Abril!$B$10</f>
        <v>28.829166666666666</v>
      </c>
      <c r="H36" s="11">
        <f>[32]Abril!$B$11</f>
        <v>26.154166666666669</v>
      </c>
      <c r="I36" s="11">
        <f>[32]Abril!$B$12</f>
        <v>25.899999999999995</v>
      </c>
      <c r="J36" s="11">
        <f>[32]Abril!$B$13</f>
        <v>27.670833333333334</v>
      </c>
      <c r="K36" s="11">
        <f>[32]Abril!$B$14</f>
        <v>27.554166666666671</v>
      </c>
      <c r="L36" s="11">
        <f>[32]Abril!$B$15</f>
        <v>28.408333333333335</v>
      </c>
      <c r="M36" s="11">
        <f>[32]Abril!$B$16</f>
        <v>27.245833333333326</v>
      </c>
      <c r="N36" s="11">
        <f>[32]Abril!$B$17</f>
        <v>25.924999999999997</v>
      </c>
      <c r="O36" s="11">
        <f>[32]Abril!$B$18</f>
        <v>25.212500000000006</v>
      </c>
      <c r="P36" s="11">
        <f>[32]Abril!$B$19</f>
        <v>23.5625</v>
      </c>
      <c r="Q36" s="11">
        <f>[32]Abril!$B$20</f>
        <v>23.541666666666668</v>
      </c>
      <c r="R36" s="11">
        <f>[32]Abril!$B$21</f>
        <v>22.187500000000004</v>
      </c>
      <c r="S36" s="11">
        <f>[32]Abril!$B$22</f>
        <v>19.833333333333332</v>
      </c>
      <c r="T36" s="11">
        <f>[32]Abril!$B$23</f>
        <v>21.508333333333329</v>
      </c>
      <c r="U36" s="11">
        <f>[32]Abril!$B$24</f>
        <v>22.533333333333331</v>
      </c>
      <c r="V36" s="11">
        <f>[32]Abril!$B$25</f>
        <v>26.308333333333334</v>
      </c>
      <c r="W36" s="11">
        <f>[32]Abril!$B$26</f>
        <v>27.5625</v>
      </c>
      <c r="X36" s="11">
        <f>[32]Abril!$B$27</f>
        <v>27.479166666666671</v>
      </c>
      <c r="Y36" s="11">
        <f>[32]Abril!$B$28</f>
        <v>25.662499999999998</v>
      </c>
      <c r="Z36" s="11">
        <f>[32]Abril!$B$29</f>
        <v>27.129166666666677</v>
      </c>
      <c r="AA36" s="11">
        <f>[32]Abril!$B$30</f>
        <v>27.879166666666663</v>
      </c>
      <c r="AB36" s="11">
        <f>[32]Abril!$B$31</f>
        <v>29.099999999999998</v>
      </c>
      <c r="AC36" s="11">
        <f>[32]Abril!$B$32</f>
        <v>28.387499999999999</v>
      </c>
      <c r="AD36" s="11">
        <f>[32]Abril!$B$33</f>
        <v>28.937499999999989</v>
      </c>
      <c r="AE36" s="11">
        <f>[32]Abril!$B$34</f>
        <v>29.204166666666662</v>
      </c>
      <c r="AF36" s="73">
        <f t="shared" si="1"/>
        <v>26.350000000000005</v>
      </c>
      <c r="AJ36" t="s">
        <v>35</v>
      </c>
    </row>
    <row r="37" spans="1:37" x14ac:dyDescent="0.2">
      <c r="A37" s="43" t="s">
        <v>14</v>
      </c>
      <c r="B37" s="11">
        <f>[33]Abril!$B$5</f>
        <v>25.979166666666668</v>
      </c>
      <c r="C37" s="11">
        <f>[33]Abril!$B$6</f>
        <v>25.80416666666666</v>
      </c>
      <c r="D37" s="11">
        <f>[33]Abril!$B$7</f>
        <v>26.412499999999998</v>
      </c>
      <c r="E37" s="11">
        <f>[33]Abril!$B$8</f>
        <v>27.574999999999999</v>
      </c>
      <c r="F37" s="11">
        <f>[33]Abril!$B$9</f>
        <v>27.88333333333334</v>
      </c>
      <c r="G37" s="11">
        <f>[33]Abril!$B$10</f>
        <v>27.741666666666671</v>
      </c>
      <c r="H37" s="11">
        <f>[33]Abril!$B$11</f>
        <v>27.554166666666664</v>
      </c>
      <c r="I37" s="11">
        <f>[33]Abril!$B$12</f>
        <v>25.570833333333326</v>
      </c>
      <c r="J37" s="11">
        <f>[33]Abril!$B$13</f>
        <v>24.95</v>
      </c>
      <c r="K37" s="11">
        <f>[33]Abril!$B$14</f>
        <v>25.258333333333329</v>
      </c>
      <c r="L37" s="11">
        <f>[33]Abril!$B$15</f>
        <v>26.060869565217395</v>
      </c>
      <c r="M37" s="11">
        <f>[33]Abril!$B$16</f>
        <v>25.079166666666666</v>
      </c>
      <c r="N37" s="11">
        <f>[33]Abril!$B$17</f>
        <v>26.258333333333329</v>
      </c>
      <c r="O37" s="11">
        <f>[33]Abril!$B$18</f>
        <v>25.412499999999998</v>
      </c>
      <c r="P37" s="11">
        <f>[33]Abril!$B$19</f>
        <v>25.882608695652173</v>
      </c>
      <c r="Q37" s="11">
        <f>[33]Abril!$B$20</f>
        <v>26.662500000000005</v>
      </c>
      <c r="R37" s="11">
        <f>[33]Abril!$B$21</f>
        <v>25.570833333333329</v>
      </c>
      <c r="S37" s="11">
        <f>[33]Abril!$B$22</f>
        <v>24.766666666666666</v>
      </c>
      <c r="T37" s="11">
        <f>[33]Abril!$B$23</f>
        <v>23.487500000000001</v>
      </c>
      <c r="U37" s="11">
        <f>[33]Abril!$B$24</f>
        <v>24.954166666666666</v>
      </c>
      <c r="V37" s="11">
        <f>[33]Abril!$B$25</f>
        <v>26.816666666666663</v>
      </c>
      <c r="W37" s="11">
        <f>[33]Abril!$B$26</f>
        <v>25.833333333333332</v>
      </c>
      <c r="X37" s="11">
        <f>[33]Abril!$B$27</f>
        <v>24.933333333333337</v>
      </c>
      <c r="Y37" s="11">
        <f>[33]Abril!$B$28</f>
        <v>24.808333333333334</v>
      </c>
      <c r="Z37" s="11">
        <f>[33]Abril!$B$29</f>
        <v>26.216666666666669</v>
      </c>
      <c r="AA37" s="11">
        <f>[33]Abril!$B$30</f>
        <v>27.029166666666672</v>
      </c>
      <c r="AB37" s="11">
        <f>[33]Abril!$B$31</f>
        <v>27.041666666666671</v>
      </c>
      <c r="AC37" s="11">
        <f>[33]Abril!$B$32</f>
        <v>26.945833333333329</v>
      </c>
      <c r="AD37" s="11">
        <f>[33]Abril!$B$33</f>
        <v>26.987500000000001</v>
      </c>
      <c r="AE37" s="11">
        <f>[33]Abril!$B$34</f>
        <v>26.920833333333331</v>
      </c>
      <c r="AF37" s="73">
        <f t="shared" si="1"/>
        <v>26.079921497584539</v>
      </c>
      <c r="AI37" t="s">
        <v>35</v>
      </c>
      <c r="AJ37" t="s">
        <v>35</v>
      </c>
    </row>
    <row r="38" spans="1:37" x14ac:dyDescent="0.2">
      <c r="A38" s="43" t="s">
        <v>158</v>
      </c>
      <c r="B38" s="11">
        <f>[34]Abril!$B$5</f>
        <v>26.649999999999995</v>
      </c>
      <c r="C38" s="11">
        <f>[34]Abril!$B$6</f>
        <v>26.012500000000003</v>
      </c>
      <c r="D38" s="11">
        <f>[34]Abril!$B$7</f>
        <v>27.191666666666674</v>
      </c>
      <c r="E38" s="11">
        <f>[34]Abril!$B$8</f>
        <v>28.670833333333334</v>
      </c>
      <c r="F38" s="11">
        <f>[34]Abril!$B$9</f>
        <v>28.908333333333328</v>
      </c>
      <c r="G38" s="11">
        <f>[34]Abril!$B$10</f>
        <v>28.141666666666655</v>
      </c>
      <c r="H38" s="11">
        <f>[34]Abril!$B$11</f>
        <v>28.262499999999999</v>
      </c>
      <c r="I38" s="11">
        <f>[34]Abril!$B$12</f>
        <v>26.679166666666664</v>
      </c>
      <c r="J38" s="11">
        <f>[34]Abril!$B$13</f>
        <v>26.391666666666669</v>
      </c>
      <c r="K38" s="11">
        <f>[34]Abril!$B$14</f>
        <v>25.916666666666671</v>
      </c>
      <c r="L38" s="11">
        <f>[34]Abril!$B$15</f>
        <v>26.441666666666674</v>
      </c>
      <c r="M38" s="11">
        <f>[34]Abril!$B$16</f>
        <v>25.462500000000002</v>
      </c>
      <c r="N38" s="11">
        <f>[34]Abril!$B$17</f>
        <v>26.599999999999998</v>
      </c>
      <c r="O38" s="11">
        <f>[34]Abril!$B$18</f>
        <v>26.883333333333336</v>
      </c>
      <c r="P38" s="11">
        <f>[34]Abril!$B$19</f>
        <v>27.25</v>
      </c>
      <c r="Q38" s="11">
        <f>[34]Abril!$B$20</f>
        <v>26.141666666666666</v>
      </c>
      <c r="R38" s="11">
        <f>[34]Abril!$B$21</f>
        <v>25.816666666666663</v>
      </c>
      <c r="S38" s="11">
        <f>[34]Abril!$B$22</f>
        <v>25.750000000000004</v>
      </c>
      <c r="T38" s="11">
        <f>[34]Abril!$B$23</f>
        <v>24.733333333333331</v>
      </c>
      <c r="U38" s="11">
        <f>[34]Abril!$B$24</f>
        <v>25.395833333333329</v>
      </c>
      <c r="V38" s="11">
        <f>[34]Abril!$B$25</f>
        <v>27.266666666666669</v>
      </c>
      <c r="W38" s="11">
        <f>[34]Abril!$B$26</f>
        <v>26.916666666666668</v>
      </c>
      <c r="X38" s="11">
        <f>[34]Abril!$B$27</f>
        <v>25.158333333333331</v>
      </c>
      <c r="Y38" s="11">
        <f>[34]Abril!$B$28</f>
        <v>24.983333333333334</v>
      </c>
      <c r="Z38" s="11">
        <f>[34]Abril!$B$29</f>
        <v>25.645833333333329</v>
      </c>
      <c r="AA38" s="11">
        <f>[34]Abril!$B$30</f>
        <v>26.916666666666668</v>
      </c>
      <c r="AB38" s="11">
        <f>[34]Abril!$B$31</f>
        <v>27.604166666666661</v>
      </c>
      <c r="AC38" s="11">
        <f>[34]Abril!$B$32</f>
        <v>26.958333333333329</v>
      </c>
      <c r="AD38" s="11">
        <f>[34]Abril!$B$33</f>
        <v>27.466666666666665</v>
      </c>
      <c r="AE38" s="11">
        <f>[34]Abril!$B$34</f>
        <v>27.408333333333335</v>
      </c>
      <c r="AF38" s="73">
        <f t="shared" si="1"/>
        <v>26.654166666666661</v>
      </c>
      <c r="AH38" s="3" t="s">
        <v>35</v>
      </c>
      <c r="AI38" s="3" t="s">
        <v>35</v>
      </c>
    </row>
    <row r="39" spans="1:37" x14ac:dyDescent="0.2">
      <c r="A39" s="43" t="s">
        <v>15</v>
      </c>
      <c r="B39" s="11">
        <f>[35]Abril!$B$5</f>
        <v>22.120833333333334</v>
      </c>
      <c r="C39" s="11">
        <f>[35]Abril!$B$6</f>
        <v>24.262499999999999</v>
      </c>
      <c r="D39" s="11">
        <f>[35]Abril!$B$7</f>
        <v>26.129166666666666</v>
      </c>
      <c r="E39" s="11">
        <f>[35]Abril!$B$8</f>
        <v>26.716666666666665</v>
      </c>
      <c r="F39" s="11">
        <f>[35]Abril!$B$9</f>
        <v>27.725000000000005</v>
      </c>
      <c r="G39" s="11">
        <f>[35]Abril!$B$10</f>
        <v>27.379166666666666</v>
      </c>
      <c r="H39" s="11">
        <f>[35]Abril!$B$11</f>
        <v>24.1875</v>
      </c>
      <c r="I39" s="11">
        <f>[35]Abril!$B$12</f>
        <v>23.179166666666671</v>
      </c>
      <c r="J39" s="11">
        <f>[35]Abril!$B$13</f>
        <v>24.808333333333334</v>
      </c>
      <c r="K39" s="11">
        <f>[35]Abril!$B$14</f>
        <v>25.099999999999998</v>
      </c>
      <c r="L39" s="11">
        <f>[35]Abril!$B$15</f>
        <v>25.433333333333334</v>
      </c>
      <c r="M39" s="11">
        <f>[35]Abril!$B$16</f>
        <v>24.287499999999998</v>
      </c>
      <c r="N39" s="11">
        <f>[35]Abril!$B$17</f>
        <v>24.079166666666662</v>
      </c>
      <c r="O39" s="11">
        <f>[35]Abril!$B$18</f>
        <v>24.920833333333331</v>
      </c>
      <c r="P39" s="11">
        <f>[35]Abril!$B$19</f>
        <v>22.554166666666664</v>
      </c>
      <c r="Q39" s="11">
        <f>[35]Abril!$B$20</f>
        <v>22.858333333333331</v>
      </c>
      <c r="R39" s="11">
        <f>[35]Abril!$B$21</f>
        <v>19.604166666666668</v>
      </c>
      <c r="S39" s="11">
        <f>[35]Abril!$B$22</f>
        <v>18.645833333333332</v>
      </c>
      <c r="T39" s="11">
        <f>[35]Abril!$B$23</f>
        <v>19.933333333333337</v>
      </c>
      <c r="U39" s="11">
        <f>[35]Abril!$B$24</f>
        <v>20.416666666666664</v>
      </c>
      <c r="V39" s="11">
        <f>[35]Abril!$B$25</f>
        <v>22.825000000000003</v>
      </c>
      <c r="W39" s="11">
        <f>[35]Abril!$B$26</f>
        <v>25.524999999999995</v>
      </c>
      <c r="X39" s="11">
        <f>[35]Abril!$B$27</f>
        <v>26.566666666666666</v>
      </c>
      <c r="Y39" s="11">
        <f>[35]Abril!$B$28</f>
        <v>24.883333333333329</v>
      </c>
      <c r="Z39" s="11">
        <f>[35]Abril!$B$29</f>
        <v>24.391666666666669</v>
      </c>
      <c r="AA39" s="11">
        <f>[35]Abril!$B$30</f>
        <v>24.783333333333331</v>
      </c>
      <c r="AB39" s="11">
        <f>[35]Abril!$B$31</f>
        <v>26.375000000000004</v>
      </c>
      <c r="AC39" s="11">
        <f>[35]Abril!$B$32</f>
        <v>27.800000000000008</v>
      </c>
      <c r="AD39" s="11">
        <f>[35]Abril!$B$33</f>
        <v>27.137499999999999</v>
      </c>
      <c r="AE39" s="11">
        <f>[35]Abril!$B$34</f>
        <v>26.875000000000004</v>
      </c>
      <c r="AF39" s="73">
        <f t="shared" si="1"/>
        <v>24.383472222222224</v>
      </c>
      <c r="AG39" s="12" t="s">
        <v>35</v>
      </c>
      <c r="AH39" s="12" t="s">
        <v>35</v>
      </c>
      <c r="AI39" t="s">
        <v>35</v>
      </c>
      <c r="AJ39" t="s">
        <v>35</v>
      </c>
    </row>
    <row r="40" spans="1:37" s="118" customFormat="1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I40" s="12" t="s">
        <v>35</v>
      </c>
      <c r="AK40" s="118" t="s">
        <v>35</v>
      </c>
    </row>
    <row r="41" spans="1:37" x14ac:dyDescent="0.2">
      <c r="A41" s="43" t="s">
        <v>159</v>
      </c>
      <c r="B41" s="11">
        <f>[37]Abril!$B$5</f>
        <v>23.641666666666662</v>
      </c>
      <c r="C41" s="11">
        <f>[37]Abril!$B$6</f>
        <v>25.374999999999989</v>
      </c>
      <c r="D41" s="11">
        <f>[37]Abril!$B$7</f>
        <v>26.820833333333336</v>
      </c>
      <c r="E41" s="11">
        <f>[37]Abril!$B$8</f>
        <v>27.795833333333334</v>
      </c>
      <c r="F41" s="11">
        <f>[37]Abril!$B$9</f>
        <v>28.266666666666666</v>
      </c>
      <c r="G41" s="11">
        <f>[37]Abril!$B$10</f>
        <v>28.529166666666669</v>
      </c>
      <c r="H41" s="11">
        <f>[37]Abril!$B$11</f>
        <v>26.0625</v>
      </c>
      <c r="I41" s="11">
        <f>[37]Abril!$B$12</f>
        <v>25.491666666666671</v>
      </c>
      <c r="J41" s="11">
        <f>[37]Abril!$B$13</f>
        <v>27.029166666666669</v>
      </c>
      <c r="K41" s="11">
        <f>[37]Abril!$B$14</f>
        <v>25.399999999999995</v>
      </c>
      <c r="L41" s="11">
        <f>[37]Abril!$B$15</f>
        <v>26.325000000000003</v>
      </c>
      <c r="M41" s="11">
        <f>[37]Abril!$B$16</f>
        <v>25.908333333333335</v>
      </c>
      <c r="N41" s="11">
        <f>[37]Abril!$B$17</f>
        <v>26.366666666666664</v>
      </c>
      <c r="O41" s="11">
        <f>[37]Abril!$B$18</f>
        <v>25.749999999999996</v>
      </c>
      <c r="P41" s="11">
        <f>[37]Abril!$B$19</f>
        <v>23.729166666666668</v>
      </c>
      <c r="Q41" s="11">
        <f>[37]Abril!$B$20</f>
        <v>23.575000000000003</v>
      </c>
      <c r="R41" s="11">
        <f>[37]Abril!$B$21</f>
        <v>23.279166666666669</v>
      </c>
      <c r="S41" s="11">
        <f>[37]Abril!$B$22</f>
        <v>20.916666666666668</v>
      </c>
      <c r="T41" s="11">
        <f>[37]Abril!$B$23</f>
        <v>20.900000000000002</v>
      </c>
      <c r="U41" s="11">
        <f>[37]Abril!$B$24</f>
        <v>22.962500000000002</v>
      </c>
      <c r="V41" s="11">
        <f>[37]Abril!$B$25</f>
        <v>26.212500000000002</v>
      </c>
      <c r="W41" s="11">
        <f>[37]Abril!$B$26</f>
        <v>26.745833333333334</v>
      </c>
      <c r="X41" s="11">
        <f>[37]Abril!$B$27</f>
        <v>26.104166666666668</v>
      </c>
      <c r="Y41" s="11">
        <f>[37]Abril!$B$28</f>
        <v>24.937499999999996</v>
      </c>
      <c r="Z41" s="11">
        <f>[37]Abril!$B$29</f>
        <v>25.5</v>
      </c>
      <c r="AA41" s="11">
        <f>[37]Abril!$B$30</f>
        <v>26.633333333333329</v>
      </c>
      <c r="AB41" s="11">
        <f>[37]Abril!$B$31</f>
        <v>28.029166666666665</v>
      </c>
      <c r="AC41" s="11">
        <f>[37]Abril!$B$32</f>
        <v>26.966666666666669</v>
      </c>
      <c r="AD41" s="11">
        <f>[37]Abril!$B$33</f>
        <v>27.516666666666662</v>
      </c>
      <c r="AE41" s="11">
        <f>[37]Abril!$B$34</f>
        <v>27.708333333333329</v>
      </c>
      <c r="AF41" s="73">
        <f t="shared" si="1"/>
        <v>25.682638888888889</v>
      </c>
      <c r="AH41" s="12" t="s">
        <v>35</v>
      </c>
      <c r="AJ41" t="s">
        <v>35</v>
      </c>
    </row>
    <row r="42" spans="1:37" x14ac:dyDescent="0.2">
      <c r="A42" s="43" t="s">
        <v>17</v>
      </c>
      <c r="B42" s="11">
        <f>[38]Abril!$B$5</f>
        <v>23.241666666666664</v>
      </c>
      <c r="C42" s="11">
        <f>[38]Abril!$B$6</f>
        <v>25.029166666666669</v>
      </c>
      <c r="D42" s="11">
        <f>[38]Abril!$B$7</f>
        <v>27.104166666666668</v>
      </c>
      <c r="E42" s="11">
        <f>[38]Abril!$B$8</f>
        <v>28.179166666666671</v>
      </c>
      <c r="F42" s="11">
        <f>[38]Abril!$B$9</f>
        <v>28.433333333333326</v>
      </c>
      <c r="G42" s="11">
        <f>[38]Abril!$B$10</f>
        <v>28.599999999999998</v>
      </c>
      <c r="H42" s="11">
        <f>[38]Abril!$B$11</f>
        <v>25.466666666666665</v>
      </c>
      <c r="I42" s="11">
        <f>[38]Abril!$B$12</f>
        <v>25.524999999999995</v>
      </c>
      <c r="J42" s="11">
        <f>[38]Abril!$B$13</f>
        <v>27.795833333333334</v>
      </c>
      <c r="K42" s="11">
        <f>[38]Abril!$B$14</f>
        <v>26.650000000000002</v>
      </c>
      <c r="L42" s="11">
        <f>[38]Abril!$B$15</f>
        <v>26.779166666666669</v>
      </c>
      <c r="M42" s="11">
        <f>[38]Abril!$B$16</f>
        <v>26.066666666666666</v>
      </c>
      <c r="N42" s="11">
        <f>[38]Abril!$B$17</f>
        <v>25.945833333333329</v>
      </c>
      <c r="O42" s="11">
        <f>[38]Abril!$B$18</f>
        <v>25.508333333333336</v>
      </c>
      <c r="P42" s="11">
        <f>[38]Abril!$B$19</f>
        <v>23.504166666666666</v>
      </c>
      <c r="Q42" s="11">
        <f>[38]Abril!$B$20</f>
        <v>23.908333333333335</v>
      </c>
      <c r="R42" s="11">
        <f>[38]Abril!$B$21</f>
        <v>22.833333333333332</v>
      </c>
      <c r="S42" s="11">
        <f>[38]Abril!$B$22</f>
        <v>19.841666666666665</v>
      </c>
      <c r="T42" s="11">
        <f>[38]Abril!$B$23</f>
        <v>20.708333333333336</v>
      </c>
      <c r="U42" s="11">
        <f>[38]Abril!$B$24</f>
        <v>21.362499999999997</v>
      </c>
      <c r="V42" s="11">
        <f>[38]Abril!$B$25</f>
        <v>24.045833333333334</v>
      </c>
      <c r="W42" s="11">
        <f>[38]Abril!$B$26</f>
        <v>26.704166666666666</v>
      </c>
      <c r="X42" s="11">
        <f>[38]Abril!$B$27</f>
        <v>25.966666666666658</v>
      </c>
      <c r="Y42" s="11">
        <f>[38]Abril!$B$28</f>
        <v>23.713636363636365</v>
      </c>
      <c r="Z42" s="11">
        <f>[38]Abril!$B$29</f>
        <v>25.220833333333335</v>
      </c>
      <c r="AA42" s="11">
        <f>[38]Abril!$B$30</f>
        <v>25.612499999999997</v>
      </c>
      <c r="AB42" s="11">
        <f>[38]Abril!$B$31</f>
        <v>26.8125</v>
      </c>
      <c r="AC42" s="11">
        <f>[38]Abril!$B$32</f>
        <v>26.629166666666666</v>
      </c>
      <c r="AD42" s="11">
        <f>[38]Abril!$B$33</f>
        <v>27.141666666666666</v>
      </c>
      <c r="AE42" s="11">
        <f>[38]Abril!$B$34</f>
        <v>27.004166666666666</v>
      </c>
      <c r="AF42" s="73">
        <f t="shared" si="1"/>
        <v>25.377815656565655</v>
      </c>
      <c r="AH42" s="12" t="s">
        <v>35</v>
      </c>
      <c r="AJ42" t="s">
        <v>35</v>
      </c>
    </row>
    <row r="43" spans="1:37" x14ac:dyDescent="0.2">
      <c r="A43" s="43" t="s">
        <v>141</v>
      </c>
      <c r="B43" s="11">
        <f>[39]Abril!$B$5</f>
        <v>24.891304347826086</v>
      </c>
      <c r="C43" s="11">
        <f>[39]Abril!$B$6</f>
        <v>25.958333333333339</v>
      </c>
      <c r="D43" s="11">
        <f>[39]Abril!$B$7</f>
        <v>27.258333333333336</v>
      </c>
      <c r="E43" s="11">
        <f>[39]Abril!$B$8</f>
        <v>27.720833333333331</v>
      </c>
      <c r="F43" s="11">
        <f>[39]Abril!$B$9</f>
        <v>27.616666666666664</v>
      </c>
      <c r="G43" s="11">
        <f>[39]Abril!$B$10</f>
        <v>26.904166666666672</v>
      </c>
      <c r="H43" s="11">
        <f>[39]Abril!$B$11</f>
        <v>25.862499999999994</v>
      </c>
      <c r="I43" s="11">
        <f>[39]Abril!$B$12</f>
        <v>26.25</v>
      </c>
      <c r="J43" s="11">
        <f>[39]Abril!$B$13</f>
        <v>26.324999999999999</v>
      </c>
      <c r="K43" s="11">
        <f>[39]Abril!$B$14</f>
        <v>26.045833333333334</v>
      </c>
      <c r="L43" s="11">
        <f>[39]Abril!$B$15</f>
        <v>25.845833333333342</v>
      </c>
      <c r="M43" s="11">
        <f>[39]Abril!$B$16</f>
        <v>26.120833333333334</v>
      </c>
      <c r="N43" s="11">
        <f>[39]Abril!$B$17</f>
        <v>25.854166666666661</v>
      </c>
      <c r="O43" s="11">
        <f>[39]Abril!$B$18</f>
        <v>26.079166666666666</v>
      </c>
      <c r="P43" s="11">
        <f>[39]Abril!$B$19</f>
        <v>25.433333333333334</v>
      </c>
      <c r="Q43" s="11">
        <f>[39]Abril!$B$20</f>
        <v>24.233333333333334</v>
      </c>
      <c r="R43" s="11">
        <f>[39]Abril!$B$21</f>
        <v>23.170833333333331</v>
      </c>
      <c r="S43" s="11">
        <f>[39]Abril!$B$22</f>
        <v>20.416666666666668</v>
      </c>
      <c r="T43" s="11">
        <f>[39]Abril!$B$23</f>
        <v>21.704166666666666</v>
      </c>
      <c r="U43" s="11">
        <f>[39]Abril!$B$24</f>
        <v>21.787499999999998</v>
      </c>
      <c r="V43" s="11">
        <f>[39]Abril!$B$25</f>
        <v>25.141666666666662</v>
      </c>
      <c r="W43" s="11">
        <f>[39]Abril!$B$26</f>
        <v>25.900000000000002</v>
      </c>
      <c r="X43" s="11">
        <f>[39]Abril!$B$27</f>
        <v>25.854166666666668</v>
      </c>
      <c r="Y43" s="11">
        <f>[39]Abril!$B$28</f>
        <v>24.245833333333337</v>
      </c>
      <c r="Z43" s="11">
        <f>[39]Abril!$B$29</f>
        <v>25.125</v>
      </c>
      <c r="AA43" s="11">
        <f>[39]Abril!$B$30</f>
        <v>26.241666666666664</v>
      </c>
      <c r="AB43" s="11">
        <f>[39]Abril!$B$31</f>
        <v>27.566666666666666</v>
      </c>
      <c r="AC43" s="11">
        <f>[39]Abril!$B$32</f>
        <v>26.883333333333336</v>
      </c>
      <c r="AD43" s="11">
        <f>[39]Abril!$B$33</f>
        <v>26.862499999999994</v>
      </c>
      <c r="AE43" s="11">
        <f>[39]Abril!$B$34</f>
        <v>28.220833333333342</v>
      </c>
      <c r="AF43" s="73">
        <f t="shared" si="1"/>
        <v>25.584015700483089</v>
      </c>
      <c r="AH43" s="12" t="s">
        <v>35</v>
      </c>
      <c r="AI43" t="s">
        <v>35</v>
      </c>
    </row>
    <row r="44" spans="1:37" x14ac:dyDescent="0.2">
      <c r="A44" s="43" t="s">
        <v>18</v>
      </c>
      <c r="B44" s="11">
        <f>[40]Abril!$B$5</f>
        <v>23.695833333333336</v>
      </c>
      <c r="C44" s="11">
        <f>[40]Abril!$B$6</f>
        <v>24.308333333333334</v>
      </c>
      <c r="D44" s="11">
        <f>[40]Abril!$B$7</f>
        <v>25.716666666666669</v>
      </c>
      <c r="E44" s="11">
        <f>[40]Abril!$B$8</f>
        <v>25.391666666666662</v>
      </c>
      <c r="F44" s="11">
        <f>[40]Abril!$B$9</f>
        <v>26.837500000000002</v>
      </c>
      <c r="G44" s="11">
        <f>[40]Abril!$B$10</f>
        <v>26.574999999999999</v>
      </c>
      <c r="H44" s="11">
        <f>[40]Abril!$B$11</f>
        <v>24.375000000000004</v>
      </c>
      <c r="I44" s="11">
        <f>[40]Abril!$B$12</f>
        <v>24.025000000000002</v>
      </c>
      <c r="J44" s="11">
        <f>[40]Abril!$B$13</f>
        <v>24.454166666666662</v>
      </c>
      <c r="K44" s="11">
        <f>[40]Abril!$B$14</f>
        <v>24.024999999999995</v>
      </c>
      <c r="L44" s="11">
        <f>[40]Abril!$B$15</f>
        <v>23.845833333333331</v>
      </c>
      <c r="M44" s="11">
        <f>[40]Abril!$B$16</f>
        <v>23.587500000000002</v>
      </c>
      <c r="N44" s="11">
        <f>[40]Abril!$B$17</f>
        <v>24.099999999999994</v>
      </c>
      <c r="O44" s="11">
        <f>[40]Abril!$B$18</f>
        <v>24.625</v>
      </c>
      <c r="P44" s="11">
        <f>[40]Abril!$B$19</f>
        <v>23.658333333333335</v>
      </c>
      <c r="Q44" s="11">
        <f>[40]Abril!$B$20</f>
        <v>22.837499999999995</v>
      </c>
      <c r="R44" s="11">
        <f>[40]Abril!$B$21</f>
        <v>23.154166666666665</v>
      </c>
      <c r="S44" s="11">
        <f>[40]Abril!$B$22</f>
        <v>21.854166666666661</v>
      </c>
      <c r="T44" s="11">
        <f>[40]Abril!$B$23</f>
        <v>21.237499999999994</v>
      </c>
      <c r="U44" s="11">
        <f>[40]Abril!$B$24</f>
        <v>23.487500000000001</v>
      </c>
      <c r="V44" s="11">
        <f>[40]Abril!$B$25</f>
        <v>25.608333333333331</v>
      </c>
      <c r="W44" s="11">
        <f>[40]Abril!$B$26</f>
        <v>25.033333333333335</v>
      </c>
      <c r="X44" s="11">
        <f>[40]Abril!$B$27</f>
        <v>23.883333333333336</v>
      </c>
      <c r="Y44" s="11">
        <f>[40]Abril!$B$28</f>
        <v>23.945833333333336</v>
      </c>
      <c r="Z44" s="11">
        <f>[40]Abril!$B$29</f>
        <v>24.720833333333335</v>
      </c>
      <c r="AA44" s="11">
        <f>[40]Abril!$B$30</f>
        <v>25.820833333333329</v>
      </c>
      <c r="AB44" s="11">
        <f>[40]Abril!$B$31</f>
        <v>25.7</v>
      </c>
      <c r="AC44" s="11">
        <f>[40]Abril!$B$32</f>
        <v>25.429166666666671</v>
      </c>
      <c r="AD44" s="11">
        <f>[40]Abril!$B$33</f>
        <v>25.745833333333326</v>
      </c>
      <c r="AE44" s="11">
        <f>[40]Abril!$B$34</f>
        <v>25.966666666666665</v>
      </c>
      <c r="AF44" s="73">
        <f t="shared" si="1"/>
        <v>24.454861111111111</v>
      </c>
      <c r="AJ44" t="s">
        <v>35</v>
      </c>
    </row>
    <row r="45" spans="1:37" hidden="1" x14ac:dyDescent="0.2">
      <c r="A45" s="43" t="s">
        <v>146</v>
      </c>
      <c r="B45" s="11" t="str">
        <f>[41]Abril!$B$5</f>
        <v>*</v>
      </c>
      <c r="C45" s="11" t="str">
        <f>[41]Abril!$B$6</f>
        <v>*</v>
      </c>
      <c r="D45" s="11" t="str">
        <f>[41]Abril!$B$7</f>
        <v>*</v>
      </c>
      <c r="E45" s="11" t="str">
        <f>[41]Abril!$B$8</f>
        <v>*</v>
      </c>
      <c r="F45" s="11" t="str">
        <f>[41]Abril!$B$9</f>
        <v>*</v>
      </c>
      <c r="G45" s="11" t="str">
        <f>[41]Abril!$B$10</f>
        <v>*</v>
      </c>
      <c r="H45" s="11" t="str">
        <f>[41]Abril!$B$11</f>
        <v>*</v>
      </c>
      <c r="I45" s="11" t="str">
        <f>[41]Abril!$B$12</f>
        <v>*</v>
      </c>
      <c r="J45" s="11" t="str">
        <f>[41]Abril!$B$13</f>
        <v>*</v>
      </c>
      <c r="K45" s="11" t="str">
        <f>[41]Abril!$B$14</f>
        <v>*</v>
      </c>
      <c r="L45" s="11" t="str">
        <f>[41]Abril!$B$15</f>
        <v>*</v>
      </c>
      <c r="M45" s="11" t="str">
        <f>[41]Abril!$B$16</f>
        <v>*</v>
      </c>
      <c r="N45" s="11" t="str">
        <f>[41]Abril!$B$17</f>
        <v>*</v>
      </c>
      <c r="O45" s="11" t="str">
        <f>[41]Abril!$B$18</f>
        <v>*</v>
      </c>
      <c r="P45" s="11" t="str">
        <f>[41]Abril!$B$19</f>
        <v>*</v>
      </c>
      <c r="Q45" s="11" t="str">
        <f>[41]Abril!$B$20</f>
        <v>*</v>
      </c>
      <c r="R45" s="11" t="str">
        <f>[41]Abril!$B$21</f>
        <v>*</v>
      </c>
      <c r="S45" s="11" t="str">
        <f>[41]Abril!$B$22</f>
        <v>*</v>
      </c>
      <c r="T45" s="11" t="str">
        <f>[41]Abril!$B$23</f>
        <v>*</v>
      </c>
      <c r="U45" s="11" t="str">
        <f>[41]Abril!$B$24</f>
        <v>*</v>
      </c>
      <c r="V45" s="11" t="str">
        <f>[41]Abril!$B$25</f>
        <v>*</v>
      </c>
      <c r="W45" s="11" t="str">
        <f>[41]Abril!$B$26</f>
        <v>*</v>
      </c>
      <c r="X45" s="11" t="str">
        <f>[41]Abril!$B$27</f>
        <v>*</v>
      </c>
      <c r="Y45" s="11" t="str">
        <f>[41]Abril!$B$28</f>
        <v>*</v>
      </c>
      <c r="Z45" s="11" t="str">
        <f>[41]Abril!$B$29</f>
        <v>*</v>
      </c>
      <c r="AA45" s="11" t="str">
        <f>[41]Abril!$B$30</f>
        <v>*</v>
      </c>
      <c r="AB45" s="11" t="str">
        <f>[41]Abril!$B$31</f>
        <v>*</v>
      </c>
      <c r="AC45" s="11" t="str">
        <f>[41]Abril!$B$32</f>
        <v>*</v>
      </c>
      <c r="AD45" s="11" t="str">
        <f>[41]Abril!$B$33</f>
        <v>*</v>
      </c>
      <c r="AE45" s="11" t="str">
        <f>[41]Abril!$B$34</f>
        <v>*</v>
      </c>
      <c r="AF45" s="73" t="s">
        <v>210</v>
      </c>
    </row>
    <row r="46" spans="1:37" x14ac:dyDescent="0.2">
      <c r="A46" s="43" t="s">
        <v>19</v>
      </c>
      <c r="B46" s="11">
        <f>[42]Abril!$B$5</f>
        <v>23.133333333333336</v>
      </c>
      <c r="C46" s="11">
        <f>[42]Abril!$B$6</f>
        <v>25.045833333333334</v>
      </c>
      <c r="D46" s="11">
        <f>[42]Abril!$B$7</f>
        <v>26.770833333333332</v>
      </c>
      <c r="E46" s="11">
        <f>[42]Abril!$B$8</f>
        <v>27.025000000000002</v>
      </c>
      <c r="F46" s="11">
        <f>[42]Abril!$B$9</f>
        <v>28.341666666666658</v>
      </c>
      <c r="G46" s="11">
        <f>[42]Abril!$B$10</f>
        <v>27.241666666666671</v>
      </c>
      <c r="H46" s="11">
        <f>[42]Abril!$B$11</f>
        <v>23.366666666666671</v>
      </c>
      <c r="I46" s="11">
        <f>[42]Abril!$B$12</f>
        <v>23.091666666666669</v>
      </c>
      <c r="J46" s="11">
        <f>[42]Abril!$B$13</f>
        <v>26.233333333333334</v>
      </c>
      <c r="K46" s="11">
        <f>[42]Abril!$B$14</f>
        <v>27.2</v>
      </c>
      <c r="L46" s="11">
        <f>[42]Abril!$B$15</f>
        <v>26.466666666666658</v>
      </c>
      <c r="M46" s="11">
        <f>[42]Abril!$B$16</f>
        <v>26.654166666666669</v>
      </c>
      <c r="N46" s="11">
        <f>[42]Abril!$B$17</f>
        <v>24.708333333333332</v>
      </c>
      <c r="O46" s="11">
        <f>[42]Abril!$B$18</f>
        <v>23.733333333333334</v>
      </c>
      <c r="P46" s="11">
        <f>[42]Abril!$B$19</f>
        <v>23.733333333333338</v>
      </c>
      <c r="Q46" s="11">
        <f>[42]Abril!$B$20</f>
        <v>22.720833333333331</v>
      </c>
      <c r="R46" s="11">
        <f>[42]Abril!$B$21</f>
        <v>19.362499999999997</v>
      </c>
      <c r="S46" s="11">
        <f>[42]Abril!$B$22</f>
        <v>18.545833333333338</v>
      </c>
      <c r="T46" s="11">
        <f>[42]Abril!$B$23</f>
        <v>20.083333333333332</v>
      </c>
      <c r="U46" s="11">
        <f>[42]Abril!$B$24</f>
        <v>21.095833333333331</v>
      </c>
      <c r="V46" s="11">
        <f>[42]Abril!$B$25</f>
        <v>23.095833333333335</v>
      </c>
      <c r="W46" s="11">
        <f>[42]Abril!$B$26</f>
        <v>24.966666666666669</v>
      </c>
      <c r="X46" s="11">
        <f>[42]Abril!$B$27</f>
        <v>25.0625</v>
      </c>
      <c r="Y46" s="11">
        <f>[42]Abril!$B$28</f>
        <v>21.258333333333336</v>
      </c>
      <c r="Z46" s="11">
        <f>[42]Abril!$B$29</f>
        <v>23.641666666666666</v>
      </c>
      <c r="AA46" s="11">
        <f>[42]Abril!$B$30</f>
        <v>25.416666666666668</v>
      </c>
      <c r="AB46" s="11">
        <f>[42]Abril!$B$31</f>
        <v>26.362500000000001</v>
      </c>
      <c r="AC46" s="11">
        <f>[42]Abril!$B$32</f>
        <v>26.787499999999998</v>
      </c>
      <c r="AD46" s="11">
        <f>[42]Abril!$B$33</f>
        <v>26.824999999999999</v>
      </c>
      <c r="AE46" s="11">
        <f>[42]Abril!$B$34</f>
        <v>26.720833333333331</v>
      </c>
      <c r="AF46" s="73">
        <f t="shared" si="1"/>
        <v>24.48972222222222</v>
      </c>
      <c r="AG46" s="12" t="s">
        <v>35</v>
      </c>
      <c r="AH46" s="12" t="s">
        <v>35</v>
      </c>
      <c r="AJ46" t="s">
        <v>35</v>
      </c>
    </row>
    <row r="47" spans="1:37" x14ac:dyDescent="0.2">
      <c r="A47" s="43" t="s">
        <v>23</v>
      </c>
      <c r="B47" s="11">
        <f>[43]Abril!$B$5</f>
        <v>23.112500000000001</v>
      </c>
      <c r="C47" s="11">
        <f>[43]Abril!$B$6</f>
        <v>25.091666666666665</v>
      </c>
      <c r="D47" s="11">
        <f>[43]Abril!$B$7</f>
        <v>26.900000000000002</v>
      </c>
      <c r="E47" s="11">
        <f>[43]Abril!$B$8</f>
        <v>28.162500000000005</v>
      </c>
      <c r="F47" s="11">
        <f>[43]Abril!$B$9</f>
        <v>28.891666666666662</v>
      </c>
      <c r="G47" s="11">
        <f>[43]Abril!$B$10</f>
        <v>28.054166666666664</v>
      </c>
      <c r="H47" s="11">
        <f>[43]Abril!$B$11</f>
        <v>25.266666666666666</v>
      </c>
      <c r="I47" s="11">
        <f>[43]Abril!$B$12</f>
        <v>25.270833333333332</v>
      </c>
      <c r="J47" s="11">
        <f>[43]Abril!$B$13</f>
        <v>26.941666666666666</v>
      </c>
      <c r="K47" s="11">
        <f>[43]Abril!$B$14</f>
        <v>25.512499999999999</v>
      </c>
      <c r="L47" s="11">
        <f>[43]Abril!$B$15</f>
        <v>26.008333333333329</v>
      </c>
      <c r="M47" s="11">
        <f>[43]Abril!$B$16</f>
        <v>24.5625</v>
      </c>
      <c r="N47" s="11">
        <f>[43]Abril!$B$17</f>
        <v>25.462499999999995</v>
      </c>
      <c r="O47" s="11">
        <f>[43]Abril!$B$18</f>
        <v>26.304166666666671</v>
      </c>
      <c r="P47" s="11">
        <f>[43]Abril!$B$19</f>
        <v>24.004166666666663</v>
      </c>
      <c r="Q47" s="11">
        <f>[43]Abril!$B$20</f>
        <v>23.095833333333335</v>
      </c>
      <c r="R47" s="11">
        <f>[43]Abril!$B$21</f>
        <v>22.104166666666668</v>
      </c>
      <c r="S47" s="11">
        <f>[43]Abril!$B$22</f>
        <v>19.087500000000002</v>
      </c>
      <c r="T47" s="11">
        <f>[43]Abril!$B$23</f>
        <v>20.804166666666667</v>
      </c>
      <c r="U47" s="11">
        <f>[43]Abril!$B$24</f>
        <v>22.745833333333334</v>
      </c>
      <c r="V47" s="11">
        <f>[43]Abril!$B$25</f>
        <v>25.625000000000004</v>
      </c>
      <c r="W47" s="11">
        <f>[43]Abril!$B$26</f>
        <v>27.108333333333334</v>
      </c>
      <c r="X47" s="11">
        <f>[43]Abril!$B$27</f>
        <v>26.508333333333329</v>
      </c>
      <c r="Y47" s="11">
        <f>[43]Abril!$B$28</f>
        <v>25.3125</v>
      </c>
      <c r="Z47" s="11">
        <f>[43]Abril!$B$29</f>
        <v>26.133333333333329</v>
      </c>
      <c r="AA47" s="11">
        <f>[43]Abril!$B$30</f>
        <v>27.283333333333335</v>
      </c>
      <c r="AB47" s="11">
        <f>[43]Abril!$B$31</f>
        <v>27.670833333333334</v>
      </c>
      <c r="AC47" s="11">
        <f>[43]Abril!$B$32</f>
        <v>27.333333333333332</v>
      </c>
      <c r="AD47" s="11">
        <f>[43]Abril!$B$33</f>
        <v>27.912499999999998</v>
      </c>
      <c r="AE47" s="11">
        <f>[43]Abril!$B$34</f>
        <v>27.987499999999997</v>
      </c>
      <c r="AF47" s="73">
        <f t="shared" si="1"/>
        <v>25.541944444444447</v>
      </c>
      <c r="AJ47" t="s">
        <v>35</v>
      </c>
    </row>
    <row r="48" spans="1:37" x14ac:dyDescent="0.2">
      <c r="A48" s="43" t="s">
        <v>34</v>
      </c>
      <c r="B48" s="11">
        <f>[44]Abril!$B$5</f>
        <v>26.020833333333339</v>
      </c>
      <c r="C48" s="11">
        <f>[44]Abril!$B$6</f>
        <v>25.120833333333334</v>
      </c>
      <c r="D48" s="11">
        <f>[44]Abril!$B$7</f>
        <v>25.712499999999995</v>
      </c>
      <c r="E48" s="11">
        <f>[44]Abril!$B$8</f>
        <v>26.895833333333332</v>
      </c>
      <c r="F48" s="11">
        <f>[44]Abril!$B$9</f>
        <v>27.308333333333334</v>
      </c>
      <c r="G48" s="11">
        <f>[44]Abril!$B$10</f>
        <v>27.208333333333332</v>
      </c>
      <c r="H48" s="11">
        <f>[44]Abril!$B$11</f>
        <v>26.841666666666665</v>
      </c>
      <c r="I48" s="11">
        <f>[44]Abril!$B$12</f>
        <v>26.3125</v>
      </c>
      <c r="J48" s="11">
        <f>[44]Abril!$B$13</f>
        <v>25.087499999999995</v>
      </c>
      <c r="K48" s="11">
        <f>[44]Abril!$B$14</f>
        <v>25.4375</v>
      </c>
      <c r="L48" s="11">
        <f>[44]Abril!$B$15</f>
        <v>24.962500000000002</v>
      </c>
      <c r="M48" s="11">
        <f>[44]Abril!$B$16</f>
        <v>24.270833333333332</v>
      </c>
      <c r="N48" s="11">
        <f>[44]Abril!$B$17</f>
        <v>25.262500000000003</v>
      </c>
      <c r="O48" s="11">
        <f>[44]Abril!$B$18</f>
        <v>25.662500000000005</v>
      </c>
      <c r="P48" s="11">
        <f>[44]Abril!$B$19</f>
        <v>25.837499999999991</v>
      </c>
      <c r="Q48" s="11">
        <f>[44]Abril!$B$20</f>
        <v>25.2</v>
      </c>
      <c r="R48" s="11">
        <f>[44]Abril!$B$21</f>
        <v>24.837500000000002</v>
      </c>
      <c r="S48" s="11">
        <f>[44]Abril!$B$22</f>
        <v>24.412499999999998</v>
      </c>
      <c r="T48" s="11">
        <f>[44]Abril!$B$23</f>
        <v>24.5</v>
      </c>
      <c r="U48" s="11">
        <f>[44]Abril!$B$24</f>
        <v>24.933333333333337</v>
      </c>
      <c r="V48" s="11">
        <f>[44]Abril!$B$25</f>
        <v>27.066666666666666</v>
      </c>
      <c r="W48" s="11">
        <f>[44]Abril!$B$26</f>
        <v>26.950000000000003</v>
      </c>
      <c r="X48" s="11">
        <f>[44]Abril!$B$27</f>
        <v>25.9375</v>
      </c>
      <c r="Y48" s="11">
        <f>[44]Abril!$B$28</f>
        <v>25.870833333333334</v>
      </c>
      <c r="Z48" s="11">
        <f>[44]Abril!$B$29</f>
        <v>26.349999999999994</v>
      </c>
      <c r="AA48" s="11">
        <f>[44]Abril!$B$30</f>
        <v>27.554166666666664</v>
      </c>
      <c r="AB48" s="11">
        <f>[44]Abril!$B$31</f>
        <v>27.625000000000004</v>
      </c>
      <c r="AC48" s="11">
        <f>[44]Abril!$B$32</f>
        <v>27.441666666666663</v>
      </c>
      <c r="AD48" s="11">
        <f>[44]Abril!$B$33</f>
        <v>27.595833333333335</v>
      </c>
      <c r="AE48" s="11">
        <f>[44]Abril!$B$34</f>
        <v>27.583333333333332</v>
      </c>
      <c r="AF48" s="73">
        <f t="shared" si="1"/>
        <v>26.060000000000002</v>
      </c>
      <c r="AG48" s="12" t="s">
        <v>35</v>
      </c>
      <c r="AH48" s="12" t="s">
        <v>35</v>
      </c>
    </row>
    <row r="49" spans="1:36" x14ac:dyDescent="0.2">
      <c r="A49" s="43" t="s">
        <v>20</v>
      </c>
      <c r="B49" s="11">
        <f>[45]Abril!$B$5</f>
        <v>25.925000000000001</v>
      </c>
      <c r="C49" s="11">
        <f>[45]Abril!$B$6</f>
        <v>27.654166666666669</v>
      </c>
      <c r="D49" s="11">
        <f>[45]Abril!$B$7</f>
        <v>27.958333333333332</v>
      </c>
      <c r="E49" s="11">
        <f>[45]Abril!$B$8</f>
        <v>28.733333333333334</v>
      </c>
      <c r="F49" s="11">
        <f>[45]Abril!$B$9</f>
        <v>29.391666666666662</v>
      </c>
      <c r="G49" s="11">
        <f>[45]Abril!$B$10</f>
        <v>29.554166666666664</v>
      </c>
      <c r="H49" s="11">
        <f>[45]Abril!$B$11</f>
        <v>28.012499999999992</v>
      </c>
      <c r="I49" s="11">
        <f>[45]Abril!$B$12</f>
        <v>26.079166666666666</v>
      </c>
      <c r="J49" s="11">
        <f>[45]Abril!$B$13</f>
        <v>27.083333333333339</v>
      </c>
      <c r="K49" s="11">
        <f>[45]Abril!$B$14</f>
        <v>26.975000000000005</v>
      </c>
      <c r="L49" s="11">
        <f>[45]Abril!$B$15</f>
        <v>27.866666666666664</v>
      </c>
      <c r="M49" s="11">
        <f>[45]Abril!$B$16</f>
        <v>27.945833333333336</v>
      </c>
      <c r="N49" s="11">
        <f>[45]Abril!$B$17</f>
        <v>27.154166666666658</v>
      </c>
      <c r="O49" s="11">
        <f>[45]Abril!$B$18</f>
        <v>25.212499999999995</v>
      </c>
      <c r="P49" s="11">
        <f>[45]Abril!$B$19</f>
        <v>26.470833333333335</v>
      </c>
      <c r="Q49" s="11">
        <f>[45]Abril!$B$20</f>
        <v>25.870833333333334</v>
      </c>
      <c r="R49" s="11">
        <f>[45]Abril!$B$21</f>
        <v>25.312499999999996</v>
      </c>
      <c r="S49" s="11">
        <f>[45]Abril!$B$22</f>
        <v>23.845833333333331</v>
      </c>
      <c r="T49" s="11" t="str">
        <f>[45]Abril!$B$23</f>
        <v>*</v>
      </c>
      <c r="U49" s="11" t="str">
        <f>[45]Abril!$B$24</f>
        <v>*</v>
      </c>
      <c r="V49" s="11" t="str">
        <f>[45]Abril!$B$25</f>
        <v>*</v>
      </c>
      <c r="W49" s="11" t="str">
        <f>[45]Abril!$B$26</f>
        <v>*</v>
      </c>
      <c r="X49" s="11" t="str">
        <f>[45]Abril!$B$27</f>
        <v>*</v>
      </c>
      <c r="Y49" s="11" t="str">
        <f>[45]Abril!$B$28</f>
        <v>*</v>
      </c>
      <c r="Z49" s="11" t="str">
        <f>[45]Abril!$B$29</f>
        <v>*</v>
      </c>
      <c r="AA49" s="11" t="str">
        <f>[45]Abril!$B$30</f>
        <v>*</v>
      </c>
      <c r="AB49" s="11" t="str">
        <f>[45]Abril!$B$31</f>
        <v>*</v>
      </c>
      <c r="AC49" s="11" t="str">
        <f>[45]Abril!$B$32</f>
        <v>*</v>
      </c>
      <c r="AD49" s="11" t="str">
        <f>[45]Abril!$B$33</f>
        <v>*</v>
      </c>
      <c r="AE49" s="11" t="str">
        <f>[45]Abril!$B$34</f>
        <v>*</v>
      </c>
      <c r="AF49" s="73">
        <f t="shared" si="1"/>
        <v>27.058101851851852</v>
      </c>
      <c r="AH49" s="12" t="s">
        <v>35</v>
      </c>
    </row>
    <row r="50" spans="1:36" s="5" customFormat="1" ht="17.100000000000001" customHeight="1" x14ac:dyDescent="0.2">
      <c r="A50" s="44" t="s">
        <v>211</v>
      </c>
      <c r="B50" s="13">
        <f t="shared" ref="B50:AE50" si="2">AVERAGE(B5:B49)</f>
        <v>24.230783845881934</v>
      </c>
      <c r="C50" s="13">
        <f t="shared" si="2"/>
        <v>25.60284552845529</v>
      </c>
      <c r="D50" s="13">
        <f t="shared" si="2"/>
        <v>27.219286850477204</v>
      </c>
      <c r="E50" s="13">
        <f t="shared" si="2"/>
        <v>27.983792859667734</v>
      </c>
      <c r="F50" s="13">
        <f t="shared" si="2"/>
        <v>28.44162689996466</v>
      </c>
      <c r="G50" s="13">
        <f t="shared" si="2"/>
        <v>28.247662601626011</v>
      </c>
      <c r="H50" s="13">
        <f t="shared" si="2"/>
        <v>25.793495934959353</v>
      </c>
      <c r="I50" s="13">
        <f t="shared" si="2"/>
        <v>25.248272357723575</v>
      </c>
      <c r="J50" s="13">
        <f t="shared" si="2"/>
        <v>26.419070342877347</v>
      </c>
      <c r="K50" s="13">
        <f t="shared" si="2"/>
        <v>26.271177978084125</v>
      </c>
      <c r="L50" s="13">
        <f t="shared" si="2"/>
        <v>26.340915517850835</v>
      </c>
      <c r="M50" s="13">
        <f t="shared" si="2"/>
        <v>25.793699186991873</v>
      </c>
      <c r="N50" s="13">
        <f t="shared" si="2"/>
        <v>25.615243902439023</v>
      </c>
      <c r="O50" s="13">
        <f t="shared" si="2"/>
        <v>25.505995934959351</v>
      </c>
      <c r="P50" s="13">
        <f t="shared" si="2"/>
        <v>24.39662866737363</v>
      </c>
      <c r="Q50" s="13">
        <f t="shared" si="2"/>
        <v>24.251873453517142</v>
      </c>
      <c r="R50" s="13">
        <f t="shared" si="2"/>
        <v>22.869619565217391</v>
      </c>
      <c r="S50" s="13">
        <f t="shared" si="2"/>
        <v>21.16783514492753</v>
      </c>
      <c r="T50" s="13">
        <f t="shared" si="2"/>
        <v>21.594230769230769</v>
      </c>
      <c r="U50" s="13">
        <f t="shared" si="2"/>
        <v>23.072756410256407</v>
      </c>
      <c r="V50" s="13">
        <f t="shared" si="2"/>
        <v>25.545299145299143</v>
      </c>
      <c r="W50" s="13">
        <f t="shared" si="2"/>
        <v>26.559081196581189</v>
      </c>
      <c r="X50" s="13">
        <f t="shared" si="2"/>
        <v>26.268928836863616</v>
      </c>
      <c r="Y50" s="13">
        <f t="shared" si="2"/>
        <v>25.114238539238535</v>
      </c>
      <c r="Z50" s="13">
        <f t="shared" si="2"/>
        <v>25.83165644741732</v>
      </c>
      <c r="AA50" s="13">
        <f t="shared" si="2"/>
        <v>26.540277777777774</v>
      </c>
      <c r="AB50" s="13">
        <f t="shared" si="2"/>
        <v>27.287733100233101</v>
      </c>
      <c r="AC50" s="13">
        <f t="shared" si="2"/>
        <v>27.322115384615383</v>
      </c>
      <c r="AD50" s="13">
        <f t="shared" si="2"/>
        <v>27.487639353400215</v>
      </c>
      <c r="AE50" s="13">
        <f t="shared" si="2"/>
        <v>27.561324786324786</v>
      </c>
      <c r="AF50" s="68">
        <f>AVERAGE(AF5:AF8,AF10:AF11,AF13,AF15:AF17,AF19:AF23,AF26:AF27,AF28,AF32:AF35,AF37,AF39:AF44,AF46:AF49)</f>
        <v>25.718632646665935</v>
      </c>
      <c r="AH50" s="5" t="s">
        <v>35</v>
      </c>
      <c r="AI50" s="5" t="s">
        <v>35</v>
      </c>
    </row>
    <row r="51" spans="1:36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 t="s">
        <v>35</v>
      </c>
      <c r="AF51" s="66"/>
      <c r="AJ51" t="s">
        <v>35</v>
      </c>
    </row>
    <row r="52" spans="1:36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66"/>
      <c r="AH52" s="12" t="s">
        <v>35</v>
      </c>
    </row>
    <row r="53" spans="1:36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66"/>
    </row>
    <row r="54" spans="1:36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66"/>
    </row>
    <row r="55" spans="1:36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66"/>
    </row>
    <row r="56" spans="1:36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66"/>
      <c r="AH56" t="s">
        <v>35</v>
      </c>
    </row>
    <row r="57" spans="1:36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67"/>
    </row>
    <row r="59" spans="1:36" x14ac:dyDescent="0.2">
      <c r="AH59" s="12" t="s">
        <v>35</v>
      </c>
    </row>
    <row r="60" spans="1:36" x14ac:dyDescent="0.2">
      <c r="N60" s="2" t="s">
        <v>35</v>
      </c>
      <c r="AD60" s="2" t="s">
        <v>35</v>
      </c>
    </row>
    <row r="61" spans="1:36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2" t="s">
        <v>35</v>
      </c>
    </row>
    <row r="62" spans="1:36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2" t="s">
        <v>35</v>
      </c>
      <c r="W62" s="2" t="s">
        <v>35</v>
      </c>
      <c r="Y62" s="2" t="s">
        <v>35</v>
      </c>
      <c r="AF62" s="7" t="s">
        <v>35</v>
      </c>
    </row>
    <row r="63" spans="1:36" x14ac:dyDescent="0.2">
      <c r="Z63" s="2" t="s">
        <v>35</v>
      </c>
      <c r="AE63" s="2" t="s">
        <v>35</v>
      </c>
    </row>
    <row r="64" spans="1:36" x14ac:dyDescent="0.2">
      <c r="AB64" s="2" t="s">
        <v>35</v>
      </c>
    </row>
    <row r="65" spans="9:32" x14ac:dyDescent="0.2">
      <c r="AF65" s="7" t="s">
        <v>35</v>
      </c>
    </row>
    <row r="67" spans="9:32" x14ac:dyDescent="0.2">
      <c r="I67" s="2" t="s">
        <v>35</v>
      </c>
    </row>
    <row r="70" spans="9:32" x14ac:dyDescent="0.2">
      <c r="AE70" s="2" t="s">
        <v>35</v>
      </c>
    </row>
  </sheetData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2"/>
  <sheetViews>
    <sheetView showGridLines="0" tabSelected="1" topLeftCell="A31" zoomScale="85" zoomScaleNormal="85" workbookViewId="0">
      <selection activeCell="H66" sqref="H66"/>
    </sheetView>
  </sheetViews>
  <sheetFormatPr defaultRowHeight="12.75" x14ac:dyDescent="0.2"/>
  <cols>
    <col min="1" max="1" width="36.7109375" style="2" bestFit="1" customWidth="1"/>
    <col min="2" max="3" width="7" style="2" customWidth="1"/>
    <col min="4" max="4" width="6.42578125" style="2" customWidth="1"/>
    <col min="5" max="5" width="7.85546875" style="2" customWidth="1"/>
    <col min="6" max="6" width="6.85546875" style="2" customWidth="1"/>
    <col min="7" max="7" width="7.85546875" style="2" customWidth="1"/>
    <col min="8" max="8" width="7.28515625" style="2" customWidth="1"/>
    <col min="9" max="9" width="6.42578125" style="2" customWidth="1"/>
    <col min="10" max="10" width="7.42578125" style="2" customWidth="1"/>
    <col min="11" max="12" width="7.5703125" style="2" customWidth="1"/>
    <col min="13" max="13" width="7.140625" style="2" customWidth="1"/>
    <col min="14" max="14" width="7.5703125" style="2" customWidth="1"/>
    <col min="15" max="15" width="6.5703125" style="2" customWidth="1"/>
    <col min="16" max="16" width="9.28515625" style="2" customWidth="1"/>
    <col min="17" max="17" width="7.7109375" style="2" customWidth="1"/>
    <col min="18" max="18" width="8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7" ht="20.100000000000001" customHeight="1" x14ac:dyDescent="0.2">
      <c r="A1" s="131" t="s">
        <v>215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3"/>
    </row>
    <row r="2" spans="1:37" s="4" customFormat="1" ht="20.100000000000001" customHeight="1" x14ac:dyDescent="0.2">
      <c r="A2" s="168" t="s">
        <v>21</v>
      </c>
      <c r="B2" s="163" t="s">
        <v>248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5"/>
    </row>
    <row r="3" spans="1:37" s="5" customFormat="1" ht="20.100000000000001" customHeight="1" x14ac:dyDescent="0.2">
      <c r="A3" s="168"/>
      <c r="B3" s="162">
        <v>1</v>
      </c>
      <c r="C3" s="162">
        <f>SUM(B3+1)</f>
        <v>2</v>
      </c>
      <c r="D3" s="162">
        <f>SUM(C3+1)</f>
        <v>3</v>
      </c>
      <c r="E3" s="162">
        <f>SUM(D3+1)</f>
        <v>4</v>
      </c>
      <c r="F3" s="162">
        <f>SUM(E3+1)</f>
        <v>5</v>
      </c>
      <c r="G3" s="162">
        <f>SUM(F3+1)</f>
        <v>6</v>
      </c>
      <c r="H3" s="162">
        <f>SUM(G3+1)</f>
        <v>7</v>
      </c>
      <c r="I3" s="162">
        <f>SUM(H3+1)</f>
        <v>8</v>
      </c>
      <c r="J3" s="162">
        <f>SUM(I3+1)</f>
        <v>9</v>
      </c>
      <c r="K3" s="162">
        <f>SUM(J3+1)</f>
        <v>10</v>
      </c>
      <c r="L3" s="162">
        <f>SUM(K3+1)</f>
        <v>11</v>
      </c>
      <c r="M3" s="162">
        <f>SUM(L3+1)</f>
        <v>12</v>
      </c>
      <c r="N3" s="162">
        <f>SUM(M3+1)</f>
        <v>13</v>
      </c>
      <c r="O3" s="162">
        <f>SUM(N3+1)</f>
        <v>14</v>
      </c>
      <c r="P3" s="162">
        <f>SUM(O3+1)</f>
        <v>15</v>
      </c>
      <c r="Q3" s="162">
        <f>SUM(P3+1)</f>
        <v>16</v>
      </c>
      <c r="R3" s="162">
        <f>SUM(Q3+1)</f>
        <v>17</v>
      </c>
      <c r="S3" s="162">
        <f>SUM(R3+1)</f>
        <v>18</v>
      </c>
      <c r="T3" s="162">
        <f>SUM(S3+1)</f>
        <v>19</v>
      </c>
      <c r="U3" s="162">
        <f>SUM(T3+1)</f>
        <v>20</v>
      </c>
      <c r="V3" s="162">
        <f>SUM(U3+1)</f>
        <v>21</v>
      </c>
      <c r="W3" s="162">
        <f>SUM(V3+1)</f>
        <v>22</v>
      </c>
      <c r="X3" s="162">
        <f>SUM(W3+1)</f>
        <v>23</v>
      </c>
      <c r="Y3" s="162">
        <f>SUM(X3+1)</f>
        <v>24</v>
      </c>
      <c r="Z3" s="162">
        <f>SUM(Y3+1)</f>
        <v>25</v>
      </c>
      <c r="AA3" s="162">
        <f>SUM(Z3+1)</f>
        <v>26</v>
      </c>
      <c r="AB3" s="162">
        <f>SUM(AA3+1)</f>
        <v>27</v>
      </c>
      <c r="AC3" s="162">
        <f>SUM(AB3+1)</f>
        <v>28</v>
      </c>
      <c r="AD3" s="161">
        <f>SUM(AC3+1)</f>
        <v>29</v>
      </c>
      <c r="AE3" s="161">
        <v>30</v>
      </c>
      <c r="AF3" s="95" t="s">
        <v>29</v>
      </c>
      <c r="AG3" s="96" t="s">
        <v>27</v>
      </c>
      <c r="AH3" s="166" t="s">
        <v>209</v>
      </c>
    </row>
    <row r="4" spans="1:37" s="5" customFormat="1" ht="20.100000000000001" customHeight="1" x14ac:dyDescent="0.2">
      <c r="A4" s="168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95" t="s">
        <v>25</v>
      </c>
      <c r="AG4" s="96" t="s">
        <v>25</v>
      </c>
      <c r="AH4" s="167" t="s">
        <v>25</v>
      </c>
    </row>
    <row r="5" spans="1:37" s="5" customFormat="1" x14ac:dyDescent="0.2">
      <c r="A5" s="43" t="s">
        <v>30</v>
      </c>
      <c r="B5" s="110">
        <f>[1]Abril!$K$5</f>
        <v>2.6</v>
      </c>
      <c r="C5" s="110">
        <f>[1]Abril!$K$6</f>
        <v>0</v>
      </c>
      <c r="D5" s="110">
        <f>[1]Abril!$K$7</f>
        <v>0</v>
      </c>
      <c r="E5" s="110">
        <f>[1]Abril!$K$8</f>
        <v>0</v>
      </c>
      <c r="F5" s="110">
        <f>[1]Abril!$K$9</f>
        <v>0</v>
      </c>
      <c r="G5" s="110">
        <f>[1]Abril!$K$10</f>
        <v>0</v>
      </c>
      <c r="H5" s="110">
        <f>[1]Abril!$K$11</f>
        <v>30.599999999999998</v>
      </c>
      <c r="I5" s="110">
        <f>[1]Abril!$K$12</f>
        <v>6.1999999999999993</v>
      </c>
      <c r="J5" s="110">
        <f>[1]Abril!$K$13</f>
        <v>7.8</v>
      </c>
      <c r="K5" s="110">
        <f>[1]Abril!$K$14</f>
        <v>0</v>
      </c>
      <c r="L5" s="110">
        <f>[1]Abril!$K$15</f>
        <v>0</v>
      </c>
      <c r="M5" s="110">
        <f>[1]Abril!$K$16</f>
        <v>0.6</v>
      </c>
      <c r="N5" s="110">
        <f>[1]Abril!$K$17</f>
        <v>11.799999999999999</v>
      </c>
      <c r="O5" s="110">
        <f>[1]Abril!$K$18</f>
        <v>0</v>
      </c>
      <c r="P5" s="110">
        <f>[1]Abril!$K$19</f>
        <v>28.4</v>
      </c>
      <c r="Q5" s="110">
        <f>[1]Abril!$K$20</f>
        <v>33.800000000000004</v>
      </c>
      <c r="R5" s="110">
        <f>[1]Abril!$K$21</f>
        <v>0.4</v>
      </c>
      <c r="S5" s="110">
        <f>[1]Abril!$K$22</f>
        <v>0</v>
      </c>
      <c r="T5" s="110">
        <f>[1]Abril!$K$23</f>
        <v>0</v>
      </c>
      <c r="U5" s="110">
        <f>[1]Abril!$K$24</f>
        <v>0.2</v>
      </c>
      <c r="V5" s="110">
        <f>[1]Abril!$K$25</f>
        <v>0</v>
      </c>
      <c r="W5" s="110">
        <f>[1]Abril!$K$26</f>
        <v>0</v>
      </c>
      <c r="X5" s="110">
        <f>[1]Abril!$K$27</f>
        <v>0</v>
      </c>
      <c r="Y5" s="110">
        <f>[1]Abril!$K$28</f>
        <v>0</v>
      </c>
      <c r="Z5" s="110">
        <f>[1]Abril!$K$29</f>
        <v>0</v>
      </c>
      <c r="AA5" s="110">
        <f>[1]Abril!$K$30</f>
        <v>0</v>
      </c>
      <c r="AB5" s="110">
        <f>[1]Abril!$K$31</f>
        <v>0</v>
      </c>
      <c r="AC5" s="110">
        <f>[1]Abril!$K$32</f>
        <v>0</v>
      </c>
      <c r="AD5" s="110">
        <f>[1]Abril!$K$33</f>
        <v>0</v>
      </c>
      <c r="AE5" s="110">
        <f>[1]Abril!$K$34</f>
        <v>0</v>
      </c>
      <c r="AF5" s="111">
        <f>SUM(B5:AE5)</f>
        <v>122.39999999999999</v>
      </c>
      <c r="AG5" s="116">
        <f>MAX(B5:AE5)</f>
        <v>33.800000000000004</v>
      </c>
      <c r="AH5" s="51">
        <f>COUNTIF(B5:AE5,"=0")</f>
        <v>20</v>
      </c>
    </row>
    <row r="6" spans="1:37" x14ac:dyDescent="0.2">
      <c r="A6" s="43" t="s">
        <v>0</v>
      </c>
      <c r="B6" s="113">
        <f>[2]Abril!$K$5</f>
        <v>17.8</v>
      </c>
      <c r="C6" s="113">
        <f>[2]Abril!$K$6</f>
        <v>0.2</v>
      </c>
      <c r="D6" s="113">
        <f>[2]Abril!$K$7</f>
        <v>0</v>
      </c>
      <c r="E6" s="113">
        <f>[2]Abril!$K$8</f>
        <v>0</v>
      </c>
      <c r="F6" s="113">
        <f>[2]Abril!$K$9</f>
        <v>0</v>
      </c>
      <c r="G6" s="113">
        <f>[2]Abril!$K$10</f>
        <v>0</v>
      </c>
      <c r="H6" s="113">
        <f>[2]Abril!$K$11</f>
        <v>3</v>
      </c>
      <c r="I6" s="113">
        <f>[2]Abril!$K$12</f>
        <v>4</v>
      </c>
      <c r="J6" s="113">
        <f>[2]Abril!$K$13</f>
        <v>0.4</v>
      </c>
      <c r="K6" s="113">
        <f>[2]Abril!$K$14</f>
        <v>0</v>
      </c>
      <c r="L6" s="113">
        <f>[2]Abril!$K$15</f>
        <v>0</v>
      </c>
      <c r="M6" s="113">
        <f>[2]Abril!$K$16</f>
        <v>0</v>
      </c>
      <c r="N6" s="113">
        <f>[2]Abril!$K$17</f>
        <v>4</v>
      </c>
      <c r="O6" s="113">
        <f>[2]Abril!$K$18</f>
        <v>39.799999999999997</v>
      </c>
      <c r="P6" s="113">
        <f>[2]Abril!$K$19</f>
        <v>2.4</v>
      </c>
      <c r="Q6" s="113">
        <f>[2]Abril!$K$20</f>
        <v>13.4</v>
      </c>
      <c r="R6" s="113">
        <f>[2]Abril!$K$21</f>
        <v>18.799999999999997</v>
      </c>
      <c r="S6" s="113">
        <f>[2]Abril!$K$22</f>
        <v>0</v>
      </c>
      <c r="T6" s="113">
        <f>[2]Abril!$K$23</f>
        <v>0</v>
      </c>
      <c r="U6" s="113">
        <f>[2]Abril!$K$24</f>
        <v>0</v>
      </c>
      <c r="V6" s="113">
        <f>[2]Abril!$K$25</f>
        <v>0</v>
      </c>
      <c r="W6" s="113">
        <f>[2]Abril!$K$26</f>
        <v>0</v>
      </c>
      <c r="X6" s="113">
        <f>[2]Abril!$K$27</f>
        <v>0</v>
      </c>
      <c r="Y6" s="113">
        <f>[2]Abril!$K$28</f>
        <v>0</v>
      </c>
      <c r="Z6" s="113">
        <f>[2]Abril!$K$29</f>
        <v>0</v>
      </c>
      <c r="AA6" s="113">
        <f>[2]Abril!$K$30</f>
        <v>0</v>
      </c>
      <c r="AB6" s="113">
        <f>[2]Abril!$K$31</f>
        <v>0</v>
      </c>
      <c r="AC6" s="113">
        <f>[2]Abril!$K$32</f>
        <v>0</v>
      </c>
      <c r="AD6" s="113">
        <f>[2]Abril!$K$33</f>
        <v>0</v>
      </c>
      <c r="AE6" s="113">
        <f>[2]Abril!$K$34</f>
        <v>0</v>
      </c>
      <c r="AF6" s="122">
        <f>SUM(B6:AE6)</f>
        <v>103.8</v>
      </c>
      <c r="AG6" s="123">
        <f>MAX(B6:AE6)</f>
        <v>39.799999999999997</v>
      </c>
      <c r="AH6" s="120">
        <f>COUNTIF(B6:AE6,"=0")</f>
        <v>20</v>
      </c>
    </row>
    <row r="7" spans="1:37" x14ac:dyDescent="0.2">
      <c r="A7" s="119" t="s">
        <v>0</v>
      </c>
      <c r="B7" s="121">
        <v>1.8</v>
      </c>
      <c r="C7" s="121">
        <v>0.2</v>
      </c>
      <c r="D7" s="121">
        <v>8.8000000000000007</v>
      </c>
      <c r="E7" s="121">
        <v>0.2</v>
      </c>
      <c r="F7" s="121">
        <v>54</v>
      </c>
      <c r="G7" s="121">
        <v>0.2</v>
      </c>
      <c r="H7" s="121">
        <v>0.8</v>
      </c>
      <c r="I7" s="121">
        <v>6.4</v>
      </c>
      <c r="J7" s="121">
        <v>0.2</v>
      </c>
      <c r="K7" s="121">
        <v>0.4</v>
      </c>
      <c r="L7" s="121">
        <v>0.2</v>
      </c>
      <c r="M7" s="121">
        <v>0</v>
      </c>
      <c r="N7" s="121">
        <v>0</v>
      </c>
      <c r="O7" s="121">
        <v>0</v>
      </c>
      <c r="P7" s="121">
        <v>11.399999999999999</v>
      </c>
      <c r="Q7" s="121">
        <v>0</v>
      </c>
      <c r="R7" s="121">
        <v>1.7999999999999998</v>
      </c>
      <c r="S7" s="121">
        <v>1.6</v>
      </c>
      <c r="T7" s="121">
        <v>0.2</v>
      </c>
      <c r="U7" s="121">
        <v>0</v>
      </c>
      <c r="V7" s="121">
        <v>0.4</v>
      </c>
      <c r="W7" s="121">
        <v>0</v>
      </c>
      <c r="X7" s="121">
        <v>0</v>
      </c>
      <c r="Y7" s="121">
        <v>0</v>
      </c>
      <c r="Z7" s="121">
        <v>0</v>
      </c>
      <c r="AA7" s="121">
        <v>0</v>
      </c>
      <c r="AB7" s="121">
        <v>0</v>
      </c>
      <c r="AC7" s="121">
        <v>0</v>
      </c>
      <c r="AD7" s="121">
        <v>0</v>
      </c>
      <c r="AE7" s="121">
        <v>0</v>
      </c>
      <c r="AF7" s="122">
        <f>SUM(B7:AE7)</f>
        <v>88.600000000000023</v>
      </c>
      <c r="AG7" s="123">
        <f>MAX(B7:AE7)</f>
        <v>54</v>
      </c>
      <c r="AH7" s="120">
        <f>COUNTIF(B7:AE7,"=0")</f>
        <v>14</v>
      </c>
      <c r="AI7" s="120"/>
      <c r="AJ7" s="118"/>
      <c r="AK7" s="118"/>
    </row>
    <row r="8" spans="1:37" x14ac:dyDescent="0.2">
      <c r="A8" s="43" t="s">
        <v>88</v>
      </c>
      <c r="B8" s="113">
        <f>[3]Abril!$K$5</f>
        <v>1.2000000000000002</v>
      </c>
      <c r="C8" s="113">
        <f>[3]Abril!$K$6</f>
        <v>0</v>
      </c>
      <c r="D8" s="113">
        <f>[3]Abril!$K$7</f>
        <v>0.4</v>
      </c>
      <c r="E8" s="113">
        <f>[3]Abril!$K$8</f>
        <v>0</v>
      </c>
      <c r="F8" s="113">
        <f>[3]Abril!$K$9</f>
        <v>0</v>
      </c>
      <c r="G8" s="113">
        <f>[3]Abril!$K$10</f>
        <v>2.6</v>
      </c>
      <c r="H8" s="113">
        <f>[3]Abril!$K$11</f>
        <v>2.8</v>
      </c>
      <c r="I8" s="113">
        <f>[3]Abril!$K$12</f>
        <v>0.2</v>
      </c>
      <c r="J8" s="113">
        <f>[3]Abril!$K$13</f>
        <v>0</v>
      </c>
      <c r="K8" s="113">
        <f>[3]Abril!$K$14</f>
        <v>0</v>
      </c>
      <c r="L8" s="113">
        <f>[3]Abril!$K$15</f>
        <v>0</v>
      </c>
      <c r="M8" s="113">
        <f>[3]Abril!$K$16</f>
        <v>4.5999999999999996</v>
      </c>
      <c r="N8" s="113">
        <f>[3]Abril!$K$17</f>
        <v>33</v>
      </c>
      <c r="O8" s="113">
        <f>[3]Abril!$K$18</f>
        <v>28.999999999999996</v>
      </c>
      <c r="P8" s="113">
        <f>[3]Abril!$K$19</f>
        <v>13.599999999999998</v>
      </c>
      <c r="Q8" s="113">
        <f>[3]Abril!$K$20</f>
        <v>12.4</v>
      </c>
      <c r="R8" s="113">
        <f>[3]Abril!$K$21</f>
        <v>5.6000000000000005</v>
      </c>
      <c r="S8" s="113">
        <f>[3]Abril!$K$22</f>
        <v>0</v>
      </c>
      <c r="T8" s="113">
        <f>[3]Abril!$K$23</f>
        <v>0</v>
      </c>
      <c r="U8" s="113">
        <f>[3]Abril!$K$24</f>
        <v>0</v>
      </c>
      <c r="V8" s="113">
        <f>[3]Abril!$K$25</f>
        <v>0</v>
      </c>
      <c r="W8" s="113">
        <f>[3]Abril!$K$26</f>
        <v>0</v>
      </c>
      <c r="X8" s="113">
        <f>[3]Abril!$K$27</f>
        <v>0</v>
      </c>
      <c r="Y8" s="113">
        <f>[3]Abril!$K$28</f>
        <v>0</v>
      </c>
      <c r="Z8" s="113">
        <f>[3]Abril!$K$29</f>
        <v>0</v>
      </c>
      <c r="AA8" s="113">
        <f>[3]Abril!$K$30</f>
        <v>0</v>
      </c>
      <c r="AB8" s="113">
        <f>[3]Abril!$K$31</f>
        <v>0.2</v>
      </c>
      <c r="AC8" s="113">
        <f>[3]Abril!$K$32</f>
        <v>0.2</v>
      </c>
      <c r="AD8" s="113">
        <f>[3]Abril!$K$33</f>
        <v>0</v>
      </c>
      <c r="AE8" s="113">
        <f>[3]Abril!$K$34</f>
        <v>0</v>
      </c>
      <c r="AF8" s="111">
        <f>SUM(B8:AE8)</f>
        <v>105.8</v>
      </c>
      <c r="AG8" s="116">
        <f>MAX(B8:AE8)</f>
        <v>33</v>
      </c>
      <c r="AH8" s="120">
        <f>COUNTIF(B8:AE8,"=0")</f>
        <v>17</v>
      </c>
    </row>
    <row r="9" spans="1:37" x14ac:dyDescent="0.2">
      <c r="A9" s="43" t="s">
        <v>1</v>
      </c>
      <c r="B9" s="113">
        <f>[4]Abril!$K$5</f>
        <v>5.6000000000000005</v>
      </c>
      <c r="C9" s="113">
        <f>[4]Abril!$K$6</f>
        <v>0</v>
      </c>
      <c r="D9" s="113">
        <f>[4]Abril!$K$7</f>
        <v>0</v>
      </c>
      <c r="E9" s="113">
        <f>[4]Abril!$K$8</f>
        <v>0</v>
      </c>
      <c r="F9" s="113">
        <f>[4]Abril!$K$9</f>
        <v>0.8</v>
      </c>
      <c r="G9" s="113">
        <f>[4]Abril!$K$10</f>
        <v>0</v>
      </c>
      <c r="H9" s="113">
        <f>[4]Abril!$K$11</f>
        <v>5.6000000000000005</v>
      </c>
      <c r="I9" s="113">
        <f>[4]Abril!$K$12</f>
        <v>0</v>
      </c>
      <c r="J9" s="113">
        <f>[4]Abril!$K$13</f>
        <v>10.4</v>
      </c>
      <c r="K9" s="113">
        <f>[4]Abril!$K$14</f>
        <v>11.799999999999999</v>
      </c>
      <c r="L9" s="113">
        <f>[4]Abril!$K$15</f>
        <v>0</v>
      </c>
      <c r="M9" s="113">
        <f>[4]Abril!$K$16</f>
        <v>8.0000000000000018</v>
      </c>
      <c r="N9" s="113">
        <f>[4]Abril!$K$17</f>
        <v>1.4</v>
      </c>
      <c r="O9" s="113">
        <f>[4]Abril!$K$18</f>
        <v>0</v>
      </c>
      <c r="P9" s="113">
        <f>[4]Abril!$K$19</f>
        <v>41.4</v>
      </c>
      <c r="Q9" s="113">
        <f>[4]Abril!$K$20</f>
        <v>53.800000000000004</v>
      </c>
      <c r="R9" s="113">
        <f>[4]Abril!$K$21</f>
        <v>8.1999999999999993</v>
      </c>
      <c r="S9" s="113">
        <f>[4]Abril!$K$22</f>
        <v>0</v>
      </c>
      <c r="T9" s="113">
        <f>[4]Abril!$K$23</f>
        <v>0</v>
      </c>
      <c r="U9" s="113">
        <f>[4]Abril!$K$24</f>
        <v>0</v>
      </c>
      <c r="V9" s="113">
        <f>[4]Abril!$K$25</f>
        <v>0</v>
      </c>
      <c r="W9" s="113">
        <f>[4]Abril!$K$26</f>
        <v>0</v>
      </c>
      <c r="X9" s="113">
        <f>[4]Abril!$K$27</f>
        <v>0</v>
      </c>
      <c r="Y9" s="113">
        <f>[4]Abril!$K$28</f>
        <v>0</v>
      </c>
      <c r="Z9" s="113">
        <f>[4]Abril!$K$29</f>
        <v>0</v>
      </c>
      <c r="AA9" s="113">
        <f>[4]Abril!$K$30</f>
        <v>0</v>
      </c>
      <c r="AB9" s="113">
        <f>[4]Abril!$K$31</f>
        <v>0</v>
      </c>
      <c r="AC9" s="113">
        <f>[4]Abril!$K$32</f>
        <v>0</v>
      </c>
      <c r="AD9" s="113">
        <f>[4]Abril!$K$33</f>
        <v>0</v>
      </c>
      <c r="AE9" s="113">
        <f>[4]Abril!$K$34</f>
        <v>0</v>
      </c>
      <c r="AF9" s="111">
        <f>SUM(B9:AE9)</f>
        <v>147</v>
      </c>
      <c r="AG9" s="116">
        <f>MAX(B9:AE9)</f>
        <v>53.800000000000004</v>
      </c>
      <c r="AH9" s="120">
        <f>COUNTIF(B9:AE9,"=0")</f>
        <v>20</v>
      </c>
    </row>
    <row r="10" spans="1:37" x14ac:dyDescent="0.2">
      <c r="A10" s="43" t="s">
        <v>151</v>
      </c>
      <c r="B10" s="113">
        <f>[5]Abril!$K$5</f>
        <v>34.800000000000004</v>
      </c>
      <c r="C10" s="113">
        <f>[5]Abril!$K$6</f>
        <v>0.2</v>
      </c>
      <c r="D10" s="113">
        <f>[5]Abril!$K$7</f>
        <v>0</v>
      </c>
      <c r="E10" s="113">
        <f>[5]Abril!$K$8</f>
        <v>0</v>
      </c>
      <c r="F10" s="113">
        <f>[5]Abril!$K$9</f>
        <v>0</v>
      </c>
      <c r="G10" s="113">
        <f>[5]Abril!$K$10</f>
        <v>0</v>
      </c>
      <c r="H10" s="113">
        <f>[5]Abril!$K$11</f>
        <v>0.8</v>
      </c>
      <c r="I10" s="113">
        <f>[5]Abril!$K$12</f>
        <v>4.8</v>
      </c>
      <c r="J10" s="113">
        <f>[5]Abril!$K$13</f>
        <v>0.4</v>
      </c>
      <c r="K10" s="113">
        <f>[5]Abril!$K$14</f>
        <v>0</v>
      </c>
      <c r="L10" s="113">
        <f>[5]Abril!$K$15</f>
        <v>0</v>
      </c>
      <c r="M10" s="113">
        <f>[5]Abril!$K$16</f>
        <v>0</v>
      </c>
      <c r="N10" s="113">
        <f>[5]Abril!$K$17</f>
        <v>12.599999999999998</v>
      </c>
      <c r="O10" s="113">
        <f>[5]Abril!$K$18</f>
        <v>24.8</v>
      </c>
      <c r="P10" s="113">
        <f>[5]Abril!$K$19</f>
        <v>6.8000000000000007</v>
      </c>
      <c r="Q10" s="113">
        <f>[5]Abril!$K$20</f>
        <v>21.199999999999996</v>
      </c>
      <c r="R10" s="113">
        <f>[5]Abril!$K$21</f>
        <v>16.399999999999999</v>
      </c>
      <c r="S10" s="113">
        <f>[5]Abril!$K$22</f>
        <v>0</v>
      </c>
      <c r="T10" s="113">
        <f>[5]Abril!$K$23</f>
        <v>0</v>
      </c>
      <c r="U10" s="113">
        <f>[5]Abril!$K$24</f>
        <v>0</v>
      </c>
      <c r="V10" s="113">
        <f>[5]Abril!$K$25</f>
        <v>0</v>
      </c>
      <c r="W10" s="113">
        <f>[5]Abril!$K$26</f>
        <v>0</v>
      </c>
      <c r="X10" s="113">
        <f>[5]Abril!$K$27</f>
        <v>0</v>
      </c>
      <c r="Y10" s="113">
        <f>[5]Abril!$K$28</f>
        <v>0</v>
      </c>
      <c r="Z10" s="113">
        <f>[5]Abril!$K$29</f>
        <v>0</v>
      </c>
      <c r="AA10" s="113">
        <f>[5]Abril!$K$30</f>
        <v>0</v>
      </c>
      <c r="AB10" s="113">
        <f>[5]Abril!$K$31</f>
        <v>0</v>
      </c>
      <c r="AC10" s="113">
        <f>[5]Abril!$K$32</f>
        <v>0</v>
      </c>
      <c r="AD10" s="113">
        <f>[5]Abril!$K$33</f>
        <v>0</v>
      </c>
      <c r="AE10" s="113">
        <f>[5]Abril!$K$34</f>
        <v>0</v>
      </c>
      <c r="AF10" s="122">
        <f>SUM(B10:AE10)</f>
        <v>122.79999999999998</v>
      </c>
      <c r="AG10" s="123">
        <f>MAX(B10:AE10)</f>
        <v>34.800000000000004</v>
      </c>
      <c r="AH10" s="120">
        <f>COUNTIF(B10:AE10,"=0")</f>
        <v>20</v>
      </c>
    </row>
    <row r="11" spans="1:37" x14ac:dyDescent="0.2">
      <c r="A11" s="43" t="s">
        <v>95</v>
      </c>
      <c r="B11" s="113">
        <f>[6]Abril!$K$5</f>
        <v>3.1999999999999997</v>
      </c>
      <c r="C11" s="113">
        <f>[6]Abril!$K$6</f>
        <v>0.2</v>
      </c>
      <c r="D11" s="113">
        <f>[6]Abril!$K$7</f>
        <v>0.2</v>
      </c>
      <c r="E11" s="113">
        <f>[6]Abril!$K$8</f>
        <v>0</v>
      </c>
      <c r="F11" s="113">
        <f>[6]Abril!$K$9</f>
        <v>15.2</v>
      </c>
      <c r="G11" s="113">
        <f>[6]Abril!$K$10</f>
        <v>0</v>
      </c>
      <c r="H11" s="113">
        <f>[6]Abril!$K$11</f>
        <v>22.4</v>
      </c>
      <c r="I11" s="113">
        <f>[6]Abril!$K$12</f>
        <v>9.1999999999999993</v>
      </c>
      <c r="J11" s="113">
        <f>[6]Abril!$K$13</f>
        <v>19.600000000000001</v>
      </c>
      <c r="K11" s="113">
        <f>[6]Abril!$K$14</f>
        <v>6.8000000000000007</v>
      </c>
      <c r="L11" s="113">
        <f>[6]Abril!$K$15</f>
        <v>0.2</v>
      </c>
      <c r="M11" s="113">
        <f>[6]Abril!$K$16</f>
        <v>2.2000000000000002</v>
      </c>
      <c r="N11" s="113">
        <f>[6]Abril!$K$17</f>
        <v>0.4</v>
      </c>
      <c r="O11" s="113">
        <f>[6]Abril!$K$18</f>
        <v>0.8</v>
      </c>
      <c r="P11" s="113">
        <f>[6]Abril!$K$19</f>
        <v>35.800000000000004</v>
      </c>
      <c r="Q11" s="113">
        <f>[6]Abril!$K$20</f>
        <v>78.799999999999983</v>
      </c>
      <c r="R11" s="113">
        <f>[6]Abril!$K$21</f>
        <v>0.2</v>
      </c>
      <c r="S11" s="113">
        <f>[6]Abril!$K$22</f>
        <v>0</v>
      </c>
      <c r="T11" s="113">
        <f>[6]Abril!$K$23</f>
        <v>0.2</v>
      </c>
      <c r="U11" s="113">
        <f>[6]Abril!$K$24</f>
        <v>0.4</v>
      </c>
      <c r="V11" s="113">
        <f>[6]Abril!$K$25</f>
        <v>0</v>
      </c>
      <c r="W11" s="113">
        <f>[6]Abril!$K$26</f>
        <v>0</v>
      </c>
      <c r="X11" s="113">
        <f>[6]Abril!$K$27</f>
        <v>0</v>
      </c>
      <c r="Y11" s="113">
        <f>[6]Abril!$K$28</f>
        <v>0</v>
      </c>
      <c r="Z11" s="113">
        <f>[6]Abril!$K$29</f>
        <v>0</v>
      </c>
      <c r="AA11" s="113">
        <f>[6]Abril!$K$30</f>
        <v>0</v>
      </c>
      <c r="AB11" s="113">
        <f>[6]Abril!$K$31</f>
        <v>0</v>
      </c>
      <c r="AC11" s="113">
        <f>[6]Abril!$K$32</f>
        <v>0</v>
      </c>
      <c r="AD11" s="113">
        <f>[6]Abril!$K$33</f>
        <v>0</v>
      </c>
      <c r="AE11" s="113">
        <f>[6]Abril!$K$34</f>
        <v>0</v>
      </c>
      <c r="AF11" s="111">
        <f>SUM(B11:AE11)</f>
        <v>195.79999999999998</v>
      </c>
      <c r="AG11" s="116">
        <f>MAX(B11:AE11)</f>
        <v>78.799999999999983</v>
      </c>
      <c r="AH11" s="120">
        <f>COUNTIF(B11:AE11,"=0")</f>
        <v>13</v>
      </c>
    </row>
    <row r="12" spans="1:37" x14ac:dyDescent="0.2">
      <c r="A12" s="43" t="s">
        <v>52</v>
      </c>
      <c r="B12" s="113">
        <f>[7]Abril!$K$5</f>
        <v>0</v>
      </c>
      <c r="C12" s="113">
        <f>[7]Abril!$K$6</f>
        <v>0</v>
      </c>
      <c r="D12" s="113">
        <f>[7]Abril!$K$7</f>
        <v>0</v>
      </c>
      <c r="E12" s="113">
        <f>[7]Abril!$K$8</f>
        <v>0</v>
      </c>
      <c r="F12" s="113">
        <f>[7]Abril!$K$9</f>
        <v>0</v>
      </c>
      <c r="G12" s="113">
        <f>[7]Abril!$K$10</f>
        <v>0</v>
      </c>
      <c r="H12" s="113">
        <f>[7]Abril!$K$11</f>
        <v>6</v>
      </c>
      <c r="I12" s="113">
        <f>[7]Abril!$K$12</f>
        <v>0.2</v>
      </c>
      <c r="J12" s="113">
        <f>[7]Abril!$K$13</f>
        <v>5.4</v>
      </c>
      <c r="K12" s="113">
        <f>[7]Abril!$K$14</f>
        <v>0</v>
      </c>
      <c r="L12" s="113">
        <f>[7]Abril!$K$15</f>
        <v>0</v>
      </c>
      <c r="M12" s="113">
        <f>[7]Abril!$K$16</f>
        <v>17.8</v>
      </c>
      <c r="N12" s="113">
        <f>[7]Abril!$K$17</f>
        <v>9</v>
      </c>
      <c r="O12" s="113">
        <f>[7]Abril!$K$18</f>
        <v>26</v>
      </c>
      <c r="P12" s="113">
        <f>[7]Abril!$K$19</f>
        <v>4.8000000000000007</v>
      </c>
      <c r="Q12" s="113">
        <f>[7]Abril!$K$20</f>
        <v>24.799999999999997</v>
      </c>
      <c r="R12" s="113">
        <f>[7]Abril!$K$21</f>
        <v>0.2</v>
      </c>
      <c r="S12" s="113">
        <f>[7]Abril!$K$22</f>
        <v>0.2</v>
      </c>
      <c r="T12" s="113">
        <f>[7]Abril!$K$23</f>
        <v>0</v>
      </c>
      <c r="U12" s="113">
        <f>[7]Abril!$K$24</f>
        <v>0</v>
      </c>
      <c r="V12" s="113">
        <f>[7]Abril!$K$25</f>
        <v>0</v>
      </c>
      <c r="W12" s="113">
        <f>[7]Abril!$K$26</f>
        <v>0</v>
      </c>
      <c r="X12" s="113">
        <f>[7]Abril!$K$27</f>
        <v>0</v>
      </c>
      <c r="Y12" s="113">
        <f>[7]Abril!$K$28</f>
        <v>0</v>
      </c>
      <c r="Z12" s="113">
        <f>[7]Abril!$K$29</f>
        <v>0</v>
      </c>
      <c r="AA12" s="113">
        <f>[7]Abril!$K$30</f>
        <v>0</v>
      </c>
      <c r="AB12" s="113">
        <f>[7]Abril!$K$31</f>
        <v>0</v>
      </c>
      <c r="AC12" s="113">
        <f>[7]Abril!$K$32</f>
        <v>0</v>
      </c>
      <c r="AD12" s="113">
        <f>[7]Abril!$K$33</f>
        <v>0</v>
      </c>
      <c r="AE12" s="113">
        <f>[7]Abril!$K$34</f>
        <v>0</v>
      </c>
      <c r="AF12" s="111">
        <f>SUM(B12:AE12)</f>
        <v>94.4</v>
      </c>
      <c r="AG12" s="116">
        <f>MAX(B12:AE12)</f>
        <v>26</v>
      </c>
      <c r="AH12" s="120">
        <f>COUNTIF(B12:AE12,"=0")</f>
        <v>20</v>
      </c>
    </row>
    <row r="13" spans="1:37" hidden="1" x14ac:dyDescent="0.2">
      <c r="A13" s="43" t="s">
        <v>31</v>
      </c>
      <c r="B13" s="113" t="str">
        <f>[8]Abril!$K$5</f>
        <v>*</v>
      </c>
      <c r="C13" s="113" t="str">
        <f>[8]Abril!$K$6</f>
        <v>*</v>
      </c>
      <c r="D13" s="113" t="str">
        <f>[8]Abril!$K$7</f>
        <v>*</v>
      </c>
      <c r="E13" s="113" t="str">
        <f>[8]Abril!$K$8</f>
        <v>*</v>
      </c>
      <c r="F13" s="113" t="str">
        <f>[8]Abril!$K$9</f>
        <v>*</v>
      </c>
      <c r="G13" s="113" t="str">
        <f>[8]Abril!$K$10</f>
        <v>*</v>
      </c>
      <c r="H13" s="113" t="str">
        <f>[8]Abril!$K$11</f>
        <v>*</v>
      </c>
      <c r="I13" s="113" t="str">
        <f>[8]Abril!$K$12</f>
        <v>*</v>
      </c>
      <c r="J13" s="113" t="str">
        <f>[8]Abril!$K$13</f>
        <v>*</v>
      </c>
      <c r="K13" s="113" t="str">
        <f>[8]Abril!$K$14</f>
        <v>*</v>
      </c>
      <c r="L13" s="113" t="str">
        <f>[8]Abril!$K$15</f>
        <v>*</v>
      </c>
      <c r="M13" s="113" t="str">
        <f>[8]Abril!$K$16</f>
        <v>*</v>
      </c>
      <c r="N13" s="113" t="str">
        <f>[8]Abril!$K$17</f>
        <v>*</v>
      </c>
      <c r="O13" s="113" t="str">
        <f>[8]Abril!$K$18</f>
        <v>*</v>
      </c>
      <c r="P13" s="113" t="str">
        <f>[8]Abril!$K$19</f>
        <v>*</v>
      </c>
      <c r="Q13" s="113" t="str">
        <f>[8]Abril!$K$20</f>
        <v>*</v>
      </c>
      <c r="R13" s="113" t="str">
        <f>[8]Abril!$K$21</f>
        <v>*</v>
      </c>
      <c r="S13" s="113" t="str">
        <f>[8]Abril!$K$22</f>
        <v>*</v>
      </c>
      <c r="T13" s="113" t="str">
        <f>[8]Abril!$K$23</f>
        <v>*</v>
      </c>
      <c r="U13" s="113" t="str">
        <f>[8]Abril!$K$24</f>
        <v>*</v>
      </c>
      <c r="V13" s="113" t="str">
        <f>[8]Abril!$K$25</f>
        <v>*</v>
      </c>
      <c r="W13" s="113" t="str">
        <f>[8]Abril!$K$26</f>
        <v>*</v>
      </c>
      <c r="X13" s="113" t="str">
        <f>[8]Abril!$K$27</f>
        <v>*</v>
      </c>
      <c r="Y13" s="113" t="str">
        <f>[8]Abril!$K$28</f>
        <v>*</v>
      </c>
      <c r="Z13" s="113" t="str">
        <f>[8]Abril!$K$29</f>
        <v>*</v>
      </c>
      <c r="AA13" s="113" t="str">
        <f>[8]Abril!$K$30</f>
        <v>*</v>
      </c>
      <c r="AB13" s="113" t="str">
        <f>[8]Abril!$K$31</f>
        <v>*</v>
      </c>
      <c r="AC13" s="113" t="str">
        <f>[8]Abril!$K$32</f>
        <v>*</v>
      </c>
      <c r="AD13" s="113" t="str">
        <f>[8]Abril!$K$33</f>
        <v>*</v>
      </c>
      <c r="AE13" s="113" t="str">
        <f>[8]Abril!$K$34</f>
        <v>*</v>
      </c>
      <c r="AF13" s="111" t="s">
        <v>210</v>
      </c>
      <c r="AG13" s="116" t="s">
        <v>210</v>
      </c>
      <c r="AH13" s="120">
        <f>COUNTIF(B13:AE13,"=0")</f>
        <v>0</v>
      </c>
    </row>
    <row r="14" spans="1:37" x14ac:dyDescent="0.2">
      <c r="A14" s="43" t="s">
        <v>98</v>
      </c>
      <c r="B14" s="113">
        <f>[9]Abril!$K$5</f>
        <v>59.8</v>
      </c>
      <c r="C14" s="113">
        <f>[9]Abril!$K$6</f>
        <v>9.9999999999999982</v>
      </c>
      <c r="D14" s="113">
        <f>[9]Abril!$K$7</f>
        <v>0</v>
      </c>
      <c r="E14" s="113">
        <f>[9]Abril!$K$8</f>
        <v>0</v>
      </c>
      <c r="F14" s="113">
        <f>[9]Abril!$K$9</f>
        <v>0</v>
      </c>
      <c r="G14" s="113">
        <f>[9]Abril!$K$10</f>
        <v>0</v>
      </c>
      <c r="H14" s="113">
        <f>[9]Abril!$K$11</f>
        <v>28.000000000000004</v>
      </c>
      <c r="I14" s="113">
        <f>[9]Abril!$K$12</f>
        <v>28.599999999999998</v>
      </c>
      <c r="J14" s="113">
        <f>[9]Abril!$K$13</f>
        <v>0</v>
      </c>
      <c r="K14" s="113">
        <f>[9]Abril!$K$14</f>
        <v>0</v>
      </c>
      <c r="L14" s="113">
        <f>[9]Abril!$K$15</f>
        <v>0</v>
      </c>
      <c r="M14" s="113">
        <f>[9]Abril!$K$16</f>
        <v>0.8</v>
      </c>
      <c r="N14" s="113">
        <f>[9]Abril!$K$17</f>
        <v>0.4</v>
      </c>
      <c r="O14" s="113">
        <f>[9]Abril!$K$18</f>
        <v>0.2</v>
      </c>
      <c r="P14" s="113">
        <f>[9]Abril!$K$19</f>
        <v>3.6000000000000005</v>
      </c>
      <c r="Q14" s="113">
        <f>[9]Abril!$K$20</f>
        <v>16.799999999999997</v>
      </c>
      <c r="R14" s="113">
        <f>[9]Abril!$K$21</f>
        <v>0.4</v>
      </c>
      <c r="S14" s="113">
        <f>[9]Abril!$K$22</f>
        <v>0.2</v>
      </c>
      <c r="T14" s="113">
        <f>[9]Abril!$K$23</f>
        <v>0</v>
      </c>
      <c r="U14" s="113">
        <f>[9]Abril!$K$24</f>
        <v>0</v>
      </c>
      <c r="V14" s="113">
        <f>[9]Abril!$K$25</f>
        <v>0</v>
      </c>
      <c r="W14" s="113">
        <f>[9]Abril!$K$26</f>
        <v>0</v>
      </c>
      <c r="X14" s="113">
        <f>[9]Abril!$K$27</f>
        <v>0</v>
      </c>
      <c r="Y14" s="113">
        <f>[9]Abril!$K$28</f>
        <v>0</v>
      </c>
      <c r="Z14" s="113">
        <f>[9]Abril!$K$29</f>
        <v>0</v>
      </c>
      <c r="AA14" s="113">
        <f>[9]Abril!$K$30</f>
        <v>0</v>
      </c>
      <c r="AB14" s="113">
        <f>[9]Abril!$K$31</f>
        <v>0</v>
      </c>
      <c r="AC14" s="113">
        <f>[9]Abril!$K$32</f>
        <v>0</v>
      </c>
      <c r="AD14" s="113">
        <f>[9]Abril!$K$33</f>
        <v>0</v>
      </c>
      <c r="AE14" s="113">
        <f>[9]Abril!$K$34</f>
        <v>0</v>
      </c>
      <c r="AF14" s="111">
        <f>SUM(B14:AE14)</f>
        <v>148.79999999999998</v>
      </c>
      <c r="AG14" s="116">
        <f>MAX(B14:AE14)</f>
        <v>59.8</v>
      </c>
      <c r="AH14" s="120">
        <f>COUNTIF(B14:AE14,"=0")</f>
        <v>19</v>
      </c>
    </row>
    <row r="15" spans="1:37" hidden="1" x14ac:dyDescent="0.2">
      <c r="A15" s="43" t="s">
        <v>102</v>
      </c>
      <c r="B15" s="113" t="str">
        <f>[10]Abril!$K$5</f>
        <v>*</v>
      </c>
      <c r="C15" s="113" t="str">
        <f>[10]Abril!$K$6</f>
        <v>*</v>
      </c>
      <c r="D15" s="113" t="str">
        <f>[10]Abril!$K$7</f>
        <v>*</v>
      </c>
      <c r="E15" s="113" t="str">
        <f>[10]Abril!$K$8</f>
        <v>*</v>
      </c>
      <c r="F15" s="113" t="str">
        <f>[10]Abril!$K$9</f>
        <v>*</v>
      </c>
      <c r="G15" s="113" t="str">
        <f>[10]Abril!$K$10</f>
        <v>*</v>
      </c>
      <c r="H15" s="113" t="str">
        <f>[10]Abril!$K$11</f>
        <v>*</v>
      </c>
      <c r="I15" s="113" t="str">
        <f>[10]Abril!$K$12</f>
        <v>*</v>
      </c>
      <c r="J15" s="113" t="str">
        <f>[10]Abril!$K$13</f>
        <v>*</v>
      </c>
      <c r="K15" s="113" t="str">
        <f>[10]Abril!$K$14</f>
        <v>*</v>
      </c>
      <c r="L15" s="113" t="str">
        <f>[10]Abril!$K$15</f>
        <v>*</v>
      </c>
      <c r="M15" s="113" t="str">
        <f>[10]Abril!$K$16</f>
        <v>*</v>
      </c>
      <c r="N15" s="113" t="str">
        <f>[10]Abril!$K$17</f>
        <v>*</v>
      </c>
      <c r="O15" s="113" t="str">
        <f>[10]Abril!$K$18</f>
        <v>*</v>
      </c>
      <c r="P15" s="113" t="str">
        <f>[10]Abril!$K$19</f>
        <v>*</v>
      </c>
      <c r="Q15" s="113" t="str">
        <f>[10]Abril!$K$20</f>
        <v>*</v>
      </c>
      <c r="R15" s="113" t="str">
        <f>[10]Abril!$K$21</f>
        <v>*</v>
      </c>
      <c r="S15" s="113" t="str">
        <f>[10]Abril!$K$22</f>
        <v>*</v>
      </c>
      <c r="T15" s="113" t="str">
        <f>[10]Abril!$K$23</f>
        <v>*</v>
      </c>
      <c r="U15" s="113" t="str">
        <f>[10]Abril!$K$24</f>
        <v>*</v>
      </c>
      <c r="V15" s="113" t="str">
        <f>[10]Abril!$K$25</f>
        <v>*</v>
      </c>
      <c r="W15" s="113" t="str">
        <f>[10]Abril!$K$26</f>
        <v>*</v>
      </c>
      <c r="X15" s="113" t="str">
        <f>[10]Abril!$K$27</f>
        <v>*</v>
      </c>
      <c r="Y15" s="113" t="str">
        <f>[10]Abril!$K$28</f>
        <v>*</v>
      </c>
      <c r="Z15" s="113" t="str">
        <f>[10]Abril!$K$29</f>
        <v>*</v>
      </c>
      <c r="AA15" s="113" t="str">
        <f>[10]Abril!$K$30</f>
        <v>*</v>
      </c>
      <c r="AB15" s="113" t="str">
        <f>[10]Abril!$K$31</f>
        <v>*</v>
      </c>
      <c r="AC15" s="113" t="str">
        <f>[10]Abril!$K$32</f>
        <v>*</v>
      </c>
      <c r="AD15" s="113" t="str">
        <f>[10]Abril!$K$33</f>
        <v>*</v>
      </c>
      <c r="AE15" s="113" t="str">
        <f>[10]Abril!$K$34</f>
        <v>*</v>
      </c>
      <c r="AF15" s="111" t="s">
        <v>210</v>
      </c>
      <c r="AG15" s="116" t="s">
        <v>210</v>
      </c>
      <c r="AH15" s="120">
        <f>COUNTIF(B15:AE15,"=0")</f>
        <v>0</v>
      </c>
    </row>
    <row r="16" spans="1:37" x14ac:dyDescent="0.2">
      <c r="A16" s="43" t="s">
        <v>105</v>
      </c>
      <c r="B16" s="113">
        <f>[11]Abril!$K$5</f>
        <v>0.4</v>
      </c>
      <c r="C16" s="113">
        <f>[11]Abril!$K$6</f>
        <v>0.4</v>
      </c>
      <c r="D16" s="113">
        <f>[11]Abril!$K$7</f>
        <v>0</v>
      </c>
      <c r="E16" s="113">
        <f>[11]Abril!$K$8</f>
        <v>0</v>
      </c>
      <c r="F16" s="113">
        <f>[11]Abril!$K$9</f>
        <v>0</v>
      </c>
      <c r="G16" s="113">
        <f>[11]Abril!$K$10</f>
        <v>0</v>
      </c>
      <c r="H16" s="113">
        <f>[11]Abril!$K$11</f>
        <v>1.4</v>
      </c>
      <c r="I16" s="113">
        <f>[11]Abril!$K$12</f>
        <v>0</v>
      </c>
      <c r="J16" s="113">
        <f>[11]Abril!$K$13</f>
        <v>0</v>
      </c>
      <c r="K16" s="113">
        <f>[11]Abril!$K$14</f>
        <v>0</v>
      </c>
      <c r="L16" s="113">
        <f>[11]Abril!$K$15</f>
        <v>0</v>
      </c>
      <c r="M16" s="113">
        <f>[11]Abril!$K$16</f>
        <v>0</v>
      </c>
      <c r="N16" s="113">
        <f>[11]Abril!$K$17</f>
        <v>1.7999999999999998</v>
      </c>
      <c r="O16" s="113">
        <f>[11]Abril!$K$18</f>
        <v>38</v>
      </c>
      <c r="P16" s="113">
        <f>[11]Abril!$K$19</f>
        <v>37.200000000000003</v>
      </c>
      <c r="Q16" s="113">
        <f>[11]Abril!$K$20</f>
        <v>3</v>
      </c>
      <c r="R16" s="113">
        <f>[11]Abril!$K$21</f>
        <v>26.2</v>
      </c>
      <c r="S16" s="113">
        <f>[11]Abril!$K$22</f>
        <v>0</v>
      </c>
      <c r="T16" s="113">
        <f>[11]Abril!$K$23</f>
        <v>0</v>
      </c>
      <c r="U16" s="113">
        <f>[11]Abril!$K$24</f>
        <v>0</v>
      </c>
      <c r="V16" s="113">
        <f>[11]Abril!$K$25</f>
        <v>0</v>
      </c>
      <c r="W16" s="113">
        <f>[11]Abril!$K$26</f>
        <v>0</v>
      </c>
      <c r="X16" s="113">
        <f>[11]Abril!$K$27</f>
        <v>0</v>
      </c>
      <c r="Y16" s="113">
        <f>[11]Abril!$K$28</f>
        <v>0</v>
      </c>
      <c r="Z16" s="113">
        <f>[11]Abril!$K$29</f>
        <v>0</v>
      </c>
      <c r="AA16" s="113">
        <f>[11]Abril!$K$30</f>
        <v>0</v>
      </c>
      <c r="AB16" s="113">
        <f>[11]Abril!$K$31</f>
        <v>0</v>
      </c>
      <c r="AC16" s="113">
        <f>[11]Abril!$K$32</f>
        <v>0</v>
      </c>
      <c r="AD16" s="113">
        <f>[11]Abril!$K$33</f>
        <v>0</v>
      </c>
      <c r="AE16" s="113">
        <f>[11]Abril!$K$34</f>
        <v>0</v>
      </c>
      <c r="AF16" s="111">
        <f>SUM(B16:AE16)</f>
        <v>108.4</v>
      </c>
      <c r="AG16" s="116">
        <f>MAX(B16:AE16)</f>
        <v>38</v>
      </c>
      <c r="AH16" s="120">
        <f>COUNTIF(B16:AE16,"=0")</f>
        <v>22</v>
      </c>
    </row>
    <row r="17" spans="1:36" x14ac:dyDescent="0.2">
      <c r="A17" s="43" t="s">
        <v>152</v>
      </c>
      <c r="B17" s="113">
        <f>[12]Abril!$K$5</f>
        <v>2.2000000000000002</v>
      </c>
      <c r="C17" s="113">
        <f>[12]Abril!$K$6</f>
        <v>0.2</v>
      </c>
      <c r="D17" s="113">
        <f>[12]Abril!$K$7</f>
        <v>0</v>
      </c>
      <c r="E17" s="113">
        <f>[12]Abril!$K$8</f>
        <v>3</v>
      </c>
      <c r="F17" s="113">
        <f>[12]Abril!$K$9</f>
        <v>0</v>
      </c>
      <c r="G17" s="113">
        <f>[12]Abril!$K$10</f>
        <v>5</v>
      </c>
      <c r="H17" s="113">
        <f>[12]Abril!$K$11</f>
        <v>2.6</v>
      </c>
      <c r="I17" s="113">
        <f>[12]Abril!$K$12</f>
        <v>0.2</v>
      </c>
      <c r="J17" s="113">
        <f>[12]Abril!$K$13</f>
        <v>25.4</v>
      </c>
      <c r="K17" s="113">
        <f>[12]Abril!$K$14</f>
        <v>6.0000000000000009</v>
      </c>
      <c r="L17" s="113">
        <f>[12]Abril!$K$15</f>
        <v>1</v>
      </c>
      <c r="M17" s="113">
        <f>[12]Abril!$K$16</f>
        <v>0</v>
      </c>
      <c r="N17" s="113">
        <f>[12]Abril!$K$17</f>
        <v>6.8</v>
      </c>
      <c r="O17" s="113">
        <f>[12]Abril!$K$18</f>
        <v>50.400000000000006</v>
      </c>
      <c r="P17" s="113">
        <f>[12]Abril!$K$19</f>
        <v>23.2</v>
      </c>
      <c r="Q17" s="113">
        <f>[12]Abril!$K$20</f>
        <v>9.6</v>
      </c>
      <c r="R17" s="113">
        <f>[12]Abril!$K$21</f>
        <v>0.8</v>
      </c>
      <c r="S17" s="113">
        <f>[12]Abril!$K$22</f>
        <v>0</v>
      </c>
      <c r="T17" s="113">
        <f>[12]Abril!$K$23</f>
        <v>0</v>
      </c>
      <c r="U17" s="113">
        <f>[12]Abril!$K$24</f>
        <v>0</v>
      </c>
      <c r="V17" s="113">
        <f>[12]Abril!$K$25</f>
        <v>0</v>
      </c>
      <c r="W17" s="113">
        <f>[12]Abril!$K$26</f>
        <v>0</v>
      </c>
      <c r="X17" s="113">
        <f>[12]Abril!$K$27</f>
        <v>0</v>
      </c>
      <c r="Y17" s="113">
        <f>[12]Abril!$K$28</f>
        <v>0</v>
      </c>
      <c r="Z17" s="113">
        <f>[12]Abril!$K$29</f>
        <v>0</v>
      </c>
      <c r="AA17" s="113">
        <f>[12]Abril!$K$30</f>
        <v>0</v>
      </c>
      <c r="AB17" s="113">
        <f>[12]Abril!$K$31</f>
        <v>0</v>
      </c>
      <c r="AC17" s="113">
        <f>[12]Abril!$K$32</f>
        <v>0</v>
      </c>
      <c r="AD17" s="113">
        <f>[12]Abril!$K$33</f>
        <v>0</v>
      </c>
      <c r="AE17" s="113">
        <f>[12]Abril!$K$34</f>
        <v>0</v>
      </c>
      <c r="AF17" s="111">
        <f>SUM(B17:AE17)</f>
        <v>136.4</v>
      </c>
      <c r="AG17" s="116">
        <f>MAX(B17:AE17)</f>
        <v>50.400000000000006</v>
      </c>
      <c r="AH17" s="120">
        <f>COUNTIF(B17:AE17,"=0")</f>
        <v>16</v>
      </c>
    </row>
    <row r="18" spans="1:36" x14ac:dyDescent="0.2">
      <c r="A18" s="43" t="s">
        <v>2</v>
      </c>
      <c r="B18" s="113">
        <f>[13]Abril!$K$5</f>
        <v>3.6</v>
      </c>
      <c r="C18" s="113">
        <f>[13]Abril!$K$6</f>
        <v>0</v>
      </c>
      <c r="D18" s="113">
        <f>[13]Abril!$K$7</f>
        <v>0</v>
      </c>
      <c r="E18" s="113">
        <f>[13]Abril!$K$8</f>
        <v>0</v>
      </c>
      <c r="F18" s="113">
        <f>[13]Abril!$K$9</f>
        <v>0</v>
      </c>
      <c r="G18" s="113">
        <f>[13]Abril!$K$10</f>
        <v>0</v>
      </c>
      <c r="H18" s="113">
        <f>[13]Abril!$K$11</f>
        <v>2.4000000000000004</v>
      </c>
      <c r="I18" s="113">
        <f>[13]Abril!$K$12</f>
        <v>1.4</v>
      </c>
      <c r="J18" s="113">
        <f>[13]Abril!$K$13</f>
        <v>49.4</v>
      </c>
      <c r="K18" s="113">
        <f>[13]Abril!$K$14</f>
        <v>12.199999999999998</v>
      </c>
      <c r="L18" s="113">
        <f>[13]Abril!$K$15</f>
        <v>5.2</v>
      </c>
      <c r="M18" s="113">
        <f>[13]Abril!$K$16</f>
        <v>0.8</v>
      </c>
      <c r="N18" s="113">
        <f>[13]Abril!$K$17</f>
        <v>0</v>
      </c>
      <c r="O18" s="113">
        <f>[13]Abril!$K$18</f>
        <v>4.2</v>
      </c>
      <c r="P18" s="113">
        <f>[13]Abril!$K$19</f>
        <v>27</v>
      </c>
      <c r="Q18" s="113">
        <f>[13]Abril!$K$20</f>
        <v>26.599999999999998</v>
      </c>
      <c r="R18" s="113">
        <f>[13]Abril!$K$21</f>
        <v>0.2</v>
      </c>
      <c r="S18" s="113">
        <f>[13]Abril!$K$22</f>
        <v>0</v>
      </c>
      <c r="T18" s="113">
        <f>[13]Abril!$K$23</f>
        <v>0</v>
      </c>
      <c r="U18" s="113">
        <f>[13]Abril!$K$24</f>
        <v>0</v>
      </c>
      <c r="V18" s="113">
        <f>[13]Abril!$K$25</f>
        <v>0</v>
      </c>
      <c r="W18" s="113">
        <f>[13]Abril!$K$26</f>
        <v>0</v>
      </c>
      <c r="X18" s="113">
        <f>[13]Abril!$K$27</f>
        <v>0</v>
      </c>
      <c r="Y18" s="113">
        <f>[13]Abril!$K$28</f>
        <v>0</v>
      </c>
      <c r="Z18" s="113">
        <f>[13]Abril!$K$29</f>
        <v>0</v>
      </c>
      <c r="AA18" s="113">
        <f>[13]Abril!$K$30</f>
        <v>0</v>
      </c>
      <c r="AB18" s="113">
        <f>[13]Abril!$K$31</f>
        <v>0</v>
      </c>
      <c r="AC18" s="113">
        <f>[13]Abril!$K$32</f>
        <v>0</v>
      </c>
      <c r="AD18" s="113">
        <f>[13]Abril!$K$33</f>
        <v>0</v>
      </c>
      <c r="AE18" s="113">
        <f>[13]Abril!$K$34</f>
        <v>0</v>
      </c>
      <c r="AF18" s="111">
        <f>SUM(B18:AE18)</f>
        <v>133</v>
      </c>
      <c r="AG18" s="116">
        <f>MAX(B18:AE18)</f>
        <v>49.4</v>
      </c>
      <c r="AH18" s="120">
        <f>COUNTIF(B18:AE18,"=0")</f>
        <v>19</v>
      </c>
      <c r="AJ18" s="12" t="s">
        <v>35</v>
      </c>
    </row>
    <row r="19" spans="1:36" x14ac:dyDescent="0.2">
      <c r="A19" s="43" t="s">
        <v>3</v>
      </c>
      <c r="B19" s="113">
        <f>[14]Abril!$K$5</f>
        <v>6.2</v>
      </c>
      <c r="C19" s="113">
        <f>[14]Abril!$K$6</f>
        <v>0</v>
      </c>
      <c r="D19" s="113">
        <f>[14]Abril!$K$7</f>
        <v>0</v>
      </c>
      <c r="E19" s="113">
        <f>[14]Abril!$K$8</f>
        <v>0</v>
      </c>
      <c r="F19" s="113">
        <f>[14]Abril!$K$9</f>
        <v>0</v>
      </c>
      <c r="G19" s="113">
        <f>[14]Abril!$K$10</f>
        <v>0</v>
      </c>
      <c r="H19" s="113">
        <f>[14]Abril!$K$11</f>
        <v>0</v>
      </c>
      <c r="I19" s="113">
        <f>[14]Abril!$K$12</f>
        <v>28.799999999999997</v>
      </c>
      <c r="J19" s="113">
        <f>[14]Abril!$K$13</f>
        <v>28.4</v>
      </c>
      <c r="K19" s="113">
        <f>[14]Abril!$K$14</f>
        <v>51.2</v>
      </c>
      <c r="L19" s="113">
        <f>[14]Abril!$K$15</f>
        <v>12.6</v>
      </c>
      <c r="M19" s="113">
        <f>[14]Abril!$K$16</f>
        <v>0</v>
      </c>
      <c r="N19" s="113">
        <f>[14]Abril!$K$17</f>
        <v>1.4</v>
      </c>
      <c r="O19" s="113">
        <f>[14]Abril!$K$18</f>
        <v>11.400000000000002</v>
      </c>
      <c r="P19" s="113">
        <f>[14]Abril!$K$19</f>
        <v>10</v>
      </c>
      <c r="Q19" s="113">
        <f>[14]Abril!$K$20</f>
        <v>0.2</v>
      </c>
      <c r="R19" s="113">
        <f>[14]Abril!$K$21</f>
        <v>57.400000000000006</v>
      </c>
      <c r="S19" s="113">
        <f>[14]Abril!$K$22</f>
        <v>0</v>
      </c>
      <c r="T19" s="113">
        <f>[14]Abril!$K$23</f>
        <v>0</v>
      </c>
      <c r="U19" s="113">
        <f>[14]Abril!$K$24</f>
        <v>0</v>
      </c>
      <c r="V19" s="113">
        <f>[14]Abril!$K$25</f>
        <v>0</v>
      </c>
      <c r="W19" s="113">
        <f>[14]Abril!$K$26</f>
        <v>0</v>
      </c>
      <c r="X19" s="113">
        <f>[14]Abril!$K$27</f>
        <v>0</v>
      </c>
      <c r="Y19" s="113">
        <f>[14]Abril!$K$28</f>
        <v>0</v>
      </c>
      <c r="Z19" s="113">
        <f>[14]Abril!$K$29</f>
        <v>0</v>
      </c>
      <c r="AA19" s="113">
        <f>[14]Abril!$K$30</f>
        <v>0</v>
      </c>
      <c r="AB19" s="113">
        <f>[14]Abril!$K$31</f>
        <v>0</v>
      </c>
      <c r="AC19" s="113">
        <f>[14]Abril!$K$32</f>
        <v>0</v>
      </c>
      <c r="AD19" s="113">
        <f>[14]Abril!$K$33</f>
        <v>0</v>
      </c>
      <c r="AE19" s="113">
        <f>[14]Abril!$K$34</f>
        <v>0</v>
      </c>
      <c r="AF19" s="122">
        <f>SUM(B19:AE19)</f>
        <v>207.6</v>
      </c>
      <c r="AG19" s="123">
        <f>MAX(B19:AE19)</f>
        <v>57.400000000000006</v>
      </c>
      <c r="AH19" s="120">
        <f>COUNTIF(B19:AE19,"=0")</f>
        <v>20</v>
      </c>
      <c r="AI19" s="12" t="s">
        <v>35</v>
      </c>
      <c r="AJ19" s="12" t="s">
        <v>35</v>
      </c>
    </row>
    <row r="20" spans="1:36" x14ac:dyDescent="0.2">
      <c r="A20" s="43" t="s">
        <v>4</v>
      </c>
      <c r="B20" s="113">
        <f>[15]Abril!$K$5</f>
        <v>0.4</v>
      </c>
      <c r="C20" s="113">
        <f>[15]Abril!$K$6</f>
        <v>3.6</v>
      </c>
      <c r="D20" s="113">
        <f>[15]Abril!$K$7</f>
        <v>0.2</v>
      </c>
      <c r="E20" s="113">
        <f>[15]Abril!$K$8</f>
        <v>0</v>
      </c>
      <c r="F20" s="113">
        <f>[15]Abril!$K$9</f>
        <v>0</v>
      </c>
      <c r="G20" s="113">
        <f>[15]Abril!$K$10</f>
        <v>0</v>
      </c>
      <c r="H20" s="113">
        <f>[15]Abril!$K$11</f>
        <v>41</v>
      </c>
      <c r="I20" s="113">
        <f>[15]Abril!$K$12</f>
        <v>8.8000000000000007</v>
      </c>
      <c r="J20" s="113">
        <f>[15]Abril!$K$13</f>
        <v>18.999999999999996</v>
      </c>
      <c r="K20" s="113">
        <f>[15]Abril!$K$14</f>
        <v>8.5999999999999979</v>
      </c>
      <c r="L20" s="113">
        <f>[15]Abril!$K$15</f>
        <v>7.4</v>
      </c>
      <c r="M20" s="113">
        <f>[15]Abril!$K$16</f>
        <v>2</v>
      </c>
      <c r="N20" s="113">
        <f>[15]Abril!$K$17</f>
        <v>107.6</v>
      </c>
      <c r="O20" s="113">
        <f>[15]Abril!$K$18</f>
        <v>11.199999999999998</v>
      </c>
      <c r="P20" s="113">
        <f>[15]Abril!$K$19</f>
        <v>0.8</v>
      </c>
      <c r="Q20" s="113">
        <f>[15]Abril!$K$20</f>
        <v>2.8</v>
      </c>
      <c r="R20" s="113">
        <f>[15]Abril!$K$21</f>
        <v>5.4</v>
      </c>
      <c r="S20" s="113">
        <f>[15]Abril!$K$22</f>
        <v>1.2</v>
      </c>
      <c r="T20" s="113">
        <f>[15]Abril!$K$23</f>
        <v>0</v>
      </c>
      <c r="U20" s="113">
        <f>[15]Abril!$K$24</f>
        <v>0</v>
      </c>
      <c r="V20" s="113">
        <f>[15]Abril!$K$25</f>
        <v>0</v>
      </c>
      <c r="W20" s="113">
        <f>[15]Abril!$K$26</f>
        <v>0</v>
      </c>
      <c r="X20" s="113">
        <f>[15]Abril!$K$27</f>
        <v>0</v>
      </c>
      <c r="Y20" s="113">
        <f>[15]Abril!$K$28</f>
        <v>0</v>
      </c>
      <c r="Z20" s="113">
        <f>[15]Abril!$K$29</f>
        <v>0</v>
      </c>
      <c r="AA20" s="113">
        <f>[15]Abril!$K$30</f>
        <v>0</v>
      </c>
      <c r="AB20" s="113">
        <f>[15]Abril!$K$31</f>
        <v>0</v>
      </c>
      <c r="AC20" s="113">
        <f>[15]Abril!$K$32</f>
        <v>0</v>
      </c>
      <c r="AD20" s="113">
        <f>[15]Abril!$K$33</f>
        <v>0</v>
      </c>
      <c r="AE20" s="113">
        <f>[15]Abril!$K$34</f>
        <v>0</v>
      </c>
      <c r="AF20" s="111">
        <f>SUM(B20:AE20)</f>
        <v>220</v>
      </c>
      <c r="AG20" s="116">
        <f>MAX(B20:AE20)</f>
        <v>107.6</v>
      </c>
      <c r="AH20" s="120">
        <f>COUNTIF(B20:AE20,"=0")</f>
        <v>15</v>
      </c>
    </row>
    <row r="21" spans="1:36" x14ac:dyDescent="0.2">
      <c r="A21" s="43" t="s">
        <v>5</v>
      </c>
      <c r="B21" s="113">
        <f>[16]Abril!$K$5</f>
        <v>0.2</v>
      </c>
      <c r="C21" s="113">
        <f>[16]Abril!$K$6</f>
        <v>0.4</v>
      </c>
      <c r="D21" s="113">
        <f>[16]Abril!$K$7</f>
        <v>0</v>
      </c>
      <c r="E21" s="113">
        <f>[16]Abril!$K$8</f>
        <v>0</v>
      </c>
      <c r="F21" s="113">
        <f>[16]Abril!$K$9</f>
        <v>0</v>
      </c>
      <c r="G21" s="113">
        <f>[16]Abril!$K$10</f>
        <v>0</v>
      </c>
      <c r="H21" s="113">
        <f>[16]Abril!$K$11</f>
        <v>5.8000000000000007</v>
      </c>
      <c r="I21" s="113">
        <f>[16]Abril!$K$12</f>
        <v>0</v>
      </c>
      <c r="J21" s="113">
        <f>[16]Abril!$K$13</f>
        <v>0</v>
      </c>
      <c r="K21" s="113">
        <f>[16]Abril!$K$14</f>
        <v>0</v>
      </c>
      <c r="L21" s="113">
        <f>[16]Abril!$K$15</f>
        <v>27.799999999999997</v>
      </c>
      <c r="M21" s="113">
        <f>[16]Abril!$K$16</f>
        <v>1.5999999999999999</v>
      </c>
      <c r="N21" s="113">
        <f>[16]Abril!$K$17</f>
        <v>0</v>
      </c>
      <c r="O21" s="113">
        <f>[16]Abril!$K$18</f>
        <v>0.2</v>
      </c>
      <c r="P21" s="113">
        <f>[16]Abril!$K$19</f>
        <v>2</v>
      </c>
      <c r="Q21" s="113">
        <f>[16]Abril!$K$20</f>
        <v>7.4000000000000012</v>
      </c>
      <c r="R21" s="113">
        <f>[16]Abril!$K$21</f>
        <v>0.8</v>
      </c>
      <c r="S21" s="113">
        <f>[16]Abril!$K$22</f>
        <v>0</v>
      </c>
      <c r="T21" s="113">
        <f>[16]Abril!$K$23</f>
        <v>0</v>
      </c>
      <c r="U21" s="113">
        <f>[16]Abril!$K$24</f>
        <v>0</v>
      </c>
      <c r="V21" s="113">
        <f>[16]Abril!$K$25</f>
        <v>0</v>
      </c>
      <c r="W21" s="113">
        <f>[16]Abril!$K$26</f>
        <v>2.2000000000000002</v>
      </c>
      <c r="X21" s="113">
        <f>[16]Abril!$K$27</f>
        <v>0</v>
      </c>
      <c r="Y21" s="113">
        <f>[16]Abril!$K$28</f>
        <v>0</v>
      </c>
      <c r="Z21" s="113">
        <f>[16]Abril!$K$29</f>
        <v>0</v>
      </c>
      <c r="AA21" s="113">
        <f>[16]Abril!$K$30</f>
        <v>0</v>
      </c>
      <c r="AB21" s="113">
        <f>[16]Abril!$K$31</f>
        <v>0</v>
      </c>
      <c r="AC21" s="113">
        <f>[16]Abril!$K$32</f>
        <v>0</v>
      </c>
      <c r="AD21" s="113">
        <f>[16]Abril!$K$33</f>
        <v>0</v>
      </c>
      <c r="AE21" s="113">
        <f>[16]Abril!$K$34</f>
        <v>0</v>
      </c>
      <c r="AF21" s="111">
        <f>SUM(B21:AE21)</f>
        <v>48.4</v>
      </c>
      <c r="AG21" s="116">
        <f>MAX(B21:AE21)</f>
        <v>27.799999999999997</v>
      </c>
      <c r="AH21" s="120">
        <f>COUNTIF(B21:AE21,"=0")</f>
        <v>20</v>
      </c>
      <c r="AI21" s="12" t="s">
        <v>35</v>
      </c>
    </row>
    <row r="22" spans="1:36" x14ac:dyDescent="0.2">
      <c r="A22" s="43" t="s">
        <v>33</v>
      </c>
      <c r="B22" s="113">
        <f>[17]Abril!$K$5</f>
        <v>5.6</v>
      </c>
      <c r="C22" s="113">
        <f>[17]Abril!$K$6</f>
        <v>2.6</v>
      </c>
      <c r="D22" s="113">
        <f>[17]Abril!$K$7</f>
        <v>0.4</v>
      </c>
      <c r="E22" s="113">
        <f>[17]Abril!$K$8</f>
        <v>0</v>
      </c>
      <c r="F22" s="113">
        <f>[17]Abril!$K$9</f>
        <v>0</v>
      </c>
      <c r="G22" s="113">
        <f>[17]Abril!$K$10</f>
        <v>0</v>
      </c>
      <c r="H22" s="113">
        <f>[17]Abril!$K$11</f>
        <v>43.2</v>
      </c>
      <c r="I22" s="113">
        <f>[17]Abril!$K$12</f>
        <v>0.2</v>
      </c>
      <c r="J22" s="113">
        <f>[17]Abril!$K$13</f>
        <v>15.2</v>
      </c>
      <c r="K22" s="113">
        <f>[17]Abril!$K$14</f>
        <v>17.2</v>
      </c>
      <c r="L22" s="113">
        <f>[17]Abril!$K$15</f>
        <v>1.2000000000000002</v>
      </c>
      <c r="M22" s="113">
        <f>[17]Abril!$K$16</f>
        <v>43</v>
      </c>
      <c r="N22" s="113">
        <f>[17]Abril!$K$17</f>
        <v>15.4</v>
      </c>
      <c r="O22" s="113">
        <f>[17]Abril!$K$18</f>
        <v>2.5999999999999996</v>
      </c>
      <c r="P22" s="113">
        <f>[17]Abril!$K$19</f>
        <v>1</v>
      </c>
      <c r="Q22" s="113">
        <f>[17]Abril!$K$20</f>
        <v>8.2000000000000011</v>
      </c>
      <c r="R22" s="113">
        <f>[17]Abril!$K$21</f>
        <v>2.6</v>
      </c>
      <c r="S22" s="113">
        <f>[17]Abril!$K$22</f>
        <v>0</v>
      </c>
      <c r="T22" s="113">
        <f>[17]Abril!$K$23</f>
        <v>0</v>
      </c>
      <c r="U22" s="113">
        <f>[17]Abril!$K$24</f>
        <v>0</v>
      </c>
      <c r="V22" s="113">
        <f>[17]Abril!$K$25</f>
        <v>0</v>
      </c>
      <c r="W22" s="113">
        <f>[17]Abril!$K$26</f>
        <v>0</v>
      </c>
      <c r="X22" s="113">
        <f>[17]Abril!$K$27</f>
        <v>0</v>
      </c>
      <c r="Y22" s="113">
        <f>[17]Abril!$K$28</f>
        <v>0</v>
      </c>
      <c r="Z22" s="113">
        <f>[17]Abril!$K$29</f>
        <v>0</v>
      </c>
      <c r="AA22" s="113">
        <f>[17]Abril!$K$30</f>
        <v>0</v>
      </c>
      <c r="AB22" s="113">
        <f>[17]Abril!$K$31</f>
        <v>0</v>
      </c>
      <c r="AC22" s="113">
        <f>[17]Abril!$K$32</f>
        <v>0</v>
      </c>
      <c r="AD22" s="113">
        <f>[17]Abril!$K$33</f>
        <v>0</v>
      </c>
      <c r="AE22" s="113">
        <f>[17]Abril!$K$34</f>
        <v>0</v>
      </c>
      <c r="AF22" s="111">
        <f>SUM(B22:AE22)</f>
        <v>158.4</v>
      </c>
      <c r="AG22" s="116">
        <f>MAX(B22:AE22)</f>
        <v>43.2</v>
      </c>
      <c r="AH22" s="120">
        <f>COUNTIF(B22:AE22,"=0")</f>
        <v>16</v>
      </c>
    </row>
    <row r="23" spans="1:36" x14ac:dyDescent="0.2">
      <c r="A23" s="43" t="s">
        <v>6</v>
      </c>
      <c r="B23" s="113">
        <f>[18]Abril!$K$5</f>
        <v>9.3999999999999986</v>
      </c>
      <c r="C23" s="113">
        <f>[18]Abril!$K$6</f>
        <v>6.9999999999999991</v>
      </c>
      <c r="D23" s="113">
        <f>[18]Abril!$K$7</f>
        <v>0</v>
      </c>
      <c r="E23" s="113">
        <f>[18]Abril!$K$8</f>
        <v>0</v>
      </c>
      <c r="F23" s="113">
        <f>[18]Abril!$K$9</f>
        <v>0</v>
      </c>
      <c r="G23" s="113">
        <f>[18]Abril!$K$10</f>
        <v>0</v>
      </c>
      <c r="H23" s="113">
        <f>[18]Abril!$K$11</f>
        <v>0</v>
      </c>
      <c r="I23" s="113">
        <f>[18]Abril!$K$12</f>
        <v>21.2</v>
      </c>
      <c r="J23" s="113">
        <f>[18]Abril!$K$13</f>
        <v>32.800000000000004</v>
      </c>
      <c r="K23" s="113">
        <f>[18]Abril!$K$14</f>
        <v>4</v>
      </c>
      <c r="L23" s="113">
        <f>[18]Abril!$K$15</f>
        <v>5.6000000000000005</v>
      </c>
      <c r="M23" s="113">
        <f>[18]Abril!$K$16</f>
        <v>0</v>
      </c>
      <c r="N23" s="113">
        <f>[18]Abril!$K$17</f>
        <v>0.2</v>
      </c>
      <c r="O23" s="113">
        <f>[18]Abril!$K$18</f>
        <v>0</v>
      </c>
      <c r="P23" s="113">
        <f>[18]Abril!$K$19</f>
        <v>14.4</v>
      </c>
      <c r="Q23" s="113">
        <f>[18]Abril!$K$20</f>
        <v>19.600000000000001</v>
      </c>
      <c r="R23" s="113">
        <f>[18]Abril!$K$21</f>
        <v>0.4</v>
      </c>
      <c r="S23" s="113">
        <f>[18]Abril!$K$22</f>
        <v>0</v>
      </c>
      <c r="T23" s="113">
        <f>[18]Abril!$K$23</f>
        <v>0</v>
      </c>
      <c r="U23" s="113">
        <f>[18]Abril!$K$24</f>
        <v>0</v>
      </c>
      <c r="V23" s="113">
        <f>[18]Abril!$K$25</f>
        <v>0</v>
      </c>
      <c r="W23" s="113">
        <f>[18]Abril!$K$26</f>
        <v>0</v>
      </c>
      <c r="X23" s="113">
        <f>[18]Abril!$K$27</f>
        <v>0.2</v>
      </c>
      <c r="Y23" s="113">
        <f>[18]Abril!$K$28</f>
        <v>0</v>
      </c>
      <c r="Z23" s="113">
        <f>[18]Abril!$K$29</f>
        <v>0.2</v>
      </c>
      <c r="AA23" s="113">
        <f>[18]Abril!$K$30</f>
        <v>0</v>
      </c>
      <c r="AB23" s="113">
        <f>[18]Abril!$K$31</f>
        <v>0.2</v>
      </c>
      <c r="AC23" s="113">
        <f>[18]Abril!$K$32</f>
        <v>0.2</v>
      </c>
      <c r="AD23" s="113">
        <f>[18]Abril!$K$33</f>
        <v>0</v>
      </c>
      <c r="AE23" s="113">
        <f>[18]Abril!$K$34</f>
        <v>0</v>
      </c>
      <c r="AF23" s="111">
        <f>SUM(B23:AE23)</f>
        <v>115.40000000000003</v>
      </c>
      <c r="AG23" s="116">
        <f>MAX(B23:AE23)</f>
        <v>32.800000000000004</v>
      </c>
      <c r="AH23" s="120">
        <f>COUNTIF(B23:AE23,"=0")</f>
        <v>16</v>
      </c>
    </row>
    <row r="24" spans="1:36" x14ac:dyDescent="0.2">
      <c r="A24" s="43" t="s">
        <v>7</v>
      </c>
      <c r="B24" s="113">
        <f>[19]Abril!$K$5</f>
        <v>4.2</v>
      </c>
      <c r="C24" s="113">
        <f>[19]Abril!$K$6</f>
        <v>0.2</v>
      </c>
      <c r="D24" s="113">
        <f>[19]Abril!$K$7</f>
        <v>0</v>
      </c>
      <c r="E24" s="113">
        <f>[19]Abril!$K$8</f>
        <v>0</v>
      </c>
      <c r="F24" s="113">
        <f>[19]Abril!$K$9</f>
        <v>0</v>
      </c>
      <c r="G24" s="113">
        <f>[19]Abril!$K$10</f>
        <v>0</v>
      </c>
      <c r="H24" s="113">
        <f>[19]Abril!$K$11</f>
        <v>0.2</v>
      </c>
      <c r="I24" s="113">
        <f>[19]Abril!$K$12</f>
        <v>0</v>
      </c>
      <c r="J24" s="113">
        <f>[19]Abril!$K$13</f>
        <v>0.2</v>
      </c>
      <c r="K24" s="113">
        <f>[19]Abril!$K$14</f>
        <v>0</v>
      </c>
      <c r="L24" s="113">
        <f>[19]Abril!$K$15</f>
        <v>0</v>
      </c>
      <c r="M24" s="113">
        <f>[19]Abril!$K$16</f>
        <v>0</v>
      </c>
      <c r="N24" s="113">
        <f>[19]Abril!$K$17</f>
        <v>4.4000000000000004</v>
      </c>
      <c r="O24" s="113">
        <f>[19]Abril!$K$18</f>
        <v>18.599999999999998</v>
      </c>
      <c r="P24" s="113">
        <f>[19]Abril!$K$19</f>
        <v>25.199999999999996</v>
      </c>
      <c r="Q24" s="113">
        <f>[19]Abril!$K$20</f>
        <v>6.4</v>
      </c>
      <c r="R24" s="113">
        <f>[19]Abril!$K$21</f>
        <v>3.8000000000000007</v>
      </c>
      <c r="S24" s="113">
        <f>[19]Abril!$K$22</f>
        <v>0</v>
      </c>
      <c r="T24" s="113">
        <f>[19]Abril!$K$23</f>
        <v>0</v>
      </c>
      <c r="U24" s="113">
        <f>[19]Abril!$K$24</f>
        <v>0</v>
      </c>
      <c r="V24" s="113">
        <f>[19]Abril!$K$25</f>
        <v>0</v>
      </c>
      <c r="W24" s="113">
        <f>[19]Abril!$K$26</f>
        <v>0</v>
      </c>
      <c r="X24" s="113">
        <f>[19]Abril!$K$27</f>
        <v>0</v>
      </c>
      <c r="Y24" s="113">
        <f>[19]Abril!$K$28</f>
        <v>0</v>
      </c>
      <c r="Z24" s="113">
        <f>[19]Abril!$K$29</f>
        <v>0</v>
      </c>
      <c r="AA24" s="113">
        <f>[19]Abril!$K$30</f>
        <v>0</v>
      </c>
      <c r="AB24" s="113">
        <f>[19]Abril!$K$31</f>
        <v>0</v>
      </c>
      <c r="AC24" s="113">
        <f>[19]Abril!$K$32</f>
        <v>0</v>
      </c>
      <c r="AD24" s="113">
        <f>[19]Abril!$K$33</f>
        <v>0</v>
      </c>
      <c r="AE24" s="113">
        <f>[19]Abril!$K$34</f>
        <v>0</v>
      </c>
      <c r="AF24" s="111">
        <f>SUM(B24:AE24)</f>
        <v>63.199999999999989</v>
      </c>
      <c r="AG24" s="116">
        <f>MAX(B24:AE24)</f>
        <v>25.199999999999996</v>
      </c>
      <c r="AH24" s="120">
        <f>COUNTIF(B24:AE24,"=0")</f>
        <v>21</v>
      </c>
    </row>
    <row r="25" spans="1:36" x14ac:dyDescent="0.2">
      <c r="A25" s="43" t="s">
        <v>153</v>
      </c>
      <c r="B25" s="113">
        <f>[20]Abril!$K$5</f>
        <v>1</v>
      </c>
      <c r="C25" s="113">
        <f>[20]Abril!$K$6</f>
        <v>0.2</v>
      </c>
      <c r="D25" s="113">
        <f>[20]Abril!$K$7</f>
        <v>1</v>
      </c>
      <c r="E25" s="113">
        <f>[20]Abril!$K$8</f>
        <v>0</v>
      </c>
      <c r="F25" s="113">
        <f>[20]Abril!$K$9</f>
        <v>0</v>
      </c>
      <c r="G25" s="113">
        <f>[20]Abril!$K$10</f>
        <v>0</v>
      </c>
      <c r="H25" s="113">
        <f>[20]Abril!$K$11</f>
        <v>2.2000000000000002</v>
      </c>
      <c r="I25" s="113">
        <f>[20]Abril!$K$12</f>
        <v>0</v>
      </c>
      <c r="J25" s="113">
        <f>[20]Abril!$K$13</f>
        <v>2.2000000000000002</v>
      </c>
      <c r="K25" s="113">
        <f>[20]Abril!$K$14</f>
        <v>0</v>
      </c>
      <c r="L25" s="113">
        <f>[20]Abril!$K$15</f>
        <v>0</v>
      </c>
      <c r="M25" s="113">
        <f>[20]Abril!$K$16</f>
        <v>0</v>
      </c>
      <c r="N25" s="113">
        <f>[20]Abril!$K$17</f>
        <v>14.6</v>
      </c>
      <c r="O25" s="113">
        <f>[20]Abril!$K$18</f>
        <v>1.4</v>
      </c>
      <c r="P25" s="113">
        <f>[20]Abril!$K$19</f>
        <v>58.199999999999996</v>
      </c>
      <c r="Q25" s="113">
        <f>[20]Abril!$K$20</f>
        <v>5.4</v>
      </c>
      <c r="R25" s="113">
        <f>[20]Abril!$K$21</f>
        <v>15.6</v>
      </c>
      <c r="S25" s="113">
        <f>[20]Abril!$K$22</f>
        <v>0</v>
      </c>
      <c r="T25" s="113">
        <f>[20]Abril!$K$23</f>
        <v>0</v>
      </c>
      <c r="U25" s="113">
        <f>[20]Abril!$K$24</f>
        <v>0</v>
      </c>
      <c r="V25" s="113">
        <f>[20]Abril!$K$25</f>
        <v>0</v>
      </c>
      <c r="W25" s="113">
        <f>[20]Abril!$K$26</f>
        <v>0</v>
      </c>
      <c r="X25" s="113">
        <f>[20]Abril!$K$27</f>
        <v>0</v>
      </c>
      <c r="Y25" s="113">
        <f>[20]Abril!$K$28</f>
        <v>0</v>
      </c>
      <c r="Z25" s="113">
        <f>[20]Abril!$K$29</f>
        <v>0</v>
      </c>
      <c r="AA25" s="113">
        <f>[20]Abril!$K$30</f>
        <v>0</v>
      </c>
      <c r="AB25" s="113">
        <f>[20]Abril!$K$31</f>
        <v>0</v>
      </c>
      <c r="AC25" s="113">
        <f>[20]Abril!$K$32</f>
        <v>0</v>
      </c>
      <c r="AD25" s="113">
        <f>[20]Abril!$K$33</f>
        <v>0</v>
      </c>
      <c r="AE25" s="113">
        <f>[20]Abril!$K$34</f>
        <v>0</v>
      </c>
      <c r="AF25" s="122">
        <f>SUM(B25:AE25)</f>
        <v>101.8</v>
      </c>
      <c r="AG25" s="123">
        <f>MAX(B25:AE25)</f>
        <v>58.199999999999996</v>
      </c>
      <c r="AH25" s="120">
        <f>COUNTIF(B25:AE25,"=0")</f>
        <v>20</v>
      </c>
    </row>
    <row r="26" spans="1:36" x14ac:dyDescent="0.2">
      <c r="A26" s="43" t="s">
        <v>154</v>
      </c>
      <c r="B26" s="113">
        <f>[21]Abril!$K$5</f>
        <v>0</v>
      </c>
      <c r="C26" s="113">
        <f>[21]Abril!$K$6</f>
        <v>0.2</v>
      </c>
      <c r="D26" s="113">
        <f>[21]Abril!$K$7</f>
        <v>0</v>
      </c>
      <c r="E26" s="113">
        <f>[21]Abril!$K$8</f>
        <v>0</v>
      </c>
      <c r="F26" s="113">
        <f>[21]Abril!$K$9</f>
        <v>0</v>
      </c>
      <c r="G26" s="113">
        <f>[21]Abril!$K$10</f>
        <v>0</v>
      </c>
      <c r="H26" s="113">
        <f>[21]Abril!$K$11</f>
        <v>0.2</v>
      </c>
      <c r="I26" s="113">
        <f>[21]Abril!$K$12</f>
        <v>0</v>
      </c>
      <c r="J26" s="113">
        <f>[21]Abril!$K$13</f>
        <v>0</v>
      </c>
      <c r="K26" s="113">
        <f>[21]Abril!$K$14</f>
        <v>0</v>
      </c>
      <c r="L26" s="113">
        <f>[21]Abril!$K$15</f>
        <v>0</v>
      </c>
      <c r="M26" s="113">
        <f>[21]Abril!$K$16</f>
        <v>0</v>
      </c>
      <c r="N26" s="113">
        <f>[21]Abril!$K$17</f>
        <v>10.399999999999999</v>
      </c>
      <c r="O26" s="113">
        <f>[21]Abril!$K$18</f>
        <v>14.200000000000001</v>
      </c>
      <c r="P26" s="113">
        <f>[21]Abril!$K$19</f>
        <v>5.2</v>
      </c>
      <c r="Q26" s="113">
        <f>[21]Abril!$K$20</f>
        <v>21.8</v>
      </c>
      <c r="R26" s="113" t="str">
        <f>[21]Abril!$K$21</f>
        <v>*</v>
      </c>
      <c r="S26" s="113" t="str">
        <f>[21]Abril!$K$22</f>
        <v>*</v>
      </c>
      <c r="T26" s="113" t="str">
        <f>[21]Abril!$K$23</f>
        <v>*</v>
      </c>
      <c r="U26" s="113" t="str">
        <f>[21]Abril!$K$24</f>
        <v>*</v>
      </c>
      <c r="V26" s="113" t="str">
        <f>[21]Abril!$K$25</f>
        <v>*</v>
      </c>
      <c r="W26" s="113" t="str">
        <f>[21]Abril!$K$26</f>
        <v>*</v>
      </c>
      <c r="X26" s="113" t="str">
        <f>[21]Abril!$K$27</f>
        <v>*</v>
      </c>
      <c r="Y26" s="113" t="str">
        <f>[21]Abril!$K$28</f>
        <v>*</v>
      </c>
      <c r="Z26" s="113" t="str">
        <f>[21]Abril!$K$29</f>
        <v>*</v>
      </c>
      <c r="AA26" s="113" t="str">
        <f>[21]Abril!$K$30</f>
        <v>*</v>
      </c>
      <c r="AB26" s="113" t="str">
        <f>[21]Abril!$K$31</f>
        <v>*</v>
      </c>
      <c r="AC26" s="113" t="str">
        <f>[21]Abril!$K$32</f>
        <v>*</v>
      </c>
      <c r="AD26" s="113" t="str">
        <f>[21]Abril!$K$33</f>
        <v>*</v>
      </c>
      <c r="AE26" s="113" t="str">
        <f>[21]Abril!$K$34</f>
        <v>*</v>
      </c>
      <c r="AF26" s="122">
        <f>SUM(B26:AE26)</f>
        <v>52</v>
      </c>
      <c r="AG26" s="123">
        <f>MAX(B26:AE26)</f>
        <v>21.8</v>
      </c>
      <c r="AH26" s="120">
        <f>COUNTIF(B26:AE26,"=0")</f>
        <v>10</v>
      </c>
      <c r="AI26" s="12" t="s">
        <v>35</v>
      </c>
    </row>
    <row r="27" spans="1:36" x14ac:dyDescent="0.2">
      <c r="A27" s="43" t="s">
        <v>155</v>
      </c>
      <c r="B27" s="113">
        <f>[22]Abril!$K$5</f>
        <v>9.8000000000000007</v>
      </c>
      <c r="C27" s="113">
        <f>[22]Abril!$K$6</f>
        <v>0.2</v>
      </c>
      <c r="D27" s="113">
        <f>[22]Abril!$K$7</f>
        <v>0</v>
      </c>
      <c r="E27" s="113">
        <f>[22]Abril!$K$8</f>
        <v>3.2</v>
      </c>
      <c r="F27" s="113">
        <f>[22]Abril!$K$9</f>
        <v>0</v>
      </c>
      <c r="G27" s="113">
        <f>[22]Abril!$K$10</f>
        <v>0</v>
      </c>
      <c r="H27" s="113">
        <f>[22]Abril!$K$11</f>
        <v>0.2</v>
      </c>
      <c r="I27" s="113">
        <f>[22]Abril!$K$12</f>
        <v>0.2</v>
      </c>
      <c r="J27" s="113">
        <f>[22]Abril!$K$13</f>
        <v>0</v>
      </c>
      <c r="K27" s="113">
        <f>[22]Abril!$K$14</f>
        <v>0</v>
      </c>
      <c r="L27" s="113">
        <f>[22]Abril!$K$15</f>
        <v>0</v>
      </c>
      <c r="M27" s="113">
        <f>[22]Abril!$K$16</f>
        <v>0</v>
      </c>
      <c r="N27" s="113">
        <f>[22]Abril!$K$17</f>
        <v>5.2</v>
      </c>
      <c r="O27" s="113">
        <f>[22]Abril!$K$18</f>
        <v>2.6</v>
      </c>
      <c r="P27" s="113">
        <f>[22]Abril!$K$19</f>
        <v>28.999999999999996</v>
      </c>
      <c r="Q27" s="113">
        <f>[22]Abril!$K$20</f>
        <v>2.8000000000000007</v>
      </c>
      <c r="R27" s="113">
        <f>[22]Abril!$K$21</f>
        <v>5.6000000000000005</v>
      </c>
      <c r="S27" s="113">
        <f>[22]Abril!$K$22</f>
        <v>0</v>
      </c>
      <c r="T27" s="113">
        <f>[22]Abril!$K$23</f>
        <v>0</v>
      </c>
      <c r="U27" s="113">
        <f>[22]Abril!$K$24</f>
        <v>0</v>
      </c>
      <c r="V27" s="113">
        <f>[22]Abril!$K$25</f>
        <v>0</v>
      </c>
      <c r="W27" s="113">
        <f>[22]Abril!$K$26</f>
        <v>0</v>
      </c>
      <c r="X27" s="113">
        <f>[22]Abril!$K$27</f>
        <v>0</v>
      </c>
      <c r="Y27" s="113">
        <f>[22]Abril!$K$28</f>
        <v>0</v>
      </c>
      <c r="Z27" s="113">
        <f>[22]Abril!$K$29</f>
        <v>0</v>
      </c>
      <c r="AA27" s="113">
        <f>[22]Abril!$K$30</f>
        <v>0</v>
      </c>
      <c r="AB27" s="113">
        <f>[22]Abril!$K$31</f>
        <v>0</v>
      </c>
      <c r="AC27" s="113">
        <f>[22]Abril!$K$32</f>
        <v>0</v>
      </c>
      <c r="AD27" s="113">
        <f>[22]Abril!$K$33</f>
        <v>0</v>
      </c>
      <c r="AE27" s="113">
        <f>[22]Abril!$K$34</f>
        <v>0</v>
      </c>
      <c r="AF27" s="122">
        <f>SUM(B27:AE27)</f>
        <v>58.79999999999999</v>
      </c>
      <c r="AG27" s="123">
        <f>MAX(B27:AE27)</f>
        <v>28.999999999999996</v>
      </c>
      <c r="AH27" s="120">
        <f>COUNTIF(B27:AE27,"=0")</f>
        <v>20</v>
      </c>
    </row>
    <row r="28" spans="1:36" x14ac:dyDescent="0.2">
      <c r="A28" s="43" t="s">
        <v>8</v>
      </c>
      <c r="B28" s="113">
        <f>[23]Abril!$K$5</f>
        <v>0</v>
      </c>
      <c r="C28" s="113">
        <f>[23]Abril!$K$6</f>
        <v>0.2</v>
      </c>
      <c r="D28" s="113">
        <f>[23]Abril!$K$7</f>
        <v>0</v>
      </c>
      <c r="E28" s="113">
        <f>[23]Abril!$K$8</f>
        <v>0</v>
      </c>
      <c r="F28" s="113">
        <f>[23]Abril!$K$9</f>
        <v>0</v>
      </c>
      <c r="G28" s="113">
        <f>[23]Abril!$K$10</f>
        <v>0</v>
      </c>
      <c r="H28" s="113">
        <f>[23]Abril!$K$11</f>
        <v>0.2</v>
      </c>
      <c r="I28" s="113">
        <f>[23]Abril!$K$12</f>
        <v>0</v>
      </c>
      <c r="J28" s="113">
        <f>[23]Abril!$K$13</f>
        <v>0</v>
      </c>
      <c r="K28" s="113">
        <f>[23]Abril!$K$14</f>
        <v>0</v>
      </c>
      <c r="L28" s="113">
        <f>[23]Abril!$K$15</f>
        <v>0</v>
      </c>
      <c r="M28" s="113">
        <f>[23]Abril!$K$16</f>
        <v>0</v>
      </c>
      <c r="N28" s="113">
        <f>[23]Abril!$K$17</f>
        <v>10.399999999999999</v>
      </c>
      <c r="O28" s="113">
        <f>[23]Abril!$K$18</f>
        <v>14.200000000000001</v>
      </c>
      <c r="P28" s="113">
        <f>[23]Abril!$K$19</f>
        <v>5.2</v>
      </c>
      <c r="Q28" s="113">
        <f>[23]Abril!$K$20</f>
        <v>21.8</v>
      </c>
      <c r="R28" s="113">
        <f>[23]Abril!$K$21</f>
        <v>18.2</v>
      </c>
      <c r="S28" s="113">
        <f>[23]Abril!$K$22</f>
        <v>0</v>
      </c>
      <c r="T28" s="113">
        <f>[23]Abril!$K$23</f>
        <v>0</v>
      </c>
      <c r="U28" s="113">
        <f>[23]Abril!$K$24</f>
        <v>0</v>
      </c>
      <c r="V28" s="113">
        <f>[23]Abril!$K$25</f>
        <v>0</v>
      </c>
      <c r="W28" s="113">
        <f>[23]Abril!$K$26</f>
        <v>0</v>
      </c>
      <c r="X28" s="113">
        <f>[23]Abril!$K$27</f>
        <v>0</v>
      </c>
      <c r="Y28" s="113">
        <f>[23]Abril!$K$28</f>
        <v>0.4</v>
      </c>
      <c r="Z28" s="113">
        <f>[23]Abril!$K$29</f>
        <v>0</v>
      </c>
      <c r="AA28" s="113">
        <f>[23]Abril!$K$30</f>
        <v>0</v>
      </c>
      <c r="AB28" s="113">
        <f>[23]Abril!$K$31</f>
        <v>0</v>
      </c>
      <c r="AC28" s="113">
        <f>[23]Abril!$K$32</f>
        <v>0</v>
      </c>
      <c r="AD28" s="113">
        <f>[23]Abril!$K$33</f>
        <v>0</v>
      </c>
      <c r="AE28" s="113">
        <f>[23]Abril!$K$34</f>
        <v>0</v>
      </c>
      <c r="AF28" s="122">
        <f>SUM(B28:AE28)</f>
        <v>70.600000000000009</v>
      </c>
      <c r="AG28" s="123">
        <f>MAX(B28:AE28)</f>
        <v>21.8</v>
      </c>
      <c r="AH28" s="120">
        <f>COUNTIF(B28:AE28,"=0")</f>
        <v>22</v>
      </c>
    </row>
    <row r="29" spans="1:36" x14ac:dyDescent="0.2">
      <c r="A29" s="43" t="s">
        <v>9</v>
      </c>
      <c r="B29" s="113">
        <f>[24]Abril!$K$5</f>
        <v>0.2</v>
      </c>
      <c r="C29" s="113">
        <f>[24]Abril!$K$6</f>
        <v>0</v>
      </c>
      <c r="D29" s="113">
        <f>[24]Abril!$K$7</f>
        <v>0</v>
      </c>
      <c r="E29" s="113">
        <f>[24]Abril!$K$8</f>
        <v>0</v>
      </c>
      <c r="F29" s="113">
        <f>[24]Abril!$K$9</f>
        <v>0.2</v>
      </c>
      <c r="G29" s="113">
        <f>[24]Abril!$K$10</f>
        <v>0</v>
      </c>
      <c r="H29" s="113">
        <f>[24]Abril!$K$11</f>
        <v>0.2</v>
      </c>
      <c r="I29" s="113">
        <f>[24]Abril!$K$12</f>
        <v>0.2</v>
      </c>
      <c r="J29" s="113">
        <f>[24]Abril!$K$13</f>
        <v>0</v>
      </c>
      <c r="K29" s="113">
        <f>[24]Abril!$K$14</f>
        <v>0</v>
      </c>
      <c r="L29" s="113">
        <f>[24]Abril!$K$15</f>
        <v>0</v>
      </c>
      <c r="M29" s="113">
        <f>[24]Abril!$K$16</f>
        <v>0</v>
      </c>
      <c r="N29" s="113">
        <f>[24]Abril!$K$17</f>
        <v>18.799999999999997</v>
      </c>
      <c r="O29" s="113">
        <f>[24]Abril!$K$18</f>
        <v>55.2</v>
      </c>
      <c r="P29" s="113">
        <f>[24]Abril!$K$19</f>
        <v>11.8</v>
      </c>
      <c r="Q29" s="113">
        <f>[24]Abril!$K$20</f>
        <v>29.8</v>
      </c>
      <c r="R29" s="113">
        <f>[24]Abril!$K$21</f>
        <v>1.7999999999999998</v>
      </c>
      <c r="S29" s="113">
        <f>[24]Abril!$K$22</f>
        <v>0</v>
      </c>
      <c r="T29" s="113">
        <f>[24]Abril!$K$23</f>
        <v>0</v>
      </c>
      <c r="U29" s="113">
        <f>[24]Abril!$K$24</f>
        <v>0</v>
      </c>
      <c r="V29" s="113">
        <f>[24]Abril!$K$25</f>
        <v>0</v>
      </c>
      <c r="W29" s="113">
        <f>[24]Abril!$K$26</f>
        <v>0</v>
      </c>
      <c r="X29" s="113">
        <f>[24]Abril!$K$27</f>
        <v>0</v>
      </c>
      <c r="Y29" s="113">
        <f>[24]Abril!$K$28</f>
        <v>0</v>
      </c>
      <c r="Z29" s="113">
        <f>[24]Abril!$K$29</f>
        <v>0</v>
      </c>
      <c r="AA29" s="113">
        <f>[24]Abril!$K$30</f>
        <v>0</v>
      </c>
      <c r="AB29" s="113">
        <f>[24]Abril!$K$31</f>
        <v>0</v>
      </c>
      <c r="AC29" s="113">
        <f>[24]Abril!$K$32</f>
        <v>0</v>
      </c>
      <c r="AD29" s="113">
        <f>[24]Abril!$K$33</f>
        <v>0</v>
      </c>
      <c r="AE29" s="113">
        <f>[24]Abril!$K$34</f>
        <v>0</v>
      </c>
      <c r="AF29" s="122">
        <f>SUM(B29:AE29)</f>
        <v>118.19999999999999</v>
      </c>
      <c r="AG29" s="123">
        <f>MAX(B29:AE29)</f>
        <v>55.2</v>
      </c>
      <c r="AH29" s="120">
        <f>COUNTIF(B29:AE29,"=0")</f>
        <v>21</v>
      </c>
    </row>
    <row r="30" spans="1:36" x14ac:dyDescent="0.2">
      <c r="A30" s="43" t="s">
        <v>32</v>
      </c>
      <c r="B30" s="113">
        <f>[25]Abril!$K$5</f>
        <v>13.399999999999999</v>
      </c>
      <c r="C30" s="113">
        <f>[25]Abril!$K$6</f>
        <v>0</v>
      </c>
      <c r="D30" s="113">
        <f>[25]Abril!$K$7</f>
        <v>0</v>
      </c>
      <c r="E30" s="113">
        <f>[25]Abril!$K$8</f>
        <v>0</v>
      </c>
      <c r="F30" s="113">
        <f>[25]Abril!$K$9</f>
        <v>0</v>
      </c>
      <c r="G30" s="113">
        <f>[25]Abril!$K$10</f>
        <v>0</v>
      </c>
      <c r="H30" s="113">
        <f>[25]Abril!$K$11</f>
        <v>0.6</v>
      </c>
      <c r="I30" s="113">
        <f>[25]Abril!$K$12</f>
        <v>2.1999999999999997</v>
      </c>
      <c r="J30" s="113">
        <f>[25]Abril!$K$13</f>
        <v>5.0000000000000009</v>
      </c>
      <c r="K30" s="113">
        <f>[25]Abril!$K$14</f>
        <v>0</v>
      </c>
      <c r="L30" s="113">
        <f>[25]Abril!$K$15</f>
        <v>0</v>
      </c>
      <c r="M30" s="113">
        <f>[25]Abril!$K$16</f>
        <v>0.4</v>
      </c>
      <c r="N30" s="113">
        <f>[25]Abril!$K$17</f>
        <v>0</v>
      </c>
      <c r="O30" s="113">
        <f>[25]Abril!$K$18</f>
        <v>10.4</v>
      </c>
      <c r="P30" s="113">
        <f>[25]Abril!$K$19</f>
        <v>20.2</v>
      </c>
      <c r="Q30" s="113">
        <f>[25]Abril!$K$20</f>
        <v>9.4</v>
      </c>
      <c r="R30" s="113">
        <f>[25]Abril!$K$21</f>
        <v>2.2000000000000002</v>
      </c>
      <c r="S30" s="113">
        <f>[25]Abril!$K$22</f>
        <v>0</v>
      </c>
      <c r="T30" s="113">
        <f>[25]Abril!$K$23</f>
        <v>0</v>
      </c>
      <c r="U30" s="113">
        <f>[25]Abril!$K$24</f>
        <v>0</v>
      </c>
      <c r="V30" s="113">
        <f>[25]Abril!$K$25</f>
        <v>0</v>
      </c>
      <c r="W30" s="113">
        <f>[25]Abril!$K$26</f>
        <v>0</v>
      </c>
      <c r="X30" s="113">
        <f>[25]Abril!$K$27</f>
        <v>0</v>
      </c>
      <c r="Y30" s="113">
        <f>[25]Abril!$K$28</f>
        <v>0</v>
      </c>
      <c r="Z30" s="113">
        <f>[25]Abril!$K$29</f>
        <v>0</v>
      </c>
      <c r="AA30" s="113">
        <f>[25]Abril!$K$30</f>
        <v>0</v>
      </c>
      <c r="AB30" s="113">
        <f>[25]Abril!$K$31</f>
        <v>0</v>
      </c>
      <c r="AC30" s="113">
        <f>[25]Abril!$K$32</f>
        <v>0</v>
      </c>
      <c r="AD30" s="113">
        <f>[25]Abril!$K$33</f>
        <v>0</v>
      </c>
      <c r="AE30" s="113">
        <f>[25]Abril!$K$34</f>
        <v>0</v>
      </c>
      <c r="AF30" s="122">
        <f>SUM(B30:AE30)</f>
        <v>63.800000000000004</v>
      </c>
      <c r="AG30" s="123">
        <f>MAX(B30:AE30)</f>
        <v>20.2</v>
      </c>
      <c r="AH30" s="120">
        <f>COUNTIF(B30:AE30,"=0")</f>
        <v>21</v>
      </c>
    </row>
    <row r="31" spans="1:36" x14ac:dyDescent="0.2">
      <c r="A31" s="43" t="s">
        <v>10</v>
      </c>
      <c r="B31" s="113">
        <f>[26]Abril!$K$5</f>
        <v>0.60000000000000009</v>
      </c>
      <c r="C31" s="113">
        <f>[26]Abril!$K$6</f>
        <v>0.2</v>
      </c>
      <c r="D31" s="113">
        <f>[26]Abril!$K$7</f>
        <v>0</v>
      </c>
      <c r="E31" s="113">
        <f>[26]Abril!$K$8</f>
        <v>0</v>
      </c>
      <c r="F31" s="113">
        <f>[26]Abril!$K$9</f>
        <v>0</v>
      </c>
      <c r="G31" s="113">
        <f>[26]Abril!$K$10</f>
        <v>0</v>
      </c>
      <c r="H31" s="113">
        <f>[26]Abril!$K$11</f>
        <v>0.2</v>
      </c>
      <c r="I31" s="113">
        <f>[26]Abril!$K$12</f>
        <v>0.4</v>
      </c>
      <c r="J31" s="113">
        <f>[26]Abril!$K$13</f>
        <v>0</v>
      </c>
      <c r="K31" s="113">
        <f>[26]Abril!$K$14</f>
        <v>6.4</v>
      </c>
      <c r="L31" s="113">
        <f>[26]Abril!$K$15</f>
        <v>0</v>
      </c>
      <c r="M31" s="113">
        <f>[26]Abril!$K$16</f>
        <v>0</v>
      </c>
      <c r="N31" s="113">
        <f>[26]Abril!$K$17</f>
        <v>11.200000000000001</v>
      </c>
      <c r="O31" s="113">
        <f>[26]Abril!$K$18</f>
        <v>0.60000000000000009</v>
      </c>
      <c r="P31" s="113">
        <f>[26]Abril!$K$19</f>
        <v>16.2</v>
      </c>
      <c r="Q31" s="113">
        <f>[26]Abril!$K$20</f>
        <v>1.4</v>
      </c>
      <c r="R31" s="113">
        <f>[26]Abril!$K$21</f>
        <v>17.399999999999999</v>
      </c>
      <c r="S31" s="113">
        <f>[26]Abril!$K$22</f>
        <v>0</v>
      </c>
      <c r="T31" s="113">
        <f>[26]Abril!$K$23</f>
        <v>0</v>
      </c>
      <c r="U31" s="113">
        <f>[26]Abril!$K$24</f>
        <v>0</v>
      </c>
      <c r="V31" s="113">
        <f>[26]Abril!$K$25</f>
        <v>0</v>
      </c>
      <c r="W31" s="113">
        <f>[26]Abril!$K$26</f>
        <v>0</v>
      </c>
      <c r="X31" s="113">
        <f>[26]Abril!$K$27</f>
        <v>0</v>
      </c>
      <c r="Y31" s="113">
        <f>[26]Abril!$K$28</f>
        <v>0</v>
      </c>
      <c r="Z31" s="113">
        <f>[26]Abril!$K$29</f>
        <v>0</v>
      </c>
      <c r="AA31" s="113">
        <f>[26]Abril!$K$30</f>
        <v>0</v>
      </c>
      <c r="AB31" s="113">
        <f>[26]Abril!$K$31</f>
        <v>0</v>
      </c>
      <c r="AC31" s="113">
        <f>[26]Abril!$K$32</f>
        <v>0</v>
      </c>
      <c r="AD31" s="113">
        <f>[26]Abril!$K$33</f>
        <v>0</v>
      </c>
      <c r="AE31" s="113">
        <f>[26]Abril!$K$34</f>
        <v>0</v>
      </c>
      <c r="AF31" s="122">
        <f>SUM(B31:AE31)</f>
        <v>54.599999999999994</v>
      </c>
      <c r="AG31" s="123">
        <f>MAX(B31:AE31)</f>
        <v>17.399999999999999</v>
      </c>
      <c r="AH31" s="120">
        <f>COUNTIF(B31:AE31,"=0")</f>
        <v>20</v>
      </c>
    </row>
    <row r="32" spans="1:36" x14ac:dyDescent="0.2">
      <c r="A32" s="43" t="s">
        <v>156</v>
      </c>
      <c r="B32" s="113">
        <f>[27]Abril!$K$5</f>
        <v>1.5999999999999999</v>
      </c>
      <c r="C32" s="113">
        <f>[27]Abril!$K$6</f>
        <v>0.4</v>
      </c>
      <c r="D32" s="113">
        <f>[27]Abril!$K$7</f>
        <v>0</v>
      </c>
      <c r="E32" s="113">
        <f>[27]Abril!$K$8</f>
        <v>0</v>
      </c>
      <c r="F32" s="113">
        <f>[27]Abril!$K$9</f>
        <v>0</v>
      </c>
      <c r="G32" s="113">
        <f>[27]Abril!$K$10</f>
        <v>0</v>
      </c>
      <c r="H32" s="113">
        <f>[27]Abril!$K$11</f>
        <v>0</v>
      </c>
      <c r="I32" s="113">
        <f>[27]Abril!$K$12</f>
        <v>0.2</v>
      </c>
      <c r="J32" s="113">
        <f>[27]Abril!$K$13</f>
        <v>0.60000000000000009</v>
      </c>
      <c r="K32" s="113">
        <f>[27]Abril!$K$14</f>
        <v>0</v>
      </c>
      <c r="L32" s="113">
        <f>[27]Abril!$K$15</f>
        <v>0</v>
      </c>
      <c r="M32" s="113">
        <f>[27]Abril!$K$16</f>
        <v>0</v>
      </c>
      <c r="N32" s="113">
        <f>[27]Abril!$K$17</f>
        <v>1.6</v>
      </c>
      <c r="O32" s="113">
        <f>[27]Abril!$K$18</f>
        <v>22.200000000000003</v>
      </c>
      <c r="P32" s="113">
        <f>[27]Abril!$K$19</f>
        <v>14.2</v>
      </c>
      <c r="Q32" s="113">
        <f>[27]Abril!$K$20</f>
        <v>24.199999999999996</v>
      </c>
      <c r="R32" s="113">
        <f>[27]Abril!$K$21</f>
        <v>19.799999999999997</v>
      </c>
      <c r="S32" s="113">
        <f>[27]Abril!$K$22</f>
        <v>0</v>
      </c>
      <c r="T32" s="113">
        <f>[27]Abril!$K$23</f>
        <v>0</v>
      </c>
      <c r="U32" s="113">
        <f>[27]Abril!$K$24</f>
        <v>0</v>
      </c>
      <c r="V32" s="113">
        <f>[27]Abril!$K$25</f>
        <v>0</v>
      </c>
      <c r="W32" s="113">
        <f>[27]Abril!$K$26</f>
        <v>0</v>
      </c>
      <c r="X32" s="113">
        <f>[27]Abril!$K$27</f>
        <v>0</v>
      </c>
      <c r="Y32" s="113">
        <f>[27]Abril!$K$28</f>
        <v>0</v>
      </c>
      <c r="Z32" s="113">
        <f>[27]Abril!$K$29</f>
        <v>0</v>
      </c>
      <c r="AA32" s="113">
        <f>[27]Abril!$K$30</f>
        <v>0</v>
      </c>
      <c r="AB32" s="113">
        <f>[27]Abril!$K$31</f>
        <v>0</v>
      </c>
      <c r="AC32" s="113">
        <f>[27]Abril!$K$32</f>
        <v>0</v>
      </c>
      <c r="AD32" s="113">
        <f>[27]Abril!$K$33</f>
        <v>0</v>
      </c>
      <c r="AE32" s="113">
        <f>[27]Abril!$K$34</f>
        <v>0</v>
      </c>
      <c r="AF32" s="122">
        <f>SUM(B32:AE32)</f>
        <v>84.8</v>
      </c>
      <c r="AG32" s="123">
        <f>MAX(B32:AE32)</f>
        <v>24.199999999999996</v>
      </c>
      <c r="AH32" s="120">
        <f>COUNTIF(B32:AE32,"=0")</f>
        <v>21</v>
      </c>
      <c r="AI32" s="12" t="s">
        <v>35</v>
      </c>
    </row>
    <row r="33" spans="1:36" hidden="1" x14ac:dyDescent="0.2">
      <c r="A33" s="43" t="s">
        <v>11</v>
      </c>
      <c r="B33" s="113" t="str">
        <f>[28]Abril!$K$5</f>
        <v>*</v>
      </c>
      <c r="C33" s="113" t="str">
        <f>[28]Abril!$K$6</f>
        <v>*</v>
      </c>
      <c r="D33" s="113" t="str">
        <f>[28]Abril!$K$7</f>
        <v>*</v>
      </c>
      <c r="E33" s="113" t="str">
        <f>[28]Abril!$K$8</f>
        <v>*</v>
      </c>
      <c r="F33" s="113" t="str">
        <f>[28]Abril!$K$9</f>
        <v>*</v>
      </c>
      <c r="G33" s="113" t="str">
        <f>[28]Abril!$K$10</f>
        <v>*</v>
      </c>
      <c r="H33" s="113" t="str">
        <f>[28]Abril!$K$11</f>
        <v>*</v>
      </c>
      <c r="I33" s="113" t="str">
        <f>[28]Abril!$K$12</f>
        <v>*</v>
      </c>
      <c r="J33" s="113" t="str">
        <f>[28]Abril!$K$13</f>
        <v>*</v>
      </c>
      <c r="K33" s="113" t="str">
        <f>[28]Abril!$K$14</f>
        <v>*</v>
      </c>
      <c r="L33" s="113" t="str">
        <f>[28]Abril!$K$15</f>
        <v>*</v>
      </c>
      <c r="M33" s="113" t="str">
        <f>[28]Abril!$K$16</f>
        <v>*</v>
      </c>
      <c r="N33" s="113" t="str">
        <f>[28]Abril!$K$17</f>
        <v>*</v>
      </c>
      <c r="O33" s="113" t="str">
        <f>[28]Abril!$K$18</f>
        <v>*</v>
      </c>
      <c r="P33" s="113" t="str">
        <f>[28]Abril!$K$19</f>
        <v>*</v>
      </c>
      <c r="Q33" s="113" t="str">
        <f>[28]Abril!$K$20</f>
        <v>*</v>
      </c>
      <c r="R33" s="113" t="str">
        <f>[28]Abril!$K$21</f>
        <v>*</v>
      </c>
      <c r="S33" s="113" t="str">
        <f>[28]Abril!$K$22</f>
        <v>*</v>
      </c>
      <c r="T33" s="113" t="str">
        <f>[28]Abril!$K$23</f>
        <v>*</v>
      </c>
      <c r="U33" s="113" t="str">
        <f>[28]Abril!$K$24</f>
        <v>*</v>
      </c>
      <c r="V33" s="113" t="str">
        <f>[28]Abril!$K$25</f>
        <v>*</v>
      </c>
      <c r="W33" s="113" t="str">
        <f>[28]Abril!$K$26</f>
        <v>*</v>
      </c>
      <c r="X33" s="113" t="str">
        <f>[28]Abril!$K$27</f>
        <v>*</v>
      </c>
      <c r="Y33" s="113" t="str">
        <f>[28]Abril!$K$28</f>
        <v>*</v>
      </c>
      <c r="Z33" s="113" t="str">
        <f>[28]Abril!$K$29</f>
        <v>*</v>
      </c>
      <c r="AA33" s="113" t="str">
        <f>[28]Abril!$K$30</f>
        <v>*</v>
      </c>
      <c r="AB33" s="113" t="str">
        <f>[28]Abril!$K$31</f>
        <v>*</v>
      </c>
      <c r="AC33" s="113" t="str">
        <f>[28]Abril!$K$32</f>
        <v>*</v>
      </c>
      <c r="AD33" s="113" t="str">
        <f>[28]Abril!$K$33</f>
        <v>*</v>
      </c>
      <c r="AE33" s="113" t="str">
        <f>[28]Abril!$K$34</f>
        <v>*</v>
      </c>
      <c r="AF33" s="111">
        <f>SUM(B33:AE33)</f>
        <v>0</v>
      </c>
      <c r="AG33" s="116">
        <f>MAX(B33:AE33)</f>
        <v>0</v>
      </c>
      <c r="AH33" s="120">
        <f>COUNTIF(B33:AE33,"=0")</f>
        <v>0</v>
      </c>
    </row>
    <row r="34" spans="1:36" s="5" customFormat="1" x14ac:dyDescent="0.2">
      <c r="A34" s="43" t="s">
        <v>12</v>
      </c>
      <c r="B34" s="113">
        <f>[29]Abril!$K$5</f>
        <v>1.2</v>
      </c>
      <c r="C34" s="113">
        <f>[29]Abril!$K$6</f>
        <v>0</v>
      </c>
      <c r="D34" s="113">
        <f>[29]Abril!$K$7</f>
        <v>0</v>
      </c>
      <c r="E34" s="113">
        <f>[29]Abril!$K$8</f>
        <v>0</v>
      </c>
      <c r="F34" s="113">
        <f>[29]Abril!$K$9</f>
        <v>0</v>
      </c>
      <c r="G34" s="113">
        <f>[29]Abril!$K$10</f>
        <v>0</v>
      </c>
      <c r="H34" s="113">
        <f>[29]Abril!$K$11</f>
        <v>14.4</v>
      </c>
      <c r="I34" s="113">
        <f>[29]Abril!$K$12</f>
        <v>3.2</v>
      </c>
      <c r="J34" s="113">
        <f>[29]Abril!$K$13</f>
        <v>0.2</v>
      </c>
      <c r="K34" s="113">
        <f>[29]Abril!$K$14</f>
        <v>77.8</v>
      </c>
      <c r="L34" s="113">
        <f>[29]Abril!$K$15</f>
        <v>35.6</v>
      </c>
      <c r="M34" s="113">
        <f>[29]Abril!$K$16</f>
        <v>15.999999999999998</v>
      </c>
      <c r="N34" s="113">
        <f>[29]Abril!$K$17</f>
        <v>0.2</v>
      </c>
      <c r="O34" s="113">
        <f>[29]Abril!$K$18</f>
        <v>5.4</v>
      </c>
      <c r="P34" s="113">
        <f>[29]Abril!$K$19</f>
        <v>14.399999999999999</v>
      </c>
      <c r="Q34" s="113">
        <f>[29]Abril!$K$20</f>
        <v>73</v>
      </c>
      <c r="R34" s="113">
        <f>[29]Abril!$K$21</f>
        <v>1</v>
      </c>
      <c r="S34" s="113">
        <f>[29]Abril!$K$22</f>
        <v>0</v>
      </c>
      <c r="T34" s="113">
        <f>[29]Abril!$K$23</f>
        <v>0</v>
      </c>
      <c r="U34" s="113">
        <f>[29]Abril!$K$24</f>
        <v>0</v>
      </c>
      <c r="V34" s="113">
        <f>[29]Abril!$K$25</f>
        <v>0</v>
      </c>
      <c r="W34" s="113">
        <f>[29]Abril!$K$26</f>
        <v>0</v>
      </c>
      <c r="X34" s="113">
        <f>[29]Abril!$K$27</f>
        <v>0</v>
      </c>
      <c r="Y34" s="113">
        <f>[29]Abril!$K$28</f>
        <v>0</v>
      </c>
      <c r="Z34" s="113">
        <f>[29]Abril!$K$29</f>
        <v>0</v>
      </c>
      <c r="AA34" s="113">
        <f>[29]Abril!$K$30</f>
        <v>0</v>
      </c>
      <c r="AB34" s="113">
        <f>[29]Abril!$K$31</f>
        <v>0</v>
      </c>
      <c r="AC34" s="113">
        <f>[29]Abril!$K$32</f>
        <v>0</v>
      </c>
      <c r="AD34" s="113">
        <f>[29]Abril!$K$33</f>
        <v>0</v>
      </c>
      <c r="AE34" s="113">
        <f>[29]Abril!$K$34</f>
        <v>0</v>
      </c>
      <c r="AF34" s="111">
        <f>SUM(B34:AE34)</f>
        <v>242.4</v>
      </c>
      <c r="AG34" s="116">
        <f>MAX(B34:AE34)</f>
        <v>77.8</v>
      </c>
      <c r="AH34" s="51">
        <f t="shared" ref="AH34:AH70" si="0">COUNTIF(B34:AE34,"=0")</f>
        <v>18</v>
      </c>
    </row>
    <row r="35" spans="1:36" x14ac:dyDescent="0.2">
      <c r="A35" s="43" t="s">
        <v>13</v>
      </c>
      <c r="B35" s="113">
        <f>[30]Abril!$K$5</f>
        <v>3.4000000000000004</v>
      </c>
      <c r="C35" s="113">
        <f>[30]Abril!$K$6</f>
        <v>3.4</v>
      </c>
      <c r="D35" s="113">
        <f>[30]Abril!$K$7</f>
        <v>0.2</v>
      </c>
      <c r="E35" s="113">
        <f>[30]Abril!$K$8</f>
        <v>0</v>
      </c>
      <c r="F35" s="113">
        <f>[30]Abril!$K$9</f>
        <v>7.4</v>
      </c>
      <c r="G35" s="113">
        <f>[30]Abril!$K$10</f>
        <v>0</v>
      </c>
      <c r="H35" s="113">
        <f>[30]Abril!$K$11</f>
        <v>0</v>
      </c>
      <c r="I35" s="113">
        <f>[30]Abril!$K$12</f>
        <v>0</v>
      </c>
      <c r="J35" s="113">
        <f>[30]Abril!$K$13</f>
        <v>3</v>
      </c>
      <c r="K35" s="113">
        <f>[30]Abril!$K$14</f>
        <v>0</v>
      </c>
      <c r="L35" s="113">
        <f>[30]Abril!$K$15</f>
        <v>9.7999999999999989</v>
      </c>
      <c r="M35" s="113">
        <f>[30]Abril!$K$16</f>
        <v>0</v>
      </c>
      <c r="N35" s="113">
        <f>[30]Abril!$K$17</f>
        <v>0.2</v>
      </c>
      <c r="O35" s="113">
        <f>[30]Abril!$K$18</f>
        <v>0</v>
      </c>
      <c r="P35" s="113">
        <f>[30]Abril!$K$19</f>
        <v>1</v>
      </c>
      <c r="Q35" s="113">
        <f>[30]Abril!$K$20</f>
        <v>12.600000000000001</v>
      </c>
      <c r="R35" s="113">
        <f>[30]Abril!$K$21</f>
        <v>0</v>
      </c>
      <c r="S35" s="113">
        <f>[30]Abril!$K$22</f>
        <v>0</v>
      </c>
      <c r="T35" s="113">
        <f>[30]Abril!$K$23</f>
        <v>0</v>
      </c>
      <c r="U35" s="113">
        <f>[30]Abril!$K$24</f>
        <v>0</v>
      </c>
      <c r="V35" s="113">
        <f>[30]Abril!$K$25</f>
        <v>3</v>
      </c>
      <c r="W35" s="113">
        <f>[30]Abril!$K$26</f>
        <v>0</v>
      </c>
      <c r="X35" s="113">
        <f>[30]Abril!$K$27</f>
        <v>0</v>
      </c>
      <c r="Y35" s="113">
        <f>[30]Abril!$K$28</f>
        <v>0</v>
      </c>
      <c r="Z35" s="113">
        <f>[30]Abril!$K$29</f>
        <v>0</v>
      </c>
      <c r="AA35" s="113">
        <f>[30]Abril!$K$30</f>
        <v>0</v>
      </c>
      <c r="AB35" s="113">
        <f>[30]Abril!$K$31</f>
        <v>0</v>
      </c>
      <c r="AC35" s="113">
        <f>[30]Abril!$K$32</f>
        <v>0</v>
      </c>
      <c r="AD35" s="113">
        <f>[30]Abril!$K$33</f>
        <v>0</v>
      </c>
      <c r="AE35" s="113">
        <f>[30]Abril!$K$34</f>
        <v>0</v>
      </c>
      <c r="AF35" s="111">
        <f>SUM(B35:AE35)</f>
        <v>44</v>
      </c>
      <c r="AG35" s="116">
        <f>MAX(B35:AE35)</f>
        <v>12.600000000000001</v>
      </c>
      <c r="AH35" s="51">
        <f t="shared" si="0"/>
        <v>20</v>
      </c>
    </row>
    <row r="36" spans="1:36" x14ac:dyDescent="0.2">
      <c r="A36" s="43" t="s">
        <v>157</v>
      </c>
      <c r="B36" s="113">
        <f>[31]Abril!$K$5</f>
        <v>4</v>
      </c>
      <c r="C36" s="113">
        <f>[31]Abril!$K$6</f>
        <v>0.2</v>
      </c>
      <c r="D36" s="113">
        <f>[31]Abril!$K$7</f>
        <v>0</v>
      </c>
      <c r="E36" s="113">
        <f>[31]Abril!$K$8</f>
        <v>3.8</v>
      </c>
      <c r="F36" s="113">
        <f>[31]Abril!$K$9</f>
        <v>0</v>
      </c>
      <c r="G36" s="113">
        <f>[31]Abril!$K$10</f>
        <v>0</v>
      </c>
      <c r="H36" s="113">
        <f>[31]Abril!$K$11</f>
        <v>1.6</v>
      </c>
      <c r="I36" s="113">
        <f>[31]Abril!$K$12</f>
        <v>0.2</v>
      </c>
      <c r="J36" s="113">
        <f>[31]Abril!$K$13</f>
        <v>0</v>
      </c>
      <c r="K36" s="113">
        <f>[31]Abril!$K$14</f>
        <v>0</v>
      </c>
      <c r="L36" s="113">
        <f>[31]Abril!$K$15</f>
        <v>0</v>
      </c>
      <c r="M36" s="113">
        <f>[31]Abril!$K$16</f>
        <v>0</v>
      </c>
      <c r="N36" s="113">
        <f>[31]Abril!$K$17</f>
        <v>7.8000000000000007</v>
      </c>
      <c r="O36" s="113">
        <f>[31]Abril!$K$18</f>
        <v>0.8</v>
      </c>
      <c r="P36" s="113">
        <f>[31]Abril!$K$19</f>
        <v>64</v>
      </c>
      <c r="Q36" s="113">
        <f>[31]Abril!$K$20</f>
        <v>17.2</v>
      </c>
      <c r="R36" s="113">
        <f>[31]Abril!$K$21</f>
        <v>3.4000000000000004</v>
      </c>
      <c r="S36" s="113">
        <f>[31]Abril!$K$22</f>
        <v>0.2</v>
      </c>
      <c r="T36" s="113">
        <f>[31]Abril!$K$23</f>
        <v>0</v>
      </c>
      <c r="U36" s="113">
        <f>[31]Abril!$K$24</f>
        <v>0</v>
      </c>
      <c r="V36" s="113">
        <f>[31]Abril!$K$25</f>
        <v>0</v>
      </c>
      <c r="W36" s="113">
        <f>[31]Abril!$K$26</f>
        <v>0</v>
      </c>
      <c r="X36" s="113">
        <f>[31]Abril!$K$27</f>
        <v>0</v>
      </c>
      <c r="Y36" s="113">
        <f>[31]Abril!$K$28</f>
        <v>0</v>
      </c>
      <c r="Z36" s="113">
        <f>[31]Abril!$K$29</f>
        <v>0</v>
      </c>
      <c r="AA36" s="113">
        <f>[31]Abril!$K$30</f>
        <v>0</v>
      </c>
      <c r="AB36" s="113">
        <f>[31]Abril!$K$31</f>
        <v>0</v>
      </c>
      <c r="AC36" s="113">
        <f>[31]Abril!$K$32</f>
        <v>0</v>
      </c>
      <c r="AD36" s="113">
        <f>[31]Abril!$K$33</f>
        <v>0</v>
      </c>
      <c r="AE36" s="113">
        <f>[31]Abril!$K$34</f>
        <v>0</v>
      </c>
      <c r="AF36" s="111">
        <f>SUM(B36:AE36)</f>
        <v>103.20000000000002</v>
      </c>
      <c r="AG36" s="116">
        <f>MAX(B36:AE36)</f>
        <v>64</v>
      </c>
      <c r="AH36" s="120">
        <f t="shared" si="0"/>
        <v>19</v>
      </c>
    </row>
    <row r="37" spans="1:36" x14ac:dyDescent="0.2">
      <c r="A37" s="43" t="s">
        <v>128</v>
      </c>
      <c r="B37" s="113">
        <f>[32]Abril!$K$5</f>
        <v>0.4</v>
      </c>
      <c r="C37" s="113">
        <f>[32]Abril!$K$6</f>
        <v>2.8000000000000003</v>
      </c>
      <c r="D37" s="113">
        <f>[32]Abril!$K$7</f>
        <v>0.2</v>
      </c>
      <c r="E37" s="113">
        <f>[32]Abril!$K$8</f>
        <v>0</v>
      </c>
      <c r="F37" s="113">
        <f>[32]Abril!$K$9</f>
        <v>0</v>
      </c>
      <c r="G37" s="113">
        <f>[32]Abril!$K$10</f>
        <v>0</v>
      </c>
      <c r="H37" s="113">
        <f>[32]Abril!$K$11</f>
        <v>0</v>
      </c>
      <c r="I37" s="113">
        <f>[32]Abril!$K$12</f>
        <v>0</v>
      </c>
      <c r="J37" s="113">
        <f>[32]Abril!$K$13</f>
        <v>0</v>
      </c>
      <c r="K37" s="113">
        <f>[32]Abril!$K$14</f>
        <v>0</v>
      </c>
      <c r="L37" s="113">
        <f>[32]Abril!$K$15</f>
        <v>0</v>
      </c>
      <c r="M37" s="113">
        <f>[32]Abril!$K$16</f>
        <v>0</v>
      </c>
      <c r="N37" s="113">
        <f>[32]Abril!$K$17</f>
        <v>22.599999999999994</v>
      </c>
      <c r="O37" s="113">
        <f>[32]Abril!$K$18</f>
        <v>9.9999999999999982</v>
      </c>
      <c r="P37" s="113">
        <f>[32]Abril!$K$19</f>
        <v>16.600000000000001</v>
      </c>
      <c r="Q37" s="113">
        <f>[32]Abril!$K$20</f>
        <v>8.9999999999999982</v>
      </c>
      <c r="R37" s="113">
        <f>[32]Abril!$K$21</f>
        <v>0.4</v>
      </c>
      <c r="S37" s="113">
        <f>[32]Abril!$K$22</f>
        <v>0</v>
      </c>
      <c r="T37" s="113">
        <f>[32]Abril!$K$23</f>
        <v>0</v>
      </c>
      <c r="U37" s="113">
        <f>[32]Abril!$K$24</f>
        <v>0</v>
      </c>
      <c r="V37" s="113">
        <f>[32]Abril!$K$25</f>
        <v>0</v>
      </c>
      <c r="W37" s="113">
        <f>[32]Abril!$K$26</f>
        <v>0</v>
      </c>
      <c r="X37" s="113">
        <f>[32]Abril!$K$27</f>
        <v>0</v>
      </c>
      <c r="Y37" s="113">
        <f>[32]Abril!$K$28</f>
        <v>0</v>
      </c>
      <c r="Z37" s="113">
        <f>[32]Abril!$K$29</f>
        <v>0</v>
      </c>
      <c r="AA37" s="113">
        <f>[32]Abril!$K$30</f>
        <v>0</v>
      </c>
      <c r="AB37" s="113">
        <f>[32]Abril!$K$31</f>
        <v>0.2</v>
      </c>
      <c r="AC37" s="113">
        <f>[32]Abril!$K$32</f>
        <v>0.4</v>
      </c>
      <c r="AD37" s="113">
        <f>[32]Abril!$K$33</f>
        <v>0</v>
      </c>
      <c r="AE37" s="113">
        <f>[32]Abril!$K$34</f>
        <v>0</v>
      </c>
      <c r="AF37" s="122">
        <f>SUM(B37:AE37)</f>
        <v>62.599999999999994</v>
      </c>
      <c r="AG37" s="123">
        <f>MAX(B37:AE37)</f>
        <v>22.599999999999994</v>
      </c>
      <c r="AH37" s="120">
        <f t="shared" si="0"/>
        <v>20</v>
      </c>
    </row>
    <row r="38" spans="1:36" hidden="1" x14ac:dyDescent="0.2">
      <c r="A38" s="43" t="s">
        <v>14</v>
      </c>
      <c r="B38" s="113" t="str">
        <f>[33]Abril!$K$5</f>
        <v>*</v>
      </c>
      <c r="C38" s="113" t="str">
        <f>[33]Abril!$K$6</f>
        <v>*</v>
      </c>
      <c r="D38" s="113" t="str">
        <f>[33]Abril!$K$7</f>
        <v>*</v>
      </c>
      <c r="E38" s="113" t="str">
        <f>[33]Abril!$K$8</f>
        <v>*</v>
      </c>
      <c r="F38" s="113" t="str">
        <f>[33]Abril!$K$9</f>
        <v>*</v>
      </c>
      <c r="G38" s="113" t="str">
        <f>[33]Abril!$K$10</f>
        <v>*</v>
      </c>
      <c r="H38" s="113" t="str">
        <f>[33]Abril!$K$11</f>
        <v>*</v>
      </c>
      <c r="I38" s="113" t="str">
        <f>[33]Abril!$K$12</f>
        <v>*</v>
      </c>
      <c r="J38" s="113" t="str">
        <f>[33]Abril!$K$13</f>
        <v>*</v>
      </c>
      <c r="K38" s="113" t="str">
        <f>[33]Abril!$K$14</f>
        <v>*</v>
      </c>
      <c r="L38" s="113" t="str">
        <f>[33]Abril!$K$15</f>
        <v>*</v>
      </c>
      <c r="M38" s="113" t="str">
        <f>[33]Abril!$K$16</f>
        <v>*</v>
      </c>
      <c r="N38" s="113" t="str">
        <f>[33]Abril!$K$17</f>
        <v>*</v>
      </c>
      <c r="O38" s="113" t="str">
        <f>[33]Abril!$K$18</f>
        <v>*</v>
      </c>
      <c r="P38" s="113" t="str">
        <f>[33]Abril!$K$19</f>
        <v>*</v>
      </c>
      <c r="Q38" s="113" t="str">
        <f>[33]Abril!$K$20</f>
        <v>*</v>
      </c>
      <c r="R38" s="113" t="str">
        <f>[33]Abril!$K$21</f>
        <v>*</v>
      </c>
      <c r="S38" s="113" t="str">
        <f>[33]Abril!$K$22</f>
        <v>*</v>
      </c>
      <c r="T38" s="113" t="str">
        <f>[33]Abril!$K$23</f>
        <v>*</v>
      </c>
      <c r="U38" s="113" t="str">
        <f>[33]Abril!$K$24</f>
        <v>*</v>
      </c>
      <c r="V38" s="113" t="str">
        <f>[33]Abril!$K$25</f>
        <v>*</v>
      </c>
      <c r="W38" s="113" t="str">
        <f>[33]Abril!$K$26</f>
        <v>*</v>
      </c>
      <c r="X38" s="113" t="str">
        <f>[33]Abril!$K$27</f>
        <v>*</v>
      </c>
      <c r="Y38" s="113" t="str">
        <f>[33]Abril!$K$28</f>
        <v>*</v>
      </c>
      <c r="Z38" s="113" t="str">
        <f>[33]Abril!$K$29</f>
        <v>*</v>
      </c>
      <c r="AA38" s="113" t="str">
        <f>[33]Abril!$K$30</f>
        <v>*</v>
      </c>
      <c r="AB38" s="113" t="str">
        <f>[33]Abril!$K$31</f>
        <v>*</v>
      </c>
      <c r="AC38" s="113" t="str">
        <f>[33]Abril!$K$32</f>
        <v>*</v>
      </c>
      <c r="AD38" s="113" t="str">
        <f>[33]Abril!$K$33</f>
        <v>*</v>
      </c>
      <c r="AE38" s="113" t="str">
        <f>[33]Abril!$K$34</f>
        <v>*</v>
      </c>
      <c r="AF38" s="122">
        <f>SUM(B38:AE38)</f>
        <v>0</v>
      </c>
      <c r="AG38" s="123">
        <f>MAX(B38:AE38)</f>
        <v>0</v>
      </c>
      <c r="AH38" s="120">
        <f t="shared" si="0"/>
        <v>0</v>
      </c>
    </row>
    <row r="39" spans="1:36" x14ac:dyDescent="0.2">
      <c r="A39" s="43" t="s">
        <v>158</v>
      </c>
      <c r="B39" s="113">
        <f>[34]Abril!$K$5</f>
        <v>24.2</v>
      </c>
      <c r="C39" s="113">
        <f>[34]Abril!$K$6</f>
        <v>5.0000000000000009</v>
      </c>
      <c r="D39" s="113">
        <f>[34]Abril!$K$7</f>
        <v>0.2</v>
      </c>
      <c r="E39" s="113">
        <f>[34]Abril!$K$8</f>
        <v>0</v>
      </c>
      <c r="F39" s="113">
        <f>[34]Abril!$K$9</f>
        <v>0</v>
      </c>
      <c r="G39" s="113">
        <f>[34]Abril!$K$10</f>
        <v>0</v>
      </c>
      <c r="H39" s="113">
        <f>[34]Abril!$K$11</f>
        <v>0</v>
      </c>
      <c r="I39" s="113">
        <f>[34]Abril!$K$12</f>
        <v>7.2</v>
      </c>
      <c r="J39" s="113">
        <f>[34]Abril!$K$13</f>
        <v>26.400000000000002</v>
      </c>
      <c r="K39" s="113">
        <f>[34]Abril!$K$14</f>
        <v>4.6000000000000005</v>
      </c>
      <c r="L39" s="113">
        <f>[34]Abril!$K$15</f>
        <v>0.60000000000000009</v>
      </c>
      <c r="M39" s="113">
        <f>[34]Abril!$K$16</f>
        <v>3.8</v>
      </c>
      <c r="N39" s="113">
        <f>[34]Abril!$K$17</f>
        <v>0.4</v>
      </c>
      <c r="O39" s="113">
        <f>[34]Abril!$K$18</f>
        <v>0.8</v>
      </c>
      <c r="P39" s="113">
        <f>[34]Abril!$K$19</f>
        <v>6.6000000000000005</v>
      </c>
      <c r="Q39" s="113">
        <f>[34]Abril!$K$20</f>
        <v>28.6</v>
      </c>
      <c r="R39" s="113">
        <f>[34]Abril!$K$21</f>
        <v>24</v>
      </c>
      <c r="S39" s="113">
        <f>[34]Abril!$K$22</f>
        <v>0</v>
      </c>
      <c r="T39" s="113">
        <f>[34]Abril!$K$23</f>
        <v>0.2</v>
      </c>
      <c r="U39" s="113">
        <f>[34]Abril!$K$24</f>
        <v>0</v>
      </c>
      <c r="V39" s="113">
        <f>[34]Abril!$K$25</f>
        <v>0</v>
      </c>
      <c r="W39" s="113">
        <f>[34]Abril!$K$26</f>
        <v>0.2</v>
      </c>
      <c r="X39" s="113">
        <f>[34]Abril!$K$27</f>
        <v>0.2</v>
      </c>
      <c r="Y39" s="113">
        <f>[34]Abril!$K$28</f>
        <v>0.2</v>
      </c>
      <c r="Z39" s="113">
        <f>[34]Abril!$K$29</f>
        <v>0.2</v>
      </c>
      <c r="AA39" s="113">
        <f>[34]Abril!$K$30</f>
        <v>0</v>
      </c>
      <c r="AB39" s="113">
        <f>[34]Abril!$K$31</f>
        <v>0</v>
      </c>
      <c r="AC39" s="113">
        <f>[34]Abril!$K$32</f>
        <v>0</v>
      </c>
      <c r="AD39" s="113">
        <f>[34]Abril!$K$33</f>
        <v>0.2</v>
      </c>
      <c r="AE39" s="113">
        <f>[34]Abril!$K$34</f>
        <v>0</v>
      </c>
      <c r="AF39" s="122">
        <f>SUM(B39:AE39)</f>
        <v>133.59999999999991</v>
      </c>
      <c r="AG39" s="123">
        <f>MAX(B39:AE39)</f>
        <v>28.6</v>
      </c>
      <c r="AH39" s="120">
        <f t="shared" si="0"/>
        <v>11</v>
      </c>
    </row>
    <row r="40" spans="1:36" x14ac:dyDescent="0.2">
      <c r="A40" s="43" t="s">
        <v>15</v>
      </c>
      <c r="B40" s="113">
        <f>[35]Abril!$K$5</f>
        <v>2.8000000000000003</v>
      </c>
      <c r="C40" s="113">
        <f>[35]Abril!$K$6</f>
        <v>6.400000000000003</v>
      </c>
      <c r="D40" s="113">
        <f>[35]Abril!$K$7</f>
        <v>3.0000000000000004</v>
      </c>
      <c r="E40" s="113">
        <f>[35]Abril!$K$8</f>
        <v>1.5999999999999999</v>
      </c>
      <c r="F40" s="113">
        <f>[35]Abril!$K$9</f>
        <v>0.8</v>
      </c>
      <c r="G40" s="113">
        <f>[35]Abril!$K$10</f>
        <v>0.60000000000000009</v>
      </c>
      <c r="H40" s="113">
        <f>[35]Abril!$K$11</f>
        <v>0</v>
      </c>
      <c r="I40" s="113">
        <f>[35]Abril!$K$12</f>
        <v>0</v>
      </c>
      <c r="J40" s="113">
        <f>[35]Abril!$K$13</f>
        <v>0.2</v>
      </c>
      <c r="K40" s="113">
        <f>[35]Abril!$K$14</f>
        <v>0</v>
      </c>
      <c r="L40" s="113">
        <f>[35]Abril!$K$15</f>
        <v>0.2</v>
      </c>
      <c r="M40" s="113">
        <f>[35]Abril!$K$16</f>
        <v>0</v>
      </c>
      <c r="N40" s="113">
        <f>[35]Abril!$K$17</f>
        <v>0</v>
      </c>
      <c r="O40" s="113">
        <f>[35]Abril!$K$18</f>
        <v>0</v>
      </c>
      <c r="P40" s="113">
        <f>[35]Abril!$K$19</f>
        <v>0</v>
      </c>
      <c r="Q40" s="113">
        <f>[35]Abril!$K$20</f>
        <v>0</v>
      </c>
      <c r="R40" s="113">
        <f>[35]Abril!$K$21</f>
        <v>0.2</v>
      </c>
      <c r="S40" s="113">
        <f>[35]Abril!$K$22</f>
        <v>0</v>
      </c>
      <c r="T40" s="113">
        <f>[35]Abril!$K$23</f>
        <v>0</v>
      </c>
      <c r="U40" s="113">
        <f>[35]Abril!$K$24</f>
        <v>0</v>
      </c>
      <c r="V40" s="113">
        <f>[35]Abril!$K$25</f>
        <v>0.2</v>
      </c>
      <c r="W40" s="113">
        <f>[35]Abril!$K$26</f>
        <v>0.4</v>
      </c>
      <c r="X40" s="113">
        <f>[35]Abril!$K$27</f>
        <v>0.2</v>
      </c>
      <c r="Y40" s="113">
        <f>[35]Abril!$K$28</f>
        <v>0.2</v>
      </c>
      <c r="Z40" s="113">
        <f>[35]Abril!$K$29</f>
        <v>0</v>
      </c>
      <c r="AA40" s="113">
        <f>[35]Abril!$K$30</f>
        <v>0</v>
      </c>
      <c r="AB40" s="113">
        <f>[35]Abril!$K$31</f>
        <v>0</v>
      </c>
      <c r="AC40" s="113">
        <f>[35]Abril!$K$32</f>
        <v>0</v>
      </c>
      <c r="AD40" s="113">
        <f>[35]Abril!$K$33</f>
        <v>0</v>
      </c>
      <c r="AE40" s="113">
        <f>[35]Abril!$K$34</f>
        <v>0</v>
      </c>
      <c r="AF40" s="111">
        <f>SUM(B40:AE40)</f>
        <v>16.799999999999997</v>
      </c>
      <c r="AG40" s="116">
        <f>MAX(B40:AE40)</f>
        <v>6.400000000000003</v>
      </c>
      <c r="AH40" s="120">
        <f t="shared" si="0"/>
        <v>17</v>
      </c>
      <c r="AI40" s="12" t="s">
        <v>35</v>
      </c>
    </row>
    <row r="41" spans="1:36" hidden="1" x14ac:dyDescent="0.2">
      <c r="A41" s="119" t="s">
        <v>16</v>
      </c>
      <c r="B41" s="121" t="str">
        <f>[36]Abril!$B$5</f>
        <v>*</v>
      </c>
      <c r="C41" s="121" t="str">
        <f>[36]Abril!$B$5</f>
        <v>*</v>
      </c>
      <c r="D41" s="121" t="str">
        <f>[36]Abril!$B$5</f>
        <v>*</v>
      </c>
      <c r="E41" s="121" t="str">
        <f>[36]Abril!$B$5</f>
        <v>*</v>
      </c>
      <c r="F41" s="121" t="str">
        <f>[36]Abril!$B$5</f>
        <v>*</v>
      </c>
      <c r="G41" s="121" t="str">
        <f>[36]Abril!$B$5</f>
        <v>*</v>
      </c>
      <c r="H41" s="121" t="str">
        <f>[36]Abril!$B$5</f>
        <v>*</v>
      </c>
      <c r="I41" s="121" t="str">
        <f>[36]Abril!$B$5</f>
        <v>*</v>
      </c>
      <c r="J41" s="121" t="str">
        <f>[36]Abril!$B$5</f>
        <v>*</v>
      </c>
      <c r="K41" s="121" t="str">
        <f>[36]Abril!$B$5</f>
        <v>*</v>
      </c>
      <c r="L41" s="121" t="str">
        <f>[36]Abril!$B$5</f>
        <v>*</v>
      </c>
      <c r="M41" s="121" t="str">
        <f>[36]Abril!$B$5</f>
        <v>*</v>
      </c>
      <c r="N41" s="121" t="str">
        <f>[36]Abril!$B$5</f>
        <v>*</v>
      </c>
      <c r="O41" s="121" t="str">
        <f>[36]Abril!$B$5</f>
        <v>*</v>
      </c>
      <c r="P41" s="121" t="str">
        <f>[36]Abril!$B$5</f>
        <v>*</v>
      </c>
      <c r="Q41" s="121" t="str">
        <f>[36]Abril!$B$5</f>
        <v>*</v>
      </c>
      <c r="R41" s="121" t="str">
        <f>[36]Abril!$B$5</f>
        <v>*</v>
      </c>
      <c r="S41" s="121" t="str">
        <f>[36]Abril!$B$5</f>
        <v>*</v>
      </c>
      <c r="T41" s="121" t="str">
        <f>[36]Abril!$B$5</f>
        <v>*</v>
      </c>
      <c r="U41" s="121" t="str">
        <f>[36]Abril!$B$5</f>
        <v>*</v>
      </c>
      <c r="V41" s="121" t="str">
        <f>[36]Abril!$B$5</f>
        <v>*</v>
      </c>
      <c r="W41" s="121" t="str">
        <f>[36]Abril!$B$5</f>
        <v>*</v>
      </c>
      <c r="X41" s="121" t="str">
        <f>[36]Abril!$B$5</f>
        <v>*</v>
      </c>
      <c r="Y41" s="121" t="str">
        <f>[36]Abril!$B$5</f>
        <v>*</v>
      </c>
      <c r="Z41" s="121" t="str">
        <f>[36]Abril!$B$5</f>
        <v>*</v>
      </c>
      <c r="AA41" s="121" t="str">
        <f>[36]Abril!$B$5</f>
        <v>*</v>
      </c>
      <c r="AB41" s="121" t="str">
        <f>[36]Abril!$B$5</f>
        <v>*</v>
      </c>
      <c r="AC41" s="121" t="str">
        <f>[36]Abril!$B$5</f>
        <v>*</v>
      </c>
      <c r="AD41" s="121" t="str">
        <f>[36]Abril!$B$5</f>
        <v>*</v>
      </c>
      <c r="AE41" s="121" t="str">
        <f>[36]Abril!$B$5</f>
        <v>*</v>
      </c>
      <c r="AF41" s="121" t="str">
        <f>[36]Abril!$B$5</f>
        <v>*</v>
      </c>
      <c r="AG41" s="121" t="str">
        <f>[36]Abril!$B$5</f>
        <v>*</v>
      </c>
      <c r="AH41" s="121" t="str">
        <f>[36]Abril!$B$5</f>
        <v>*</v>
      </c>
    </row>
    <row r="42" spans="1:36" x14ac:dyDescent="0.2">
      <c r="A42" s="43" t="s">
        <v>159</v>
      </c>
      <c r="B42" s="113">
        <f>[37]Abril!$K$5</f>
        <v>8</v>
      </c>
      <c r="C42" s="113">
        <f>[37]Abril!$K$6</f>
        <v>0.2</v>
      </c>
      <c r="D42" s="113">
        <f>[37]Abril!$K$7</f>
        <v>0</v>
      </c>
      <c r="E42" s="113">
        <f>[37]Abril!$K$8</f>
        <v>0</v>
      </c>
      <c r="F42" s="113">
        <f>[37]Abril!$K$9</f>
        <v>0</v>
      </c>
      <c r="G42" s="113">
        <f>[37]Abril!$K$10</f>
        <v>0</v>
      </c>
      <c r="H42" s="113">
        <f>[37]Abril!$K$11</f>
        <v>5</v>
      </c>
      <c r="I42" s="113">
        <f>[37]Abril!$K$12</f>
        <v>0.2</v>
      </c>
      <c r="J42" s="113">
        <f>[37]Abril!$K$13</f>
        <v>47</v>
      </c>
      <c r="K42" s="113">
        <f>[37]Abril!$K$14</f>
        <v>21.4</v>
      </c>
      <c r="L42" s="113">
        <f>[37]Abril!$K$15</f>
        <v>0</v>
      </c>
      <c r="M42" s="113">
        <f>[37]Abril!$K$16</f>
        <v>0.8</v>
      </c>
      <c r="N42" s="113">
        <f>[37]Abril!$K$17</f>
        <v>0.4</v>
      </c>
      <c r="O42" s="113">
        <f>[37]Abril!$K$18</f>
        <v>63.800000000000004</v>
      </c>
      <c r="P42" s="113">
        <f>[37]Abril!$K$19</f>
        <v>7.6000000000000005</v>
      </c>
      <c r="Q42" s="113">
        <f>[37]Abril!$K$20</f>
        <v>35.400000000000006</v>
      </c>
      <c r="R42" s="113">
        <f>[37]Abril!$K$21</f>
        <v>0.4</v>
      </c>
      <c r="S42" s="113">
        <f>[37]Abril!$K$22</f>
        <v>0</v>
      </c>
      <c r="T42" s="113">
        <f>[37]Abril!$K$23</f>
        <v>0</v>
      </c>
      <c r="U42" s="113">
        <f>[37]Abril!$K$24</f>
        <v>0.2</v>
      </c>
      <c r="V42" s="113">
        <f>[37]Abril!$K$25</f>
        <v>0</v>
      </c>
      <c r="W42" s="113">
        <f>[37]Abril!$K$26</f>
        <v>0</v>
      </c>
      <c r="X42" s="113">
        <f>[37]Abril!$K$27</f>
        <v>0</v>
      </c>
      <c r="Y42" s="113">
        <f>[37]Abril!$K$28</f>
        <v>0</v>
      </c>
      <c r="Z42" s="113">
        <f>[37]Abril!$K$29</f>
        <v>0</v>
      </c>
      <c r="AA42" s="113">
        <f>[37]Abril!$K$30</f>
        <v>0</v>
      </c>
      <c r="AB42" s="113">
        <f>[37]Abril!$K$31</f>
        <v>0</v>
      </c>
      <c r="AC42" s="113">
        <f>[37]Abril!$K$32</f>
        <v>0</v>
      </c>
      <c r="AD42" s="113">
        <f>[37]Abril!$K$33</f>
        <v>0</v>
      </c>
      <c r="AE42" s="113">
        <f>[37]Abril!$K$34</f>
        <v>0</v>
      </c>
      <c r="AF42" s="111">
        <f>SUM(B42:AE42)</f>
        <v>190.4</v>
      </c>
      <c r="AG42" s="116">
        <f>MAX(B42:AE42)</f>
        <v>63.800000000000004</v>
      </c>
      <c r="AH42" s="51">
        <f t="shared" si="0"/>
        <v>17</v>
      </c>
    </row>
    <row r="43" spans="1:36" x14ac:dyDescent="0.2">
      <c r="A43" s="43" t="s">
        <v>17</v>
      </c>
      <c r="B43" s="113">
        <f>[38]Abril!$K$5</f>
        <v>8</v>
      </c>
      <c r="C43" s="113">
        <f>[38]Abril!$K$6</f>
        <v>0.2</v>
      </c>
      <c r="D43" s="113">
        <f>[38]Abril!$K$7</f>
        <v>0</v>
      </c>
      <c r="E43" s="113">
        <f>[38]Abril!$K$8</f>
        <v>0</v>
      </c>
      <c r="F43" s="113">
        <f>[38]Abril!$K$9</f>
        <v>0</v>
      </c>
      <c r="G43" s="113">
        <f>[38]Abril!$K$10</f>
        <v>0</v>
      </c>
      <c r="H43" s="113">
        <f>[38]Abril!$K$11</f>
        <v>2</v>
      </c>
      <c r="I43" s="113">
        <f>[38]Abril!$K$12</f>
        <v>0</v>
      </c>
      <c r="J43" s="113">
        <f>[38]Abril!$K$13</f>
        <v>0</v>
      </c>
      <c r="K43" s="113">
        <f>[38]Abril!$K$14</f>
        <v>0</v>
      </c>
      <c r="L43" s="113">
        <f>[38]Abril!$K$15</f>
        <v>0</v>
      </c>
      <c r="M43" s="113">
        <f>[38]Abril!$K$16</f>
        <v>0.4</v>
      </c>
      <c r="N43" s="113">
        <f>[38]Abril!$K$17</f>
        <v>15</v>
      </c>
      <c r="O43" s="113">
        <f>[38]Abril!$K$18</f>
        <v>20.2</v>
      </c>
      <c r="P43" s="113">
        <f>[38]Abril!$K$19</f>
        <v>109.20000000000002</v>
      </c>
      <c r="Q43" s="113">
        <f>[38]Abril!$K$20</f>
        <v>9.3999999999999986</v>
      </c>
      <c r="R43" s="113">
        <f>[38]Abril!$K$21</f>
        <v>7.4</v>
      </c>
      <c r="S43" s="113">
        <f>[38]Abril!$K$22</f>
        <v>0</v>
      </c>
      <c r="T43" s="113">
        <f>[38]Abril!$K$23</f>
        <v>0</v>
      </c>
      <c r="U43" s="113">
        <f>[38]Abril!$K$24</f>
        <v>0</v>
      </c>
      <c r="V43" s="113">
        <f>[38]Abril!$K$25</f>
        <v>0</v>
      </c>
      <c r="W43" s="113">
        <f>[38]Abril!$K$26</f>
        <v>0</v>
      </c>
      <c r="X43" s="113">
        <f>[38]Abril!$K$27</f>
        <v>0</v>
      </c>
      <c r="Y43" s="113">
        <f>[38]Abril!$K$28</f>
        <v>1.6</v>
      </c>
      <c r="Z43" s="113">
        <f>[38]Abril!$K$29</f>
        <v>0</v>
      </c>
      <c r="AA43" s="113">
        <f>[38]Abril!$K$30</f>
        <v>0</v>
      </c>
      <c r="AB43" s="113">
        <f>[38]Abril!$K$31</f>
        <v>0</v>
      </c>
      <c r="AC43" s="113">
        <f>[38]Abril!$K$32</f>
        <v>0</v>
      </c>
      <c r="AD43" s="113">
        <f>[38]Abril!$K$33</f>
        <v>0</v>
      </c>
      <c r="AE43" s="113">
        <f>[38]Abril!$K$34</f>
        <v>0</v>
      </c>
      <c r="AF43" s="111">
        <f>SUM(B43:AE43)</f>
        <v>173.4</v>
      </c>
      <c r="AG43" s="116">
        <f>MAX(B43:AE43)</f>
        <v>109.20000000000002</v>
      </c>
      <c r="AH43" s="51">
        <f t="shared" si="0"/>
        <v>20</v>
      </c>
    </row>
    <row r="44" spans="1:36" x14ac:dyDescent="0.2">
      <c r="A44" s="43" t="s">
        <v>141</v>
      </c>
      <c r="B44" s="113">
        <f>[39]Abril!$K$5</f>
        <v>0.4</v>
      </c>
      <c r="C44" s="113">
        <f>[39]Abril!$K$6</f>
        <v>0</v>
      </c>
      <c r="D44" s="113">
        <f>[39]Abril!$K$7</f>
        <v>0</v>
      </c>
      <c r="E44" s="113">
        <f>[39]Abril!$K$8</f>
        <v>0</v>
      </c>
      <c r="F44" s="113">
        <f>[39]Abril!$K$9</f>
        <v>0</v>
      </c>
      <c r="G44" s="113">
        <f>[39]Abril!$K$10</f>
        <v>2.4</v>
      </c>
      <c r="H44" s="113">
        <f>[39]Abril!$K$11</f>
        <v>3.6</v>
      </c>
      <c r="I44" s="113">
        <f>[39]Abril!$K$12</f>
        <v>0</v>
      </c>
      <c r="J44" s="113">
        <f>[39]Abril!$K$13</f>
        <v>6.2</v>
      </c>
      <c r="K44" s="113">
        <f>[39]Abril!$K$14</f>
        <v>0</v>
      </c>
      <c r="L44" s="113">
        <f>[39]Abril!$K$15</f>
        <v>0</v>
      </c>
      <c r="M44" s="113">
        <f>[39]Abril!$K$16</f>
        <v>22.4</v>
      </c>
      <c r="N44" s="113">
        <f>[39]Abril!$K$17</f>
        <v>43.800000000000004</v>
      </c>
      <c r="O44" s="113">
        <f>[39]Abril!$K$18</f>
        <v>7.3999999999999995</v>
      </c>
      <c r="P44" s="113">
        <f>[39]Abril!$K$19</f>
        <v>11</v>
      </c>
      <c r="Q44" s="113">
        <f>[39]Abril!$K$20</f>
        <v>9.8000000000000007</v>
      </c>
      <c r="R44" s="113">
        <f>[39]Abril!$K$21</f>
        <v>0</v>
      </c>
      <c r="S44" s="113">
        <f>[39]Abril!$K$22</f>
        <v>0.2</v>
      </c>
      <c r="T44" s="113">
        <f>[39]Abril!$K$23</f>
        <v>0.2</v>
      </c>
      <c r="U44" s="113">
        <f>[39]Abril!$K$24</f>
        <v>0</v>
      </c>
      <c r="V44" s="113">
        <f>[39]Abril!$K$25</f>
        <v>0</v>
      </c>
      <c r="W44" s="113">
        <f>[39]Abril!$K$26</f>
        <v>0</v>
      </c>
      <c r="X44" s="113">
        <f>[39]Abril!$K$27</f>
        <v>0</v>
      </c>
      <c r="Y44" s="113">
        <f>[39]Abril!$K$28</f>
        <v>0</v>
      </c>
      <c r="Z44" s="113">
        <f>[39]Abril!$K$29</f>
        <v>0</v>
      </c>
      <c r="AA44" s="113">
        <f>[39]Abril!$K$30</f>
        <v>0</v>
      </c>
      <c r="AB44" s="113">
        <f>[39]Abril!$K$31</f>
        <v>0</v>
      </c>
      <c r="AC44" s="113">
        <f>[39]Abril!$K$32</f>
        <v>0</v>
      </c>
      <c r="AD44" s="113">
        <f>[39]Abril!$K$33</f>
        <v>0</v>
      </c>
      <c r="AE44" s="113">
        <f>[39]Abril!$K$34</f>
        <v>0</v>
      </c>
      <c r="AF44" s="111">
        <f>SUM(B44:AE44)</f>
        <v>107.40000000000002</v>
      </c>
      <c r="AG44" s="116">
        <f>MAX(B44:AE44)</f>
        <v>43.800000000000004</v>
      </c>
      <c r="AH44" s="51">
        <f t="shared" si="0"/>
        <v>19</v>
      </c>
      <c r="AJ44" s="12" t="s">
        <v>35</v>
      </c>
    </row>
    <row r="45" spans="1:36" hidden="1" x14ac:dyDescent="0.2">
      <c r="A45" s="43" t="s">
        <v>18</v>
      </c>
      <c r="B45" s="113" t="str">
        <f>[40]Abril!$K$5</f>
        <v>*</v>
      </c>
      <c r="C45" s="113" t="str">
        <f>[40]Abril!$K$6</f>
        <v>*</v>
      </c>
      <c r="D45" s="113" t="str">
        <f>[40]Abril!$K$7</f>
        <v>*</v>
      </c>
      <c r="E45" s="113" t="str">
        <f>[40]Abril!$K$8</f>
        <v>*</v>
      </c>
      <c r="F45" s="113" t="str">
        <f>[40]Abril!$K$9</f>
        <v>*</v>
      </c>
      <c r="G45" s="113" t="str">
        <f>[40]Abril!$K$10</f>
        <v>*</v>
      </c>
      <c r="H45" s="113" t="str">
        <f>[40]Abril!$K$11</f>
        <v>*</v>
      </c>
      <c r="I45" s="113" t="str">
        <f>[40]Abril!$K$12</f>
        <v>*</v>
      </c>
      <c r="J45" s="113" t="str">
        <f>[40]Abril!$K$13</f>
        <v>*</v>
      </c>
      <c r="K45" s="113" t="str">
        <f>[40]Abril!$K$14</f>
        <v>*</v>
      </c>
      <c r="L45" s="113" t="str">
        <f>[40]Abril!$K$15</f>
        <v>*</v>
      </c>
      <c r="M45" s="113" t="str">
        <f>[40]Abril!$K$16</f>
        <v>*</v>
      </c>
      <c r="N45" s="113" t="str">
        <f>[40]Abril!$K$17</f>
        <v>*</v>
      </c>
      <c r="O45" s="113" t="str">
        <f>[40]Abril!$K$18</f>
        <v>*</v>
      </c>
      <c r="P45" s="113" t="str">
        <f>[40]Abril!$K$19</f>
        <v>*</v>
      </c>
      <c r="Q45" s="113" t="str">
        <f>[40]Abril!$K$20</f>
        <v>*</v>
      </c>
      <c r="R45" s="113" t="str">
        <f>[40]Abril!$K$21</f>
        <v>*</v>
      </c>
      <c r="S45" s="113" t="str">
        <f>[40]Abril!$K$22</f>
        <v>*</v>
      </c>
      <c r="T45" s="113" t="str">
        <f>[40]Abril!$K$23</f>
        <v>*</v>
      </c>
      <c r="U45" s="113" t="str">
        <f>[40]Abril!$K$24</f>
        <v>*</v>
      </c>
      <c r="V45" s="113" t="str">
        <f>[40]Abril!$K$25</f>
        <v>*</v>
      </c>
      <c r="W45" s="113" t="str">
        <f>[40]Abril!$K$26</f>
        <v>*</v>
      </c>
      <c r="X45" s="113" t="str">
        <f>[40]Abril!$K$27</f>
        <v>*</v>
      </c>
      <c r="Y45" s="113" t="str">
        <f>[40]Abril!$K$28</f>
        <v>*</v>
      </c>
      <c r="Z45" s="113" t="str">
        <f>[40]Abril!$K$29</f>
        <v>*</v>
      </c>
      <c r="AA45" s="113" t="str">
        <f>[40]Abril!$K$30</f>
        <v>*</v>
      </c>
      <c r="AB45" s="113" t="str">
        <f>[40]Abril!$K$31</f>
        <v>*</v>
      </c>
      <c r="AC45" s="113" t="str">
        <f>[40]Abril!$K$32</f>
        <v>*</v>
      </c>
      <c r="AD45" s="113" t="str">
        <f>[40]Abril!$K$33</f>
        <v>*</v>
      </c>
      <c r="AE45" s="113" t="str">
        <f>[40]Abril!$K$34</f>
        <v>*</v>
      </c>
      <c r="AF45" s="111">
        <f>SUM(B45:AE45)</f>
        <v>0</v>
      </c>
      <c r="AG45" s="116">
        <f>MAX(B45:AE45)</f>
        <v>0</v>
      </c>
      <c r="AH45" s="51">
        <f t="shared" si="0"/>
        <v>0</v>
      </c>
    </row>
    <row r="46" spans="1:36" hidden="1" x14ac:dyDescent="0.2">
      <c r="A46" s="43" t="s">
        <v>146</v>
      </c>
      <c r="B46" s="113" t="str">
        <f>[41]Abril!$K$5</f>
        <v>*</v>
      </c>
      <c r="C46" s="113" t="str">
        <f>[41]Abril!$K$6</f>
        <v>*</v>
      </c>
      <c r="D46" s="113" t="str">
        <f>[41]Abril!$K$7</f>
        <v>*</v>
      </c>
      <c r="E46" s="113" t="str">
        <f>[41]Abril!$K$8</f>
        <v>*</v>
      </c>
      <c r="F46" s="113" t="str">
        <f>[41]Abril!$K$9</f>
        <v>*</v>
      </c>
      <c r="G46" s="113" t="str">
        <f>[41]Abril!$K$10</f>
        <v>*</v>
      </c>
      <c r="H46" s="113" t="str">
        <f>[41]Abril!$K$11</f>
        <v>*</v>
      </c>
      <c r="I46" s="113" t="str">
        <f>[41]Abril!$K$12</f>
        <v>*</v>
      </c>
      <c r="J46" s="113" t="str">
        <f>[41]Abril!$K$13</f>
        <v>*</v>
      </c>
      <c r="K46" s="113" t="str">
        <f>[41]Abril!$K$14</f>
        <v>*</v>
      </c>
      <c r="L46" s="113" t="str">
        <f>[41]Abril!$K$15</f>
        <v>*</v>
      </c>
      <c r="M46" s="113" t="str">
        <f>[41]Abril!$K$16</f>
        <v>*</v>
      </c>
      <c r="N46" s="113" t="str">
        <f>[41]Abril!$K$17</f>
        <v>*</v>
      </c>
      <c r="O46" s="113" t="str">
        <f>[41]Abril!$K$18</f>
        <v>*</v>
      </c>
      <c r="P46" s="113" t="str">
        <f>[41]Abril!$K$19</f>
        <v>*</v>
      </c>
      <c r="Q46" s="113" t="str">
        <f>[41]Abril!$K$20</f>
        <v>*</v>
      </c>
      <c r="R46" s="113" t="str">
        <f>[41]Abril!$K$21</f>
        <v>*</v>
      </c>
      <c r="S46" s="113" t="str">
        <f>[41]Abril!$K$22</f>
        <v>*</v>
      </c>
      <c r="T46" s="113" t="str">
        <f>[41]Abril!$K$23</f>
        <v>*</v>
      </c>
      <c r="U46" s="113" t="str">
        <f>[41]Abril!$K$24</f>
        <v>*</v>
      </c>
      <c r="V46" s="113" t="str">
        <f>[41]Abril!$K$25</f>
        <v>*</v>
      </c>
      <c r="W46" s="113" t="str">
        <f>[41]Abril!$K$26</f>
        <v>*</v>
      </c>
      <c r="X46" s="113" t="str">
        <f>[41]Abril!$K$27</f>
        <v>*</v>
      </c>
      <c r="Y46" s="113" t="str">
        <f>[41]Abril!$K$28</f>
        <v>*</v>
      </c>
      <c r="Z46" s="113" t="str">
        <f>[41]Abril!$K$29</f>
        <v>*</v>
      </c>
      <c r="AA46" s="113" t="str">
        <f>[41]Abril!$K$30</f>
        <v>*</v>
      </c>
      <c r="AB46" s="113" t="str">
        <f>[41]Abril!$K$31</f>
        <v>*</v>
      </c>
      <c r="AC46" s="113" t="str">
        <f>[41]Abril!$K$32</f>
        <v>*</v>
      </c>
      <c r="AD46" s="113" t="str">
        <f>[41]Abril!$K$33</f>
        <v>*</v>
      </c>
      <c r="AE46" s="113" t="str">
        <f>[41]Abril!$K$34</f>
        <v>*</v>
      </c>
      <c r="AF46" s="111" t="s">
        <v>210</v>
      </c>
      <c r="AG46" s="116" t="s">
        <v>210</v>
      </c>
      <c r="AH46" s="51" t="s">
        <v>210</v>
      </c>
    </row>
    <row r="47" spans="1:36" hidden="1" x14ac:dyDescent="0.2">
      <c r="A47" s="43" t="s">
        <v>19</v>
      </c>
      <c r="B47" s="113" t="str">
        <f>[42]Abril!$K$5</f>
        <v>*</v>
      </c>
      <c r="C47" s="113" t="str">
        <f>[42]Abril!$K$6</f>
        <v>*</v>
      </c>
      <c r="D47" s="113" t="str">
        <f>[42]Abril!$K$7</f>
        <v>*</v>
      </c>
      <c r="E47" s="113" t="str">
        <f>[42]Abril!$K$8</f>
        <v>*</v>
      </c>
      <c r="F47" s="113" t="str">
        <f>[42]Abril!$K$9</f>
        <v>*</v>
      </c>
      <c r="G47" s="113" t="str">
        <f>[42]Abril!$K$10</f>
        <v>*</v>
      </c>
      <c r="H47" s="113" t="str">
        <f>[42]Abril!$K$11</f>
        <v>*</v>
      </c>
      <c r="I47" s="113" t="str">
        <f>[42]Abril!$K$12</f>
        <v>*</v>
      </c>
      <c r="J47" s="113" t="str">
        <f>[42]Abril!$K$13</f>
        <v>*</v>
      </c>
      <c r="K47" s="113" t="str">
        <f>[42]Abril!$K$14</f>
        <v>*</v>
      </c>
      <c r="L47" s="113" t="str">
        <f>[42]Abril!$K$15</f>
        <v>*</v>
      </c>
      <c r="M47" s="113" t="str">
        <f>[42]Abril!$K$16</f>
        <v>*</v>
      </c>
      <c r="N47" s="113" t="str">
        <f>[42]Abril!$K$17</f>
        <v>*</v>
      </c>
      <c r="O47" s="113" t="str">
        <f>[42]Abril!$K$18</f>
        <v>*</v>
      </c>
      <c r="P47" s="113" t="str">
        <f>[42]Abril!$K$19</f>
        <v>*</v>
      </c>
      <c r="Q47" s="113" t="str">
        <f>[42]Abril!$K$20</f>
        <v>*</v>
      </c>
      <c r="R47" s="113" t="str">
        <f>[42]Abril!$K$21</f>
        <v>*</v>
      </c>
      <c r="S47" s="113" t="str">
        <f>[42]Abril!$K$22</f>
        <v>*</v>
      </c>
      <c r="T47" s="113" t="str">
        <f>[42]Abril!$K$23</f>
        <v>*</v>
      </c>
      <c r="U47" s="113" t="str">
        <f>[42]Abril!$K$24</f>
        <v>*</v>
      </c>
      <c r="V47" s="113" t="str">
        <f>[42]Abril!$K$25</f>
        <v>*</v>
      </c>
      <c r="W47" s="113" t="str">
        <f>[42]Abril!$K$26</f>
        <v>*</v>
      </c>
      <c r="X47" s="113" t="str">
        <f>[42]Abril!$K$27</f>
        <v>*</v>
      </c>
      <c r="Y47" s="113" t="str">
        <f>[42]Abril!$K$28</f>
        <v>*</v>
      </c>
      <c r="Z47" s="113" t="str">
        <f>[42]Abril!$K$29</f>
        <v>*</v>
      </c>
      <c r="AA47" s="113" t="str">
        <f>[42]Abril!$K$30</f>
        <v>*</v>
      </c>
      <c r="AB47" s="113" t="str">
        <f>[42]Abril!$K$31</f>
        <v>*</v>
      </c>
      <c r="AC47" s="113" t="str">
        <f>[42]Abril!$K$32</f>
        <v>*</v>
      </c>
      <c r="AD47" s="113" t="str">
        <f>[42]Abril!$K$33</f>
        <v>*</v>
      </c>
      <c r="AE47" s="113" t="str">
        <f>[42]Abril!$K$34</f>
        <v>*</v>
      </c>
      <c r="AF47" s="111">
        <f>SUM(B47:AE47)</f>
        <v>0</v>
      </c>
      <c r="AG47" s="116">
        <f>MAX(B47:AE47)</f>
        <v>0</v>
      </c>
      <c r="AH47" s="51">
        <f t="shared" si="0"/>
        <v>0</v>
      </c>
      <c r="AI47" s="12" t="s">
        <v>35</v>
      </c>
    </row>
    <row r="48" spans="1:36" x14ac:dyDescent="0.2">
      <c r="A48" s="43" t="s">
        <v>23</v>
      </c>
      <c r="B48" s="113">
        <f>[43]Abril!$K$5</f>
        <v>15</v>
      </c>
      <c r="C48" s="113">
        <f>[43]Abril!$K$6</f>
        <v>0.2</v>
      </c>
      <c r="D48" s="113">
        <f>[43]Abril!$K$7</f>
        <v>0</v>
      </c>
      <c r="E48" s="113">
        <f>[43]Abril!$K$8</f>
        <v>0</v>
      </c>
      <c r="F48" s="113">
        <f>[43]Abril!$K$9</f>
        <v>0</v>
      </c>
      <c r="G48" s="113">
        <f>[43]Abril!$K$10</f>
        <v>0</v>
      </c>
      <c r="H48" s="113">
        <f>[43]Abril!$K$11</f>
        <v>3</v>
      </c>
      <c r="I48" s="113">
        <f>[43]Abril!$K$12</f>
        <v>0</v>
      </c>
      <c r="J48" s="113">
        <f>[43]Abril!$K$13</f>
        <v>0.2</v>
      </c>
      <c r="K48" s="113">
        <f>[43]Abril!$K$14</f>
        <v>3.4000000000000004</v>
      </c>
      <c r="L48" s="113">
        <f>[43]Abril!$K$15</f>
        <v>0</v>
      </c>
      <c r="M48" s="113">
        <f>[43]Abril!$K$16</f>
        <v>25.599999999999998</v>
      </c>
      <c r="N48" s="113">
        <f>[43]Abril!$K$17</f>
        <v>5.8</v>
      </c>
      <c r="O48" s="113">
        <f>[43]Abril!$K$18</f>
        <v>0</v>
      </c>
      <c r="P48" s="113">
        <f>[43]Abril!$K$19</f>
        <v>18.2</v>
      </c>
      <c r="Q48" s="113">
        <f>[43]Abril!$K$20</f>
        <v>16.999999999999996</v>
      </c>
      <c r="R48" s="113">
        <f>[43]Abril!$K$21</f>
        <v>0</v>
      </c>
      <c r="S48" s="113">
        <f>[43]Abril!$K$22</f>
        <v>0</v>
      </c>
      <c r="T48" s="113">
        <f>[43]Abril!$K$23</f>
        <v>0</v>
      </c>
      <c r="U48" s="113">
        <f>[43]Abril!$K$24</f>
        <v>0</v>
      </c>
      <c r="V48" s="113">
        <f>[43]Abril!$K$25</f>
        <v>0</v>
      </c>
      <c r="W48" s="113">
        <f>[43]Abril!$K$26</f>
        <v>9</v>
      </c>
      <c r="X48" s="113">
        <f>[43]Abril!$K$27</f>
        <v>0</v>
      </c>
      <c r="Y48" s="113">
        <f>[43]Abril!$K$28</f>
        <v>0</v>
      </c>
      <c r="Z48" s="113">
        <f>[43]Abril!$K$29</f>
        <v>0</v>
      </c>
      <c r="AA48" s="113">
        <f>[43]Abril!$K$30</f>
        <v>0</v>
      </c>
      <c r="AB48" s="113">
        <f>[43]Abril!$K$31</f>
        <v>0</v>
      </c>
      <c r="AC48" s="113">
        <f>[43]Abril!$K$32</f>
        <v>0</v>
      </c>
      <c r="AD48" s="113">
        <f>[43]Abril!$K$33</f>
        <v>0</v>
      </c>
      <c r="AE48" s="113">
        <f>[43]Abril!$K$34</f>
        <v>0</v>
      </c>
      <c r="AF48" s="111">
        <f>SUM(B48:AE48)</f>
        <v>97.399999999999991</v>
      </c>
      <c r="AG48" s="116">
        <f>MAX(B48:AE48)</f>
        <v>25.599999999999998</v>
      </c>
      <c r="AH48" s="51">
        <f t="shared" si="0"/>
        <v>20</v>
      </c>
    </row>
    <row r="49" spans="1:37" x14ac:dyDescent="0.2">
      <c r="A49" s="43" t="s">
        <v>34</v>
      </c>
      <c r="B49" s="113">
        <f>[44]Abril!$K$5</f>
        <v>4.8</v>
      </c>
      <c r="C49" s="113">
        <f>[44]Abril!$K$6</f>
        <v>0.2</v>
      </c>
      <c r="D49" s="113">
        <f>[44]Abril!$K$7</f>
        <v>4.5999999999999996</v>
      </c>
      <c r="E49" s="113">
        <f>[44]Abril!$K$8</f>
        <v>15.8</v>
      </c>
      <c r="F49" s="113">
        <f>[44]Abril!$K$9</f>
        <v>0</v>
      </c>
      <c r="G49" s="113">
        <f>[44]Abril!$K$10</f>
        <v>0</v>
      </c>
      <c r="H49" s="113">
        <f>[44]Abril!$K$11</f>
        <v>0</v>
      </c>
      <c r="I49" s="113">
        <f>[44]Abril!$K$12</f>
        <v>0</v>
      </c>
      <c r="J49" s="113">
        <f>[44]Abril!$K$13</f>
        <v>8.3999999999999986</v>
      </c>
      <c r="K49" s="113">
        <f>[44]Abril!$K$14</f>
        <v>0.2</v>
      </c>
      <c r="L49" s="113">
        <f>[44]Abril!$K$15</f>
        <v>8.6000000000000014</v>
      </c>
      <c r="M49" s="113">
        <f>[44]Abril!$K$16</f>
        <v>13</v>
      </c>
      <c r="N49" s="113">
        <f>[44]Abril!$K$17</f>
        <v>2.4</v>
      </c>
      <c r="O49" s="113">
        <f>[44]Abril!$K$18</f>
        <v>0</v>
      </c>
      <c r="P49" s="113">
        <f>[44]Abril!$K$19</f>
        <v>1</v>
      </c>
      <c r="Q49" s="113">
        <f>[44]Abril!$K$20</f>
        <v>9.8000000000000007</v>
      </c>
      <c r="R49" s="113">
        <f>[44]Abril!$K$21</f>
        <v>2.2000000000000002</v>
      </c>
      <c r="S49" s="113">
        <f>[44]Abril!$K$22</f>
        <v>0</v>
      </c>
      <c r="T49" s="113">
        <f>[44]Abril!$K$23</f>
        <v>0</v>
      </c>
      <c r="U49" s="113">
        <f>[44]Abril!$K$24</f>
        <v>0</v>
      </c>
      <c r="V49" s="113">
        <f>[44]Abril!$K$25</f>
        <v>0.2</v>
      </c>
      <c r="W49" s="113">
        <f>[44]Abril!$K$26</f>
        <v>0</v>
      </c>
      <c r="X49" s="113">
        <f>[44]Abril!$K$27</f>
        <v>0</v>
      </c>
      <c r="Y49" s="113">
        <f>[44]Abril!$K$28</f>
        <v>0</v>
      </c>
      <c r="Z49" s="113">
        <f>[44]Abril!$K$29</f>
        <v>0</v>
      </c>
      <c r="AA49" s="113">
        <f>[44]Abril!$K$30</f>
        <v>0</v>
      </c>
      <c r="AB49" s="113">
        <f>[44]Abril!$K$31</f>
        <v>0</v>
      </c>
      <c r="AC49" s="113">
        <f>[44]Abril!$K$32</f>
        <v>0</v>
      </c>
      <c r="AD49" s="113">
        <f>[44]Abril!$K$33</f>
        <v>0</v>
      </c>
      <c r="AE49" s="113">
        <f>[44]Abril!$K$34</f>
        <v>0</v>
      </c>
      <c r="AF49" s="111">
        <f>SUM(B49:AE49)</f>
        <v>71.2</v>
      </c>
      <c r="AG49" s="116">
        <f>MAX(B49:AE49)</f>
        <v>15.8</v>
      </c>
      <c r="AH49" s="51">
        <f t="shared" si="0"/>
        <v>17</v>
      </c>
      <c r="AI49" s="12" t="s">
        <v>35</v>
      </c>
    </row>
    <row r="50" spans="1:37" x14ac:dyDescent="0.2">
      <c r="A50" s="43" t="s">
        <v>20</v>
      </c>
      <c r="B50" s="113">
        <f>[45]Abril!$K$5</f>
        <v>0</v>
      </c>
      <c r="C50" s="113">
        <f>[45]Abril!$K$6</f>
        <v>0</v>
      </c>
      <c r="D50" s="113">
        <f>[45]Abril!$K$7</f>
        <v>0</v>
      </c>
      <c r="E50" s="113">
        <f>[45]Abril!$K$8</f>
        <v>0</v>
      </c>
      <c r="F50" s="113">
        <f>[45]Abril!$K$9</f>
        <v>0</v>
      </c>
      <c r="G50" s="113">
        <f>[45]Abril!$K$10</f>
        <v>0</v>
      </c>
      <c r="H50" s="113">
        <f>[45]Abril!$K$11</f>
        <v>0</v>
      </c>
      <c r="I50" s="113">
        <f>[45]Abril!$K$12</f>
        <v>0</v>
      </c>
      <c r="J50" s="113">
        <f>[45]Abril!$K$13</f>
        <v>0</v>
      </c>
      <c r="K50" s="113">
        <f>[45]Abril!$K$14</f>
        <v>0</v>
      </c>
      <c r="L50" s="113">
        <f>[45]Abril!$K$15</f>
        <v>0</v>
      </c>
      <c r="M50" s="113">
        <f>[45]Abril!$K$16</f>
        <v>6.3999999999999995</v>
      </c>
      <c r="N50" s="113">
        <f>[45]Abril!$K$17</f>
        <v>0</v>
      </c>
      <c r="O50" s="113">
        <f>[45]Abril!$K$18</f>
        <v>71</v>
      </c>
      <c r="P50" s="113">
        <f>[45]Abril!$K$19</f>
        <v>63.8</v>
      </c>
      <c r="Q50" s="113">
        <f>[45]Abril!$K$20</f>
        <v>11</v>
      </c>
      <c r="R50" s="113">
        <f>[45]Abril!$K$21</f>
        <v>2.4000000000000004</v>
      </c>
      <c r="S50" s="113">
        <f>[45]Abril!$K$22</f>
        <v>0</v>
      </c>
      <c r="T50" s="113" t="str">
        <f>[45]Abril!$K$23</f>
        <v>*</v>
      </c>
      <c r="U50" s="113" t="str">
        <f>[45]Abril!$K$24</f>
        <v>*</v>
      </c>
      <c r="V50" s="113" t="str">
        <f>[45]Abril!$K$25</f>
        <v>*</v>
      </c>
      <c r="W50" s="113" t="str">
        <f>[45]Abril!$K$26</f>
        <v>*</v>
      </c>
      <c r="X50" s="113" t="str">
        <f>[45]Abril!$K$27</f>
        <v>*</v>
      </c>
      <c r="Y50" s="113" t="str">
        <f>[45]Abril!$K$28</f>
        <v>*</v>
      </c>
      <c r="Z50" s="113" t="str">
        <f>[45]Abril!$K$29</f>
        <v>*</v>
      </c>
      <c r="AA50" s="113" t="str">
        <f>[45]Abril!$K$30</f>
        <v>*</v>
      </c>
      <c r="AB50" s="113" t="str">
        <f>[45]Abril!$K$31</f>
        <v>*</v>
      </c>
      <c r="AC50" s="113" t="str">
        <f>[45]Abril!$K$32</f>
        <v>*</v>
      </c>
      <c r="AD50" s="113" t="str">
        <f>[45]Abril!$K$33</f>
        <v>*</v>
      </c>
      <c r="AE50" s="113" t="str">
        <f>[45]Abril!$K$34</f>
        <v>*</v>
      </c>
      <c r="AF50" s="111">
        <f>SUM(B50:AE50)</f>
        <v>154.6</v>
      </c>
      <c r="AG50" s="116">
        <f>MAX(B50:AE50)</f>
        <v>71</v>
      </c>
      <c r="AH50" s="51">
        <f t="shared" si="0"/>
        <v>13</v>
      </c>
    </row>
    <row r="51" spans="1:37" x14ac:dyDescent="0.2">
      <c r="A51" s="92" t="s">
        <v>52</v>
      </c>
      <c r="B51" s="113">
        <v>1.6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12.2</v>
      </c>
      <c r="I51" s="113">
        <v>0.2</v>
      </c>
      <c r="J51" s="113">
        <v>46.2</v>
      </c>
      <c r="K51" s="113">
        <v>0</v>
      </c>
      <c r="L51" s="113">
        <v>0</v>
      </c>
      <c r="M51" s="113">
        <v>47.4</v>
      </c>
      <c r="N51" s="113">
        <v>10.6</v>
      </c>
      <c r="O51" s="113">
        <v>41.6</v>
      </c>
      <c r="P51" s="113">
        <v>12.6</v>
      </c>
      <c r="Q51" s="113">
        <v>21.6</v>
      </c>
      <c r="R51" s="113">
        <v>0</v>
      </c>
      <c r="S51" s="113">
        <v>0</v>
      </c>
      <c r="T51" s="113">
        <v>0.2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1">
        <f t="shared" ref="AF51:AF72" si="1">SUM(B51:AE51)</f>
        <v>194.19999999999996</v>
      </c>
      <c r="AG51" s="116">
        <f>MAX(B51:AE51)</f>
        <v>47.4</v>
      </c>
      <c r="AH51" s="51">
        <f t="shared" si="0"/>
        <v>20</v>
      </c>
    </row>
    <row r="52" spans="1:37" hidden="1" x14ac:dyDescent="0.2">
      <c r="A52" s="92" t="s">
        <v>31</v>
      </c>
      <c r="B52" s="113" t="s">
        <v>210</v>
      </c>
      <c r="C52" s="113" t="s">
        <v>210</v>
      </c>
      <c r="D52" s="113" t="s">
        <v>210</v>
      </c>
      <c r="E52" s="113" t="s">
        <v>210</v>
      </c>
      <c r="F52" s="113" t="s">
        <v>210</v>
      </c>
      <c r="G52" s="113" t="s">
        <v>210</v>
      </c>
      <c r="H52" s="113" t="s">
        <v>210</v>
      </c>
      <c r="I52" s="113" t="s">
        <v>210</v>
      </c>
      <c r="J52" s="113" t="s">
        <v>210</v>
      </c>
      <c r="K52" s="113" t="s">
        <v>210</v>
      </c>
      <c r="L52" s="113" t="s">
        <v>210</v>
      </c>
      <c r="M52" s="113" t="s">
        <v>210</v>
      </c>
      <c r="N52" s="113" t="s">
        <v>210</v>
      </c>
      <c r="O52" s="113" t="s">
        <v>210</v>
      </c>
      <c r="P52" s="113" t="s">
        <v>210</v>
      </c>
      <c r="Q52" s="113" t="s">
        <v>210</v>
      </c>
      <c r="R52" s="113" t="s">
        <v>210</v>
      </c>
      <c r="S52" s="113" t="s">
        <v>210</v>
      </c>
      <c r="T52" s="113" t="s">
        <v>210</v>
      </c>
      <c r="U52" s="113" t="s">
        <v>210</v>
      </c>
      <c r="V52" s="113" t="s">
        <v>210</v>
      </c>
      <c r="W52" s="113" t="s">
        <v>210</v>
      </c>
      <c r="X52" s="113" t="s">
        <v>210</v>
      </c>
      <c r="Y52" s="113" t="s">
        <v>210</v>
      </c>
      <c r="Z52" s="113" t="s">
        <v>210</v>
      </c>
      <c r="AA52" s="113" t="s">
        <v>210</v>
      </c>
      <c r="AB52" s="113" t="s">
        <v>210</v>
      </c>
      <c r="AC52" s="113" t="s">
        <v>210</v>
      </c>
      <c r="AD52" s="113" t="s">
        <v>210</v>
      </c>
      <c r="AE52" s="113" t="s">
        <v>210</v>
      </c>
      <c r="AF52" s="111">
        <f t="shared" si="1"/>
        <v>0</v>
      </c>
      <c r="AG52" s="116">
        <f>MAX(B52:AE52)</f>
        <v>0</v>
      </c>
      <c r="AH52" s="51">
        <f t="shared" si="0"/>
        <v>0</v>
      </c>
    </row>
    <row r="53" spans="1:37" hidden="1" x14ac:dyDescent="0.2">
      <c r="A53" s="92" t="s">
        <v>224</v>
      </c>
      <c r="B53" s="113" t="s">
        <v>210</v>
      </c>
      <c r="C53" s="113" t="s">
        <v>210</v>
      </c>
      <c r="D53" s="113" t="s">
        <v>210</v>
      </c>
      <c r="E53" s="113" t="s">
        <v>210</v>
      </c>
      <c r="F53" s="113" t="s">
        <v>210</v>
      </c>
      <c r="G53" s="113" t="s">
        <v>210</v>
      </c>
      <c r="H53" s="113" t="s">
        <v>210</v>
      </c>
      <c r="I53" s="113" t="s">
        <v>210</v>
      </c>
      <c r="J53" s="113" t="s">
        <v>210</v>
      </c>
      <c r="K53" s="113" t="s">
        <v>210</v>
      </c>
      <c r="L53" s="113" t="s">
        <v>210</v>
      </c>
      <c r="M53" s="113" t="s">
        <v>210</v>
      </c>
      <c r="N53" s="113" t="s">
        <v>210</v>
      </c>
      <c r="O53" s="113" t="s">
        <v>210</v>
      </c>
      <c r="P53" s="113" t="s">
        <v>210</v>
      </c>
      <c r="Q53" s="113" t="s">
        <v>210</v>
      </c>
      <c r="R53" s="113" t="s">
        <v>210</v>
      </c>
      <c r="S53" s="113" t="s">
        <v>210</v>
      </c>
      <c r="T53" s="113" t="s">
        <v>210</v>
      </c>
      <c r="U53" s="113" t="s">
        <v>210</v>
      </c>
      <c r="V53" s="113" t="s">
        <v>210</v>
      </c>
      <c r="W53" s="113" t="s">
        <v>210</v>
      </c>
      <c r="X53" s="113" t="s">
        <v>210</v>
      </c>
      <c r="Y53" s="113" t="s">
        <v>210</v>
      </c>
      <c r="Z53" s="113" t="s">
        <v>210</v>
      </c>
      <c r="AA53" s="113" t="s">
        <v>210</v>
      </c>
      <c r="AB53" s="113" t="s">
        <v>210</v>
      </c>
      <c r="AC53" s="113" t="s">
        <v>210</v>
      </c>
      <c r="AD53" s="113" t="s">
        <v>210</v>
      </c>
      <c r="AE53" s="113" t="s">
        <v>210</v>
      </c>
      <c r="AF53" s="111" t="s">
        <v>210</v>
      </c>
      <c r="AG53" s="116" t="s">
        <v>210</v>
      </c>
      <c r="AH53" s="51">
        <f t="shared" si="0"/>
        <v>0</v>
      </c>
    </row>
    <row r="54" spans="1:37" hidden="1" x14ac:dyDescent="0.2">
      <c r="A54" s="92" t="s">
        <v>225</v>
      </c>
      <c r="B54" s="113">
        <v>5.8</v>
      </c>
      <c r="C54" s="113">
        <v>0</v>
      </c>
      <c r="D54" s="113">
        <v>0</v>
      </c>
      <c r="E54" s="113">
        <v>0</v>
      </c>
      <c r="F54" s="113">
        <v>0.4</v>
      </c>
      <c r="G54" s="113">
        <v>0</v>
      </c>
      <c r="H54" s="113">
        <v>26.2</v>
      </c>
      <c r="I54" s="113">
        <v>0.6</v>
      </c>
      <c r="J54" s="113">
        <v>3</v>
      </c>
      <c r="K54" s="113">
        <v>37</v>
      </c>
      <c r="L54" s="113">
        <v>9</v>
      </c>
      <c r="M54" s="113">
        <v>8.8000000000000007</v>
      </c>
      <c r="N54" s="113">
        <v>0</v>
      </c>
      <c r="O54" s="113">
        <v>5.6</v>
      </c>
      <c r="P54" s="113">
        <v>44.4</v>
      </c>
      <c r="Q54" s="113">
        <v>28.8</v>
      </c>
      <c r="R54" s="113">
        <v>0</v>
      </c>
      <c r="S54" s="113">
        <v>0</v>
      </c>
      <c r="T54" s="113">
        <v>0</v>
      </c>
      <c r="U54" s="113">
        <v>0</v>
      </c>
      <c r="V54" s="113">
        <v>0</v>
      </c>
      <c r="W54" s="113">
        <v>0.2</v>
      </c>
      <c r="X54" s="113">
        <v>0</v>
      </c>
      <c r="Y54" s="113">
        <v>0</v>
      </c>
      <c r="Z54" s="113"/>
      <c r="AA54" s="113"/>
      <c r="AB54" s="113"/>
      <c r="AC54" s="113"/>
      <c r="AD54" s="113"/>
      <c r="AE54" s="113"/>
      <c r="AF54" s="111">
        <f t="shared" si="1"/>
        <v>169.79999999999998</v>
      </c>
      <c r="AG54" s="116">
        <f>MAX(B54:AE54)</f>
        <v>44.4</v>
      </c>
      <c r="AH54" s="51">
        <f t="shared" si="0"/>
        <v>12</v>
      </c>
    </row>
    <row r="55" spans="1:37" x14ac:dyDescent="0.2">
      <c r="A55" s="92" t="s">
        <v>226</v>
      </c>
      <c r="B55" s="113">
        <v>2.4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30</v>
      </c>
      <c r="I55" s="113">
        <v>15.4</v>
      </c>
      <c r="J55" s="113">
        <v>21.4</v>
      </c>
      <c r="K55" s="113">
        <v>11.8</v>
      </c>
      <c r="L55" s="113">
        <v>7.8</v>
      </c>
      <c r="M55" s="113">
        <v>12.2</v>
      </c>
      <c r="N55" s="113">
        <v>0</v>
      </c>
      <c r="O55" s="113">
        <v>1.4</v>
      </c>
      <c r="P55" s="113">
        <v>35.799999999999997</v>
      </c>
      <c r="Q55" s="113">
        <v>41.8</v>
      </c>
      <c r="R55" s="113">
        <v>0</v>
      </c>
      <c r="S55" s="113">
        <v>0</v>
      </c>
      <c r="T55" s="113">
        <v>0</v>
      </c>
      <c r="U55" s="113">
        <v>0</v>
      </c>
      <c r="V55" s="113">
        <v>3.2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1">
        <f t="shared" si="1"/>
        <v>183.2</v>
      </c>
      <c r="AG55" s="116">
        <f>MAX(B55:AE55)</f>
        <v>41.8</v>
      </c>
      <c r="AH55" s="51">
        <f t="shared" si="0"/>
        <v>19</v>
      </c>
    </row>
    <row r="56" spans="1:37" x14ac:dyDescent="0.2">
      <c r="A56" s="92" t="s">
        <v>227</v>
      </c>
      <c r="B56" s="113">
        <v>4</v>
      </c>
      <c r="C56" s="113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27.6</v>
      </c>
      <c r="I56" s="113">
        <v>1</v>
      </c>
      <c r="J56" s="113">
        <v>0.2</v>
      </c>
      <c r="K56" s="113">
        <v>24.8</v>
      </c>
      <c r="L56" s="113">
        <v>33.200000000000003</v>
      </c>
      <c r="M56" s="113">
        <v>2.4</v>
      </c>
      <c r="N56" s="113">
        <v>0.8</v>
      </c>
      <c r="O56" s="113">
        <v>7</v>
      </c>
      <c r="P56" s="113">
        <v>42.6</v>
      </c>
      <c r="Q56" s="113">
        <v>39.200000000000003</v>
      </c>
      <c r="R56" s="113">
        <v>0</v>
      </c>
      <c r="S56" s="113">
        <v>0</v>
      </c>
      <c r="T56" s="113">
        <v>0</v>
      </c>
      <c r="U56" s="113">
        <v>0</v>
      </c>
      <c r="V56" s="113">
        <v>15.4</v>
      </c>
      <c r="W56" s="113">
        <v>1.2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1">
        <f t="shared" si="1"/>
        <v>199.4</v>
      </c>
      <c r="AG56" s="116">
        <f>MAX(B56:AE56)</f>
        <v>42.6</v>
      </c>
      <c r="AH56" s="51">
        <f t="shared" si="0"/>
        <v>17</v>
      </c>
    </row>
    <row r="57" spans="1:37" x14ac:dyDescent="0.2">
      <c r="A57" s="92" t="s">
        <v>228</v>
      </c>
      <c r="B57" s="113">
        <v>2.2000000000000002</v>
      </c>
      <c r="C57" s="113">
        <v>0.2</v>
      </c>
      <c r="D57" s="113">
        <v>0</v>
      </c>
      <c r="E57" s="113">
        <v>0</v>
      </c>
      <c r="F57" s="113">
        <v>0</v>
      </c>
      <c r="G57" s="113">
        <v>0</v>
      </c>
      <c r="H57" s="113">
        <v>76.599999999999994</v>
      </c>
      <c r="I57" s="113">
        <v>2</v>
      </c>
      <c r="J57" s="113">
        <v>1</v>
      </c>
      <c r="K57" s="113">
        <v>18.600000000000001</v>
      </c>
      <c r="L57" s="113">
        <v>18.600000000000001</v>
      </c>
      <c r="M57" s="113">
        <v>1.2</v>
      </c>
      <c r="N57" s="113">
        <v>0.4</v>
      </c>
      <c r="O57" s="113">
        <v>0.2</v>
      </c>
      <c r="P57" s="113">
        <v>25</v>
      </c>
      <c r="Q57" s="113">
        <v>63</v>
      </c>
      <c r="R57" s="113">
        <v>0.2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111">
        <f t="shared" si="1"/>
        <v>209.2</v>
      </c>
      <c r="AG57" s="116">
        <f>MAX(B57:AE57)</f>
        <v>76.599999999999994</v>
      </c>
      <c r="AH57" s="51">
        <f t="shared" si="0"/>
        <v>17</v>
      </c>
    </row>
    <row r="58" spans="1:37" x14ac:dyDescent="0.2">
      <c r="A58" s="92" t="s">
        <v>250</v>
      </c>
      <c r="B58" s="113">
        <v>1.2</v>
      </c>
      <c r="C58" s="113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6.8</v>
      </c>
      <c r="I58" s="113">
        <v>0</v>
      </c>
      <c r="J58" s="113">
        <v>0</v>
      </c>
      <c r="K58" s="113">
        <v>12.8</v>
      </c>
      <c r="L58" s="113">
        <v>23</v>
      </c>
      <c r="M58" s="113">
        <v>0.2</v>
      </c>
      <c r="N58" s="113">
        <v>0</v>
      </c>
      <c r="O58" s="113">
        <v>0</v>
      </c>
      <c r="P58" s="113">
        <v>3.4</v>
      </c>
      <c r="Q58" s="113">
        <v>17.600000000000001</v>
      </c>
      <c r="R58" s="113">
        <v>1</v>
      </c>
      <c r="S58" s="113">
        <v>0</v>
      </c>
      <c r="T58" s="113">
        <v>0</v>
      </c>
      <c r="U58" s="113">
        <v>0</v>
      </c>
      <c r="V58" s="113">
        <v>0</v>
      </c>
      <c r="W58" s="113">
        <v>4.4000000000000004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1">
        <f t="shared" si="1"/>
        <v>70.400000000000006</v>
      </c>
      <c r="AG58" s="116">
        <f>MAX(B58:AE58)</f>
        <v>23</v>
      </c>
      <c r="AH58" s="51">
        <f t="shared" si="0"/>
        <v>21</v>
      </c>
    </row>
    <row r="59" spans="1:37" hidden="1" x14ac:dyDescent="0.2">
      <c r="A59" s="92" t="s">
        <v>229</v>
      </c>
      <c r="B59" s="113" t="s">
        <v>210</v>
      </c>
      <c r="C59" s="113" t="s">
        <v>210</v>
      </c>
      <c r="D59" s="113" t="s">
        <v>210</v>
      </c>
      <c r="E59" s="113" t="s">
        <v>210</v>
      </c>
      <c r="F59" s="113" t="s">
        <v>210</v>
      </c>
      <c r="G59" s="113" t="s">
        <v>210</v>
      </c>
      <c r="H59" s="113" t="s">
        <v>210</v>
      </c>
      <c r="I59" s="113" t="s">
        <v>210</v>
      </c>
      <c r="J59" s="113" t="s">
        <v>210</v>
      </c>
      <c r="K59" s="113" t="s">
        <v>210</v>
      </c>
      <c r="L59" s="113" t="s">
        <v>210</v>
      </c>
      <c r="M59" s="113" t="s">
        <v>210</v>
      </c>
      <c r="N59" s="113" t="s">
        <v>210</v>
      </c>
      <c r="O59" s="113" t="s">
        <v>210</v>
      </c>
      <c r="P59" s="113" t="s">
        <v>210</v>
      </c>
      <c r="Q59" s="113" t="s">
        <v>210</v>
      </c>
      <c r="R59" s="113" t="s">
        <v>210</v>
      </c>
      <c r="S59" s="113" t="s">
        <v>210</v>
      </c>
      <c r="T59" s="113" t="s">
        <v>210</v>
      </c>
      <c r="U59" s="113" t="s">
        <v>210</v>
      </c>
      <c r="V59" s="113" t="s">
        <v>210</v>
      </c>
      <c r="W59" s="113" t="s">
        <v>210</v>
      </c>
      <c r="X59" s="113" t="s">
        <v>210</v>
      </c>
      <c r="Y59" s="113" t="s">
        <v>210</v>
      </c>
      <c r="Z59" s="113" t="s">
        <v>210</v>
      </c>
      <c r="AA59" s="113" t="s">
        <v>210</v>
      </c>
      <c r="AB59" s="113">
        <v>0</v>
      </c>
      <c r="AC59" s="113">
        <v>0</v>
      </c>
      <c r="AD59" s="113">
        <v>0</v>
      </c>
      <c r="AE59" s="113">
        <v>0</v>
      </c>
      <c r="AF59" s="111" t="s">
        <v>210</v>
      </c>
      <c r="AG59" s="116" t="s">
        <v>210</v>
      </c>
      <c r="AH59" s="51">
        <f t="shared" si="0"/>
        <v>4</v>
      </c>
    </row>
    <row r="60" spans="1:37" x14ac:dyDescent="0.2">
      <c r="A60" s="92" t="s">
        <v>6</v>
      </c>
      <c r="B60" s="113">
        <v>11.2</v>
      </c>
      <c r="C60" s="113">
        <v>4.4000000000000004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73.8</v>
      </c>
      <c r="J60" s="113">
        <v>3</v>
      </c>
      <c r="K60" s="113">
        <v>9.8000000000000007</v>
      </c>
      <c r="L60" s="113">
        <v>13.2</v>
      </c>
      <c r="M60" s="113">
        <v>0.4</v>
      </c>
      <c r="N60" s="113">
        <v>0</v>
      </c>
      <c r="O60" s="113">
        <v>2.2000000000000002</v>
      </c>
      <c r="P60" s="113">
        <v>15.6</v>
      </c>
      <c r="Q60" s="113">
        <v>25.8</v>
      </c>
      <c r="R60" s="113">
        <v>0.2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1.8</v>
      </c>
      <c r="AB60" s="113">
        <v>0</v>
      </c>
      <c r="AC60" s="113">
        <v>0</v>
      </c>
      <c r="AD60" s="113">
        <v>0</v>
      </c>
      <c r="AE60" s="113">
        <v>0</v>
      </c>
      <c r="AF60" s="111">
        <f t="shared" si="1"/>
        <v>161.4</v>
      </c>
      <c r="AG60" s="116">
        <f>MAX(B60:AE60)</f>
        <v>73.8</v>
      </c>
      <c r="AH60" s="51">
        <f t="shared" si="0"/>
        <v>18</v>
      </c>
    </row>
    <row r="61" spans="1:37" x14ac:dyDescent="0.2">
      <c r="A61" s="92" t="s">
        <v>230</v>
      </c>
      <c r="B61" s="113">
        <v>8.4</v>
      </c>
      <c r="C61" s="113">
        <v>0.4</v>
      </c>
      <c r="D61" s="113">
        <v>0</v>
      </c>
      <c r="E61" s="113">
        <v>0</v>
      </c>
      <c r="F61" s="113">
        <v>0</v>
      </c>
      <c r="G61" s="113">
        <v>0</v>
      </c>
      <c r="H61" s="113">
        <v>10.199999999999999</v>
      </c>
      <c r="I61" s="113">
        <v>0</v>
      </c>
      <c r="J61" s="113">
        <v>0</v>
      </c>
      <c r="K61" s="113">
        <v>3.8</v>
      </c>
      <c r="L61" s="113">
        <v>0.6</v>
      </c>
      <c r="M61" s="113">
        <v>6.4</v>
      </c>
      <c r="N61" s="113">
        <v>0.8</v>
      </c>
      <c r="O61" s="113">
        <v>0</v>
      </c>
      <c r="P61" s="113">
        <v>45.4</v>
      </c>
      <c r="Q61" s="113">
        <v>40.6</v>
      </c>
      <c r="R61" s="113">
        <v>0.2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1">
        <f t="shared" si="1"/>
        <v>116.8</v>
      </c>
      <c r="AG61" s="116">
        <f>MAX(B61:AE61)</f>
        <v>45.4</v>
      </c>
      <c r="AH61" s="51">
        <f t="shared" si="0"/>
        <v>20</v>
      </c>
      <c r="AI61" t="s">
        <v>35</v>
      </c>
    </row>
    <row r="62" spans="1:37" x14ac:dyDescent="0.2">
      <c r="A62" s="92" t="s">
        <v>7</v>
      </c>
      <c r="B62" s="113">
        <v>3.2</v>
      </c>
      <c r="C62" s="113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11.8</v>
      </c>
      <c r="K62" s="113">
        <v>0</v>
      </c>
      <c r="L62" s="113">
        <v>0</v>
      </c>
      <c r="M62" s="113">
        <v>0</v>
      </c>
      <c r="N62" s="113">
        <v>0.6</v>
      </c>
      <c r="O62" s="113">
        <v>15.2</v>
      </c>
      <c r="P62" s="113">
        <v>25</v>
      </c>
      <c r="Q62" s="113">
        <v>0.2</v>
      </c>
      <c r="R62" s="113">
        <v>0</v>
      </c>
      <c r="S62" s="113">
        <v>0.2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1">
        <f t="shared" si="1"/>
        <v>56.2</v>
      </c>
      <c r="AG62" s="116">
        <f>MAX(B62:AE62)</f>
        <v>25</v>
      </c>
      <c r="AH62" s="51">
        <f t="shared" si="0"/>
        <v>23</v>
      </c>
    </row>
    <row r="63" spans="1:37" hidden="1" x14ac:dyDescent="0.2">
      <c r="A63" s="92" t="s">
        <v>231</v>
      </c>
      <c r="B63" s="113" t="s">
        <v>210</v>
      </c>
      <c r="C63" s="113" t="s">
        <v>210</v>
      </c>
      <c r="D63" s="113" t="s">
        <v>210</v>
      </c>
      <c r="E63" s="113" t="s">
        <v>210</v>
      </c>
      <c r="F63" s="113" t="s">
        <v>210</v>
      </c>
      <c r="G63" s="113" t="s">
        <v>210</v>
      </c>
      <c r="H63" s="113" t="s">
        <v>210</v>
      </c>
      <c r="I63" s="113" t="s">
        <v>210</v>
      </c>
      <c r="J63" s="113" t="s">
        <v>210</v>
      </c>
      <c r="K63" s="113" t="s">
        <v>210</v>
      </c>
      <c r="L63" s="113" t="s">
        <v>210</v>
      </c>
      <c r="M63" s="113" t="s">
        <v>210</v>
      </c>
      <c r="N63" s="113" t="s">
        <v>210</v>
      </c>
      <c r="O63" s="113" t="s">
        <v>210</v>
      </c>
      <c r="P63" s="113" t="s">
        <v>210</v>
      </c>
      <c r="Q63" s="113" t="s">
        <v>210</v>
      </c>
      <c r="R63" s="113" t="s">
        <v>210</v>
      </c>
      <c r="S63" s="113" t="s">
        <v>210</v>
      </c>
      <c r="T63" s="113" t="s">
        <v>210</v>
      </c>
      <c r="U63" s="113" t="s">
        <v>210</v>
      </c>
      <c r="V63" s="113" t="s">
        <v>210</v>
      </c>
      <c r="W63" s="113" t="s">
        <v>210</v>
      </c>
      <c r="X63" s="113" t="s">
        <v>210</v>
      </c>
      <c r="Y63" s="113" t="s">
        <v>210</v>
      </c>
      <c r="Z63" s="113" t="s">
        <v>210</v>
      </c>
      <c r="AA63" s="113" t="s">
        <v>210</v>
      </c>
      <c r="AB63" s="113" t="s">
        <v>210</v>
      </c>
      <c r="AC63" s="113" t="s">
        <v>210</v>
      </c>
      <c r="AD63" s="113" t="s">
        <v>210</v>
      </c>
      <c r="AE63" s="113" t="s">
        <v>210</v>
      </c>
      <c r="AF63" s="111" t="s">
        <v>210</v>
      </c>
      <c r="AG63" s="116" t="s">
        <v>210</v>
      </c>
      <c r="AH63" s="51">
        <f t="shared" si="0"/>
        <v>0</v>
      </c>
    </row>
    <row r="64" spans="1:37" x14ac:dyDescent="0.2">
      <c r="A64" s="92" t="s">
        <v>9</v>
      </c>
      <c r="B64" s="113">
        <v>0.2</v>
      </c>
      <c r="C64" s="113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0.2</v>
      </c>
      <c r="J64" s="113">
        <v>0</v>
      </c>
      <c r="K64" s="113">
        <v>0</v>
      </c>
      <c r="L64" s="113">
        <v>0</v>
      </c>
      <c r="M64" s="113">
        <v>0</v>
      </c>
      <c r="N64" s="113">
        <v>25.2</v>
      </c>
      <c r="O64" s="113">
        <v>46.2</v>
      </c>
      <c r="P64" s="113">
        <v>13.6</v>
      </c>
      <c r="Q64" s="113">
        <v>28.4</v>
      </c>
      <c r="R64" s="113">
        <v>2.6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</v>
      </c>
      <c r="AD64" s="113">
        <v>0</v>
      </c>
      <c r="AE64" s="113">
        <v>0</v>
      </c>
      <c r="AF64" s="111">
        <f t="shared" si="1"/>
        <v>116.39999999999998</v>
      </c>
      <c r="AG64" s="116">
        <f>MAX(B64:AE64)</f>
        <v>46.2</v>
      </c>
      <c r="AH64" s="51">
        <f t="shared" si="0"/>
        <v>23</v>
      </c>
      <c r="AK64" t="s">
        <v>35</v>
      </c>
    </row>
    <row r="65" spans="1:80" x14ac:dyDescent="0.2">
      <c r="A65" s="92" t="s">
        <v>11</v>
      </c>
      <c r="B65" s="113">
        <v>11.8</v>
      </c>
      <c r="C65" s="113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29.8</v>
      </c>
      <c r="I65" s="113">
        <v>0.2</v>
      </c>
      <c r="J65" s="113">
        <v>0</v>
      </c>
      <c r="K65" s="113">
        <v>56.8</v>
      </c>
      <c r="L65" s="113">
        <v>0</v>
      </c>
      <c r="M65" s="113">
        <v>10.4</v>
      </c>
      <c r="N65" s="113">
        <v>0.2</v>
      </c>
      <c r="O65" s="113">
        <v>0</v>
      </c>
      <c r="P65" s="113">
        <v>139.19999999999999</v>
      </c>
      <c r="Q65" s="113">
        <v>13.4</v>
      </c>
      <c r="R65" s="113">
        <v>1.6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1">
        <f t="shared" si="1"/>
        <v>263.39999999999998</v>
      </c>
      <c r="AG65" s="116">
        <f>MAX(B65:AE65)</f>
        <v>139.19999999999999</v>
      </c>
      <c r="AH65" s="120">
        <f t="shared" si="0"/>
        <v>21</v>
      </c>
      <c r="AI65" t="s">
        <v>35</v>
      </c>
    </row>
    <row r="66" spans="1:80" x14ac:dyDescent="0.2">
      <c r="A66" s="92" t="s">
        <v>232</v>
      </c>
      <c r="B66" s="113">
        <v>0.2</v>
      </c>
      <c r="C66" s="113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0.8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3.2</v>
      </c>
      <c r="O66" s="113">
        <v>3</v>
      </c>
      <c r="P66" s="113">
        <v>8</v>
      </c>
      <c r="Q66" s="113">
        <v>20.2</v>
      </c>
      <c r="R66" s="113">
        <v>24.2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22">
        <f t="shared" si="1"/>
        <v>59.599999999999994</v>
      </c>
      <c r="AG66" s="123">
        <f>MAX(B66:AE66)</f>
        <v>24.2</v>
      </c>
      <c r="AH66" s="120">
        <f t="shared" si="0"/>
        <v>23</v>
      </c>
    </row>
    <row r="67" spans="1:80" x14ac:dyDescent="0.2">
      <c r="A67" s="92" t="s">
        <v>15</v>
      </c>
      <c r="B67" s="113">
        <v>4</v>
      </c>
      <c r="C67" s="113">
        <v>0</v>
      </c>
      <c r="D67" s="113">
        <v>0</v>
      </c>
      <c r="E67" s="113">
        <v>0.4</v>
      </c>
      <c r="F67" s="113">
        <v>0</v>
      </c>
      <c r="G67" s="113">
        <v>0</v>
      </c>
      <c r="H67" s="113">
        <v>17.2</v>
      </c>
      <c r="I67" s="113">
        <v>22.8</v>
      </c>
      <c r="J67" s="113">
        <v>0.4</v>
      </c>
      <c r="K67" s="113">
        <v>0</v>
      </c>
      <c r="L67" s="113">
        <v>0</v>
      </c>
      <c r="M67" s="113">
        <v>0</v>
      </c>
      <c r="N67" s="113">
        <v>3.2</v>
      </c>
      <c r="O67" s="113">
        <v>0.2</v>
      </c>
      <c r="P67" s="113">
        <v>4</v>
      </c>
      <c r="Q67" s="113">
        <v>8.1999999999999993</v>
      </c>
      <c r="R67" s="113">
        <v>2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1">
        <f t="shared" si="1"/>
        <v>62.400000000000006</v>
      </c>
      <c r="AG67" s="116">
        <f>MAX(B67:AE67)</f>
        <v>22.8</v>
      </c>
      <c r="AH67" s="120">
        <f t="shared" si="0"/>
        <v>20</v>
      </c>
    </row>
    <row r="68" spans="1:80" x14ac:dyDescent="0.2">
      <c r="A68" s="92" t="s">
        <v>233</v>
      </c>
      <c r="B68" s="113">
        <v>11.6</v>
      </c>
      <c r="C68" s="113">
        <v>0.8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17</v>
      </c>
      <c r="J68" s="113">
        <v>3.6</v>
      </c>
      <c r="K68" s="113">
        <v>52.4</v>
      </c>
      <c r="L68" s="113">
        <v>0.2</v>
      </c>
      <c r="M68" s="113">
        <v>0.4</v>
      </c>
      <c r="N68" s="113">
        <v>0</v>
      </c>
      <c r="O68" s="113">
        <v>5.8</v>
      </c>
      <c r="P68" s="113">
        <v>31.2</v>
      </c>
      <c r="Q68" s="113">
        <v>18.2</v>
      </c>
      <c r="R68" s="113">
        <v>7.2</v>
      </c>
      <c r="S68" s="113">
        <v>0.2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1.2</v>
      </c>
      <c r="AD68" s="113">
        <v>0.2</v>
      </c>
      <c r="AE68" s="113">
        <v>0</v>
      </c>
      <c r="AF68" s="111">
        <f t="shared" si="1"/>
        <v>149.99999999999997</v>
      </c>
      <c r="AG68" s="116">
        <f>MAX(B68:AE68)</f>
        <v>52.4</v>
      </c>
      <c r="AH68" s="120">
        <f t="shared" si="0"/>
        <v>16</v>
      </c>
      <c r="AI68" s="12" t="s">
        <v>35</v>
      </c>
    </row>
    <row r="69" spans="1:80" x14ac:dyDescent="0.2">
      <c r="A69" s="92" t="s">
        <v>234</v>
      </c>
      <c r="B69" s="113">
        <v>1.4</v>
      </c>
      <c r="C69" s="113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51</v>
      </c>
      <c r="I69" s="113">
        <v>0.6</v>
      </c>
      <c r="J69" s="113">
        <v>0.2</v>
      </c>
      <c r="K69" s="113">
        <v>9.8000000000000007</v>
      </c>
      <c r="L69" s="113">
        <v>6.4</v>
      </c>
      <c r="M69" s="113">
        <v>0.2</v>
      </c>
      <c r="N69" s="113">
        <v>0</v>
      </c>
      <c r="O69" s="113">
        <v>0.2</v>
      </c>
      <c r="P69" s="113">
        <v>43.8</v>
      </c>
      <c r="Q69" s="113">
        <v>0.2</v>
      </c>
      <c r="R69" s="113">
        <v>0</v>
      </c>
      <c r="S69" s="113">
        <v>0</v>
      </c>
      <c r="T69" s="113">
        <v>0.2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22">
        <f t="shared" si="1"/>
        <v>114.00000000000001</v>
      </c>
      <c r="AG69" s="123">
        <f>MAX(B69:AE69)</f>
        <v>51</v>
      </c>
      <c r="AH69" s="120">
        <f t="shared" si="0"/>
        <v>19</v>
      </c>
    </row>
    <row r="70" spans="1:80" x14ac:dyDescent="0.2">
      <c r="A70" s="92" t="s">
        <v>18</v>
      </c>
      <c r="B70" s="113">
        <v>13.2</v>
      </c>
      <c r="C70" s="113">
        <v>3.6</v>
      </c>
      <c r="D70" s="113">
        <v>0</v>
      </c>
      <c r="E70" s="113">
        <v>1.8</v>
      </c>
      <c r="F70" s="113">
        <v>0</v>
      </c>
      <c r="G70" s="113">
        <v>0</v>
      </c>
      <c r="H70" s="113">
        <v>11.4</v>
      </c>
      <c r="I70" s="113">
        <v>29</v>
      </c>
      <c r="J70" s="113">
        <v>1.2</v>
      </c>
      <c r="K70" s="113">
        <v>11.6</v>
      </c>
      <c r="L70" s="113">
        <v>11</v>
      </c>
      <c r="M70" s="113">
        <v>2.4</v>
      </c>
      <c r="N70" s="113">
        <v>0</v>
      </c>
      <c r="O70" s="113">
        <v>0</v>
      </c>
      <c r="P70" s="113">
        <v>10</v>
      </c>
      <c r="Q70" s="113">
        <v>23.2</v>
      </c>
      <c r="R70" s="113">
        <v>0.2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0</v>
      </c>
      <c r="AB70" s="113">
        <v>0</v>
      </c>
      <c r="AC70" s="113">
        <v>0.2</v>
      </c>
      <c r="AD70" s="113">
        <v>0</v>
      </c>
      <c r="AE70" s="113">
        <v>0</v>
      </c>
      <c r="AF70" s="122">
        <f t="shared" si="1"/>
        <v>118.80000000000001</v>
      </c>
      <c r="AG70" s="123">
        <f>MAX(B70:AE70)</f>
        <v>29</v>
      </c>
      <c r="AH70" s="120">
        <f t="shared" si="0"/>
        <v>17</v>
      </c>
    </row>
    <row r="71" spans="1:80" hidden="1" x14ac:dyDescent="0.2">
      <c r="A71" s="92" t="s">
        <v>235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22" t="s">
        <v>210</v>
      </c>
      <c r="AG71" s="123" t="s">
        <v>210</v>
      </c>
      <c r="AH71" s="120">
        <f t="shared" ref="AH71:AH72" si="2">COUNTIF(B71:AE71,"=0")</f>
        <v>0</v>
      </c>
      <c r="AI71" t="s">
        <v>35</v>
      </c>
    </row>
    <row r="72" spans="1:80" x14ac:dyDescent="0.2">
      <c r="A72" s="92" t="s">
        <v>236</v>
      </c>
      <c r="B72" s="113">
        <v>0.6</v>
      </c>
      <c r="C72" s="113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2.6</v>
      </c>
      <c r="I72" s="113">
        <v>25.2</v>
      </c>
      <c r="J72" s="113">
        <v>3.2</v>
      </c>
      <c r="K72" s="113">
        <v>0</v>
      </c>
      <c r="L72" s="113">
        <v>0</v>
      </c>
      <c r="M72" s="113">
        <v>0</v>
      </c>
      <c r="N72" s="113">
        <v>6.8</v>
      </c>
      <c r="O72" s="113">
        <v>80</v>
      </c>
      <c r="P72" s="113">
        <v>58.6</v>
      </c>
      <c r="Q72" s="113">
        <v>15.4</v>
      </c>
      <c r="R72" s="113">
        <v>0.8</v>
      </c>
      <c r="S72" s="113">
        <v>0</v>
      </c>
      <c r="T72" s="113">
        <v>0</v>
      </c>
      <c r="U72" s="113">
        <v>0</v>
      </c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13">
        <v>0</v>
      </c>
      <c r="AE72" s="113">
        <v>0</v>
      </c>
      <c r="AF72" s="122">
        <f t="shared" si="1"/>
        <v>193.20000000000002</v>
      </c>
      <c r="AG72" s="123">
        <f t="shared" ref="AG72" si="3">MAX(B72:AE72)</f>
        <v>80</v>
      </c>
      <c r="AH72" s="120">
        <f t="shared" si="2"/>
        <v>21</v>
      </c>
    </row>
    <row r="73" spans="1:80" x14ac:dyDescent="0.2">
      <c r="A73" s="93" t="s">
        <v>241</v>
      </c>
      <c r="B73" s="121">
        <v>2.9</v>
      </c>
      <c r="C73" s="121">
        <v>0.2</v>
      </c>
      <c r="D73" s="121">
        <v>0</v>
      </c>
      <c r="E73" s="121">
        <v>0</v>
      </c>
      <c r="F73" s="121">
        <v>0</v>
      </c>
      <c r="G73" s="121">
        <v>0</v>
      </c>
      <c r="H73" s="121">
        <v>0.5</v>
      </c>
      <c r="I73" s="121">
        <v>0.5</v>
      </c>
      <c r="J73" s="121">
        <v>0</v>
      </c>
      <c r="K73" s="121">
        <v>0</v>
      </c>
      <c r="L73" s="121">
        <v>0</v>
      </c>
      <c r="M73" s="121">
        <v>0</v>
      </c>
      <c r="N73" s="121">
        <v>7</v>
      </c>
      <c r="O73" s="121">
        <v>45.6</v>
      </c>
      <c r="P73" s="121">
        <v>15.7</v>
      </c>
      <c r="Q73" s="121">
        <v>13.3</v>
      </c>
      <c r="R73" s="121">
        <v>3.4</v>
      </c>
      <c r="S73" s="121">
        <v>0</v>
      </c>
      <c r="T73" s="121">
        <v>0</v>
      </c>
      <c r="U73" s="121">
        <v>0</v>
      </c>
      <c r="V73" s="121">
        <v>0</v>
      </c>
      <c r="W73" s="121"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v>0</v>
      </c>
      <c r="AF73" s="122">
        <f t="shared" ref="AF73:AF76" si="4">SUM(B73:AE73)</f>
        <v>89.100000000000009</v>
      </c>
      <c r="AG73" s="123">
        <f t="shared" ref="AG73:AG77" si="5">MAX(B73:AE73)</f>
        <v>45.6</v>
      </c>
      <c r="AH73" s="120">
        <f t="shared" ref="AH73:AH76" si="6">COUNTIF(B73:AE73,"=0")</f>
        <v>21</v>
      </c>
    </row>
    <row r="74" spans="1:80" x14ac:dyDescent="0.2">
      <c r="A74" s="93" t="s">
        <v>244</v>
      </c>
      <c r="B74" s="121">
        <v>2.8</v>
      </c>
      <c r="C74" s="121">
        <v>0.3</v>
      </c>
      <c r="D74" s="121">
        <v>0</v>
      </c>
      <c r="E74" s="121">
        <v>0</v>
      </c>
      <c r="F74" s="121">
        <v>0</v>
      </c>
      <c r="G74" s="121">
        <v>0</v>
      </c>
      <c r="H74" s="121">
        <v>0.1</v>
      </c>
      <c r="I74" s="121">
        <v>0.2</v>
      </c>
      <c r="J74" s="121">
        <v>5.6</v>
      </c>
      <c r="K74" s="121">
        <v>0</v>
      </c>
      <c r="L74" s="121">
        <v>0</v>
      </c>
      <c r="M74" s="121">
        <v>0</v>
      </c>
      <c r="N74" s="121">
        <v>4.0999999999999996</v>
      </c>
      <c r="O74" s="121">
        <v>39.299999999999997</v>
      </c>
      <c r="P74" s="121">
        <v>24.2</v>
      </c>
      <c r="Q74" s="121">
        <v>17.8</v>
      </c>
      <c r="R74" s="121">
        <v>2.2999999999999998</v>
      </c>
      <c r="S74" s="121">
        <v>0.1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121">
        <v>0</v>
      </c>
      <c r="AD74" s="121">
        <v>0</v>
      </c>
      <c r="AE74" s="121">
        <v>0</v>
      </c>
      <c r="AF74" s="122">
        <f t="shared" si="4"/>
        <v>96.799999999999983</v>
      </c>
      <c r="AG74" s="123">
        <f t="shared" si="5"/>
        <v>39.299999999999997</v>
      </c>
      <c r="AH74" s="120">
        <f t="shared" si="6"/>
        <v>19</v>
      </c>
    </row>
    <row r="75" spans="1:80" x14ac:dyDescent="0.2">
      <c r="A75" s="93" t="s">
        <v>242</v>
      </c>
      <c r="B75" s="121">
        <v>0</v>
      </c>
      <c r="C75" s="121">
        <v>0.5</v>
      </c>
      <c r="D75" s="121">
        <v>0</v>
      </c>
      <c r="E75" s="121">
        <v>0</v>
      </c>
      <c r="F75" s="121">
        <v>0</v>
      </c>
      <c r="G75" s="121">
        <v>0</v>
      </c>
      <c r="H75" s="121">
        <v>6.9</v>
      </c>
      <c r="I75" s="121">
        <v>0</v>
      </c>
      <c r="J75" s="121">
        <v>1</v>
      </c>
      <c r="K75" s="121">
        <v>0</v>
      </c>
      <c r="L75" s="121">
        <v>0</v>
      </c>
      <c r="M75" s="121">
        <v>4.7</v>
      </c>
      <c r="N75" s="121">
        <v>30.4</v>
      </c>
      <c r="O75" s="121">
        <v>6.2</v>
      </c>
      <c r="P75" s="121">
        <v>13.1</v>
      </c>
      <c r="Q75" s="121">
        <v>23.7</v>
      </c>
      <c r="R75" s="121">
        <v>9</v>
      </c>
      <c r="S75" s="121">
        <v>0</v>
      </c>
      <c r="T75" s="121">
        <v>0</v>
      </c>
      <c r="U75" s="121">
        <v>0</v>
      </c>
      <c r="V75" s="121">
        <v>0</v>
      </c>
      <c r="W75" s="121">
        <v>0</v>
      </c>
      <c r="X75" s="121">
        <v>0</v>
      </c>
      <c r="Y75" s="121">
        <v>0</v>
      </c>
      <c r="Z75" s="121">
        <v>0</v>
      </c>
      <c r="AA75" s="121">
        <v>0</v>
      </c>
      <c r="AB75" s="121">
        <v>0</v>
      </c>
      <c r="AC75" s="121">
        <v>0</v>
      </c>
      <c r="AD75" s="121">
        <v>0</v>
      </c>
      <c r="AE75" s="121">
        <v>0</v>
      </c>
      <c r="AF75" s="122">
        <f t="shared" si="4"/>
        <v>95.5</v>
      </c>
      <c r="AG75" s="123">
        <f t="shared" si="5"/>
        <v>30.4</v>
      </c>
      <c r="AH75" s="120">
        <f t="shared" si="6"/>
        <v>21</v>
      </c>
    </row>
    <row r="76" spans="1:80" x14ac:dyDescent="0.2">
      <c r="A76" s="93" t="s">
        <v>243</v>
      </c>
      <c r="B76" s="121">
        <v>3.1</v>
      </c>
      <c r="C76" s="121">
        <v>0.2</v>
      </c>
      <c r="D76" s="121">
        <v>0</v>
      </c>
      <c r="E76" s="121">
        <v>0.5</v>
      </c>
      <c r="F76" s="121">
        <v>0</v>
      </c>
      <c r="G76" s="121">
        <v>0</v>
      </c>
      <c r="H76" s="121">
        <v>3.9</v>
      </c>
      <c r="I76" s="121">
        <v>0</v>
      </c>
      <c r="J76" s="121">
        <v>0</v>
      </c>
      <c r="K76" s="121">
        <v>0</v>
      </c>
      <c r="L76" s="121">
        <v>0</v>
      </c>
      <c r="M76" s="121">
        <v>0.3</v>
      </c>
      <c r="N76" s="121">
        <v>10.199999999999999</v>
      </c>
      <c r="O76" s="121">
        <v>33.6</v>
      </c>
      <c r="P76" s="121">
        <v>48</v>
      </c>
      <c r="Q76" s="121">
        <v>5.6</v>
      </c>
      <c r="R76" s="121">
        <v>0.6</v>
      </c>
      <c r="S76" s="121">
        <v>0</v>
      </c>
      <c r="T76" s="121">
        <v>0</v>
      </c>
      <c r="U76" s="121">
        <v>0</v>
      </c>
      <c r="V76" s="121">
        <v>0</v>
      </c>
      <c r="W76" s="121">
        <v>0</v>
      </c>
      <c r="X76" s="121">
        <v>0</v>
      </c>
      <c r="Y76" s="121">
        <v>0</v>
      </c>
      <c r="Z76" s="121">
        <v>0</v>
      </c>
      <c r="AA76" s="121">
        <v>0</v>
      </c>
      <c r="AB76" s="121">
        <v>0</v>
      </c>
      <c r="AC76" s="121">
        <v>0</v>
      </c>
      <c r="AD76" s="121">
        <v>0</v>
      </c>
      <c r="AE76" s="121">
        <v>0</v>
      </c>
      <c r="AF76" s="122">
        <f t="shared" si="4"/>
        <v>105.99999999999999</v>
      </c>
      <c r="AG76" s="123">
        <f t="shared" si="5"/>
        <v>48</v>
      </c>
      <c r="AH76" s="108">
        <f t="shared" si="6"/>
        <v>20</v>
      </c>
    </row>
    <row r="77" spans="1:80" s="124" customFormat="1" ht="15" customHeight="1" x14ac:dyDescent="0.2">
      <c r="A77" s="126" t="s">
        <v>249</v>
      </c>
      <c r="B77" s="11">
        <v>44.6</v>
      </c>
      <c r="C77" s="11">
        <v>0</v>
      </c>
      <c r="D77" s="11">
        <v>0</v>
      </c>
      <c r="E77" s="11">
        <v>25.8</v>
      </c>
      <c r="F77" s="11">
        <v>0</v>
      </c>
      <c r="G77" s="11">
        <v>0</v>
      </c>
      <c r="H77" s="11">
        <v>21.2</v>
      </c>
      <c r="I77" s="11">
        <v>0.4</v>
      </c>
      <c r="J77" s="11">
        <v>1.6</v>
      </c>
      <c r="K77" s="11">
        <v>0</v>
      </c>
      <c r="L77" s="11">
        <v>8.4</v>
      </c>
      <c r="M77" s="11">
        <v>0.2</v>
      </c>
      <c r="N77" s="11">
        <v>4</v>
      </c>
      <c r="O77" s="11">
        <v>3.6</v>
      </c>
      <c r="P77" s="11">
        <v>34.200000000000003</v>
      </c>
      <c r="Q77" s="11">
        <v>5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0.4</v>
      </c>
      <c r="AD77" s="125">
        <v>0</v>
      </c>
      <c r="AE77" s="125">
        <v>0</v>
      </c>
      <c r="AF77" s="122">
        <f t="shared" ref="AF77" si="7">SUM(B77:AE77)</f>
        <v>149.4</v>
      </c>
      <c r="AG77" s="123">
        <f t="shared" si="5"/>
        <v>44.6</v>
      </c>
      <c r="AH77" s="120">
        <f t="shared" ref="AH77" si="8">COUNTIF(B77:AE77,"=0,0")</f>
        <v>18</v>
      </c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</row>
    <row r="78" spans="1:80" s="5" customFormat="1" ht="17.100000000000001" customHeight="1" thickBot="1" x14ac:dyDescent="0.25">
      <c r="A78" s="44" t="s">
        <v>24</v>
      </c>
      <c r="B78" s="114">
        <f>MAX(B5:B77)</f>
        <v>59.8</v>
      </c>
      <c r="C78" s="114">
        <f>MAX(C5:C77)</f>
        <v>9.9999999999999982</v>
      </c>
      <c r="D78" s="114">
        <f>MAX(D5:D77)</f>
        <v>8.8000000000000007</v>
      </c>
      <c r="E78" s="114">
        <f>MAX(E5:E77)</f>
        <v>25.8</v>
      </c>
      <c r="F78" s="114">
        <f>MAX(F5:F77)</f>
        <v>54</v>
      </c>
      <c r="G78" s="114">
        <f>MAX(G5:G77)</f>
        <v>5</v>
      </c>
      <c r="H78" s="114">
        <f>MAX(H5:H77)</f>
        <v>76.599999999999994</v>
      </c>
      <c r="I78" s="114">
        <f>MAX(I5:I77)</f>
        <v>73.8</v>
      </c>
      <c r="J78" s="114">
        <f>MAX(J5:J77)</f>
        <v>49.4</v>
      </c>
      <c r="K78" s="114">
        <f>MAX(K5:K77)</f>
        <v>77.8</v>
      </c>
      <c r="L78" s="114">
        <f>MAX(L5:L77)</f>
        <v>35.6</v>
      </c>
      <c r="M78" s="114">
        <f>MAX(M5:M77)</f>
        <v>47.4</v>
      </c>
      <c r="N78" s="114">
        <f>MAX(N5:N77)</f>
        <v>107.6</v>
      </c>
      <c r="O78" s="114">
        <f>MAX(O5:O77)</f>
        <v>80</v>
      </c>
      <c r="P78" s="114">
        <f>MAX(P5:P77)</f>
        <v>139.19999999999999</v>
      </c>
      <c r="Q78" s="114">
        <f>MAX(Q5:Q77)</f>
        <v>78.799999999999983</v>
      </c>
      <c r="R78" s="114">
        <f>MAX(R5:R77)</f>
        <v>57.400000000000006</v>
      </c>
      <c r="S78" s="114">
        <f>MAX(S5:S77)</f>
        <v>1.6</v>
      </c>
      <c r="T78" s="114">
        <f>MAX(T5:T77)</f>
        <v>0.2</v>
      </c>
      <c r="U78" s="114">
        <f>MAX(U5:U77)</f>
        <v>0.4</v>
      </c>
      <c r="V78" s="114">
        <f>MAX(V5:V77)</f>
        <v>15.4</v>
      </c>
      <c r="W78" s="114">
        <f>MAX(W5:W77)</f>
        <v>9</v>
      </c>
      <c r="X78" s="114">
        <f>MAX(X5:X77)</f>
        <v>0.2</v>
      </c>
      <c r="Y78" s="114">
        <f>MAX(Y5:Y77)</f>
        <v>1.6</v>
      </c>
      <c r="Z78" s="114">
        <f>MAX(Z5:Z77)</f>
        <v>0.2</v>
      </c>
      <c r="AA78" s="114">
        <f>MAX(AA5:AA77)</f>
        <v>1.8</v>
      </c>
      <c r="AB78" s="114">
        <f>MAX(AB5:AB77)</f>
        <v>0.2</v>
      </c>
      <c r="AC78" s="114">
        <f>MAX(AC5:AC77)</f>
        <v>1.2</v>
      </c>
      <c r="AD78" s="114">
        <f>MAX(AD5:AD77)</f>
        <v>0.2</v>
      </c>
      <c r="AE78" s="114">
        <f>MAX(AE5:AE77)</f>
        <v>0</v>
      </c>
      <c r="AF78" s="114" t="s">
        <v>210</v>
      </c>
      <c r="AG78" s="114" t="s">
        <v>210</v>
      </c>
      <c r="AH78" s="120" t="s">
        <v>210</v>
      </c>
      <c r="AI78" s="127"/>
    </row>
    <row r="79" spans="1:80" x14ac:dyDescent="0.2">
      <c r="A79" s="169" t="s">
        <v>237</v>
      </c>
      <c r="B79" s="170"/>
      <c r="C79" s="35"/>
      <c r="D79" s="35"/>
      <c r="E79" s="35"/>
      <c r="F79" s="35"/>
      <c r="G79" s="35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41"/>
      <c r="AE79" s="45" t="s">
        <v>35</v>
      </c>
      <c r="AF79" s="39"/>
      <c r="AG79" s="23"/>
      <c r="AH79" s="40"/>
    </row>
    <row r="80" spans="1:80" s="118" customFormat="1" x14ac:dyDescent="0.2">
      <c r="A80" s="173" t="s">
        <v>238</v>
      </c>
      <c r="B80" s="174"/>
      <c r="C80" s="35"/>
      <c r="D80" s="35"/>
      <c r="E80" s="35"/>
      <c r="F80" s="35"/>
      <c r="G80" s="35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41"/>
      <c r="AE80" s="45"/>
      <c r="AF80" s="39"/>
      <c r="AG80" s="23"/>
      <c r="AH80" s="40"/>
    </row>
    <row r="81" spans="1:35" x14ac:dyDescent="0.2">
      <c r="A81" s="171" t="s">
        <v>251</v>
      </c>
      <c r="B81" s="172"/>
      <c r="C81" s="36"/>
      <c r="D81" s="36"/>
      <c r="E81" s="36"/>
      <c r="F81" s="36"/>
      <c r="G81" s="36"/>
      <c r="H81" s="36"/>
      <c r="I81" s="36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156"/>
      <c r="U81" s="156"/>
      <c r="V81" s="156"/>
      <c r="W81" s="156"/>
      <c r="X81" s="156"/>
      <c r="Y81" s="64"/>
      <c r="Z81" s="64"/>
      <c r="AA81" s="64"/>
      <c r="AB81" s="64"/>
      <c r="AC81" s="64"/>
      <c r="AD81" s="64"/>
      <c r="AE81" s="64"/>
      <c r="AF81" s="39"/>
      <c r="AG81" s="64"/>
      <c r="AH81" s="40"/>
      <c r="AI81" s="12" t="s">
        <v>35</v>
      </c>
    </row>
    <row r="82" spans="1:35" x14ac:dyDescent="0.2">
      <c r="A82" s="94" t="s">
        <v>239</v>
      </c>
      <c r="B82" s="64"/>
      <c r="C82" s="64"/>
      <c r="D82" s="64"/>
      <c r="E82" s="64"/>
      <c r="F82" s="64"/>
      <c r="G82" s="64"/>
      <c r="H82" s="64"/>
      <c r="I82" s="64"/>
      <c r="J82" s="65"/>
      <c r="K82" s="65"/>
      <c r="L82" s="65"/>
      <c r="M82" s="65"/>
      <c r="N82" s="65"/>
      <c r="O82" s="65"/>
      <c r="P82" s="65"/>
      <c r="Q82" s="64"/>
      <c r="R82" s="64"/>
      <c r="S82" s="64"/>
      <c r="T82" s="157"/>
      <c r="U82" s="157"/>
      <c r="V82" s="157"/>
      <c r="W82" s="157"/>
      <c r="X82" s="157"/>
      <c r="Y82" s="64"/>
      <c r="Z82" s="64"/>
      <c r="AA82" s="64"/>
      <c r="AB82" s="64"/>
      <c r="AC82" s="64"/>
      <c r="AD82" s="41"/>
      <c r="AE82" s="41"/>
      <c r="AF82" s="39"/>
      <c r="AG82" s="64"/>
      <c r="AH82" s="38"/>
    </row>
    <row r="83" spans="1:35" x14ac:dyDescent="0.2">
      <c r="A83" s="94" t="s">
        <v>240</v>
      </c>
      <c r="B83" s="35"/>
      <c r="C83" s="35"/>
      <c r="D83" s="35"/>
      <c r="E83" s="35"/>
      <c r="F83" s="35"/>
      <c r="G83" s="35"/>
      <c r="H83" s="35"/>
      <c r="I83" s="35"/>
      <c r="J83" s="35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41"/>
      <c r="AE83" s="41"/>
      <c r="AF83" s="39"/>
      <c r="AG83" s="65"/>
      <c r="AH83" s="38"/>
    </row>
    <row r="84" spans="1:35" x14ac:dyDescent="0.2">
      <c r="A84" s="37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41"/>
      <c r="AF84" s="39"/>
      <c r="AG84" s="23"/>
      <c r="AH84" s="49"/>
    </row>
    <row r="85" spans="1:35" x14ac:dyDescent="0.2">
      <c r="A85" s="37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23"/>
      <c r="AF85" s="39"/>
      <c r="AG85" s="23"/>
      <c r="AH85" s="49"/>
    </row>
    <row r="86" spans="1:35" ht="13.5" thickBot="1" x14ac:dyDescent="0.25">
      <c r="A86" s="46"/>
      <c r="B86" s="47"/>
      <c r="C86" s="47"/>
      <c r="D86" s="47"/>
      <c r="E86" s="47"/>
      <c r="F86" s="47"/>
      <c r="G86" s="47" t="s">
        <v>35</v>
      </c>
      <c r="H86" s="47"/>
      <c r="I86" s="47"/>
      <c r="J86" s="47"/>
      <c r="K86" s="47"/>
      <c r="L86" s="47" t="s">
        <v>35</v>
      </c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8"/>
      <c r="AG86" s="50"/>
      <c r="AH86" s="42" t="s">
        <v>35</v>
      </c>
    </row>
    <row r="89" spans="1:35" x14ac:dyDescent="0.2">
      <c r="G89" s="2" t="s">
        <v>35</v>
      </c>
    </row>
    <row r="90" spans="1:35" x14ac:dyDescent="0.2">
      <c r="Q90" s="2" t="s">
        <v>35</v>
      </c>
      <c r="T90" s="2" t="s">
        <v>35</v>
      </c>
      <c r="V90" s="2" t="s">
        <v>35</v>
      </c>
      <c r="X90" s="2" t="s">
        <v>35</v>
      </c>
      <c r="Z90" s="2" t="s">
        <v>35</v>
      </c>
    </row>
    <row r="91" spans="1:35" x14ac:dyDescent="0.2">
      <c r="J91" s="2" t="s">
        <v>35</v>
      </c>
      <c r="M91" s="2" t="s">
        <v>35</v>
      </c>
      <c r="P91" s="2" t="s">
        <v>35</v>
      </c>
      <c r="Q91" s="2" t="s">
        <v>35</v>
      </c>
      <c r="R91" s="2" t="s">
        <v>35</v>
      </c>
      <c r="S91" s="2" t="s">
        <v>35</v>
      </c>
      <c r="T91" s="2" t="s">
        <v>35</v>
      </c>
      <c r="W91" s="2" t="s">
        <v>35</v>
      </c>
      <c r="X91" s="2" t="s">
        <v>35</v>
      </c>
      <c r="Z91" s="2" t="s">
        <v>35</v>
      </c>
      <c r="AB91" s="2" t="s">
        <v>35</v>
      </c>
      <c r="AF91" s="7" t="s">
        <v>35</v>
      </c>
    </row>
    <row r="92" spans="1:35" x14ac:dyDescent="0.2">
      <c r="Q92" s="2" t="s">
        <v>35</v>
      </c>
      <c r="S92" s="2" t="s">
        <v>35</v>
      </c>
      <c r="V92" s="2" t="s">
        <v>35</v>
      </c>
      <c r="W92" s="2" t="s">
        <v>35</v>
      </c>
      <c r="AB92" s="2" t="s">
        <v>35</v>
      </c>
      <c r="AC92" s="2" t="s">
        <v>35</v>
      </c>
      <c r="AF92" s="7" t="s">
        <v>35</v>
      </c>
      <c r="AG92" s="1" t="s">
        <v>35</v>
      </c>
    </row>
    <row r="93" spans="1:35" x14ac:dyDescent="0.2">
      <c r="F93" s="2" t="s">
        <v>245</v>
      </c>
      <c r="G93" s="2" t="s">
        <v>246</v>
      </c>
      <c r="H93" s="2" t="s">
        <v>247</v>
      </c>
      <c r="J93" s="2" t="s">
        <v>35</v>
      </c>
      <c r="O93" s="2" t="s">
        <v>213</v>
      </c>
      <c r="P93" s="2" t="s">
        <v>35</v>
      </c>
      <c r="S93" s="2" t="s">
        <v>35</v>
      </c>
      <c r="T93" s="2" t="s">
        <v>35</v>
      </c>
      <c r="U93" s="2" t="s">
        <v>35</v>
      </c>
      <c r="V93" s="2" t="s">
        <v>35</v>
      </c>
      <c r="Z93" s="2" t="s">
        <v>35</v>
      </c>
      <c r="AH93" s="10" t="s">
        <v>35</v>
      </c>
    </row>
    <row r="94" spans="1:35" x14ac:dyDescent="0.2">
      <c r="K94" s="2" t="s">
        <v>35</v>
      </c>
      <c r="L94" s="2" t="s">
        <v>35</v>
      </c>
      <c r="M94" s="2" t="s">
        <v>35</v>
      </c>
      <c r="P94" s="2" t="s">
        <v>35</v>
      </c>
      <c r="Q94" s="2" t="s">
        <v>35</v>
      </c>
      <c r="S94" s="2" t="s">
        <v>35</v>
      </c>
      <c r="W94" s="2" t="s">
        <v>35</v>
      </c>
      <c r="Z94" s="2" t="s">
        <v>35</v>
      </c>
      <c r="AB94" s="2" t="s">
        <v>35</v>
      </c>
    </row>
    <row r="95" spans="1:35" x14ac:dyDescent="0.2">
      <c r="H95" s="2" t="s">
        <v>35</v>
      </c>
      <c r="S95" s="2" t="s">
        <v>35</v>
      </c>
      <c r="W95" s="2" t="s">
        <v>35</v>
      </c>
    </row>
    <row r="96" spans="1:35" x14ac:dyDescent="0.2">
      <c r="Q96" s="2" t="s">
        <v>35</v>
      </c>
      <c r="R96" s="2" t="s">
        <v>35</v>
      </c>
      <c r="AE96" s="2" t="s">
        <v>35</v>
      </c>
    </row>
    <row r="97" spans="19:34" x14ac:dyDescent="0.2">
      <c r="S97" s="2" t="s">
        <v>35</v>
      </c>
      <c r="X97" s="2" t="s">
        <v>35</v>
      </c>
      <c r="AC97" s="2" t="s">
        <v>35</v>
      </c>
      <c r="AH97" s="10" t="s">
        <v>35</v>
      </c>
    </row>
    <row r="98" spans="19:34" x14ac:dyDescent="0.2">
      <c r="Y98" s="2" t="s">
        <v>35</v>
      </c>
    </row>
    <row r="102" spans="19:34" x14ac:dyDescent="0.2">
      <c r="S102" s="2" t="s">
        <v>35</v>
      </c>
    </row>
  </sheetData>
  <sortState ref="A5:AI49">
    <sortCondition ref="A5:A49"/>
  </sortState>
  <mergeCells count="39">
    <mergeCell ref="A79:B79"/>
    <mergeCell ref="A81:B81"/>
    <mergeCell ref="O3:O4"/>
    <mergeCell ref="T3:T4"/>
    <mergeCell ref="Q3:Q4"/>
    <mergeCell ref="F3:F4"/>
    <mergeCell ref="G3:G4"/>
    <mergeCell ref="J3:J4"/>
    <mergeCell ref="M3:M4"/>
    <mergeCell ref="N3:N4"/>
    <mergeCell ref="A80:B80"/>
    <mergeCell ref="A1:AH1"/>
    <mergeCell ref="B2:AH2"/>
    <mergeCell ref="AH3:AH4"/>
    <mergeCell ref="T81:X81"/>
    <mergeCell ref="R3:R4"/>
    <mergeCell ref="AD3:AD4"/>
    <mergeCell ref="I3:I4"/>
    <mergeCell ref="H3:H4"/>
    <mergeCell ref="P3:P4"/>
    <mergeCell ref="K3:K4"/>
    <mergeCell ref="L3:L4"/>
    <mergeCell ref="A2:A4"/>
    <mergeCell ref="B3:B4"/>
    <mergeCell ref="C3:C4"/>
    <mergeCell ref="D3:D4"/>
    <mergeCell ref="E3:E4"/>
    <mergeCell ref="AE3:AE4"/>
    <mergeCell ref="S3:S4"/>
    <mergeCell ref="U3:U4"/>
    <mergeCell ref="T82:X82"/>
    <mergeCell ref="V3:V4"/>
    <mergeCell ref="X3:X4"/>
    <mergeCell ref="AB3:AB4"/>
    <mergeCell ref="AC3:AC4"/>
    <mergeCell ref="Y3:Y4"/>
    <mergeCell ref="Z3:Z4"/>
    <mergeCell ref="W3:W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customWidth="1"/>
    <col min="3" max="3" width="9.5703125" customWidth="1"/>
    <col min="4" max="4" width="18.140625" customWidth="1"/>
    <col min="5" max="5" width="14" customWidth="1"/>
    <col min="6" max="6" width="10.140625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205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87</v>
      </c>
      <c r="I1" s="15" t="s">
        <v>42</v>
      </c>
      <c r="J1" s="16"/>
      <c r="K1" s="16"/>
      <c r="L1" s="16"/>
      <c r="M1" s="16"/>
    </row>
    <row r="2" spans="1:13" s="17" customFormat="1" x14ac:dyDescent="0.2">
      <c r="A2" s="18" t="s">
        <v>160</v>
      </c>
      <c r="B2" s="18" t="s">
        <v>43</v>
      </c>
      <c r="C2" s="19" t="s">
        <v>44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45</v>
      </c>
      <c r="J2" s="16"/>
      <c r="K2" s="16"/>
      <c r="L2" s="16"/>
      <c r="M2" s="16"/>
    </row>
    <row r="3" spans="1:13" ht="12.75" customHeight="1" x14ac:dyDescent="0.2">
      <c r="A3" s="18" t="s">
        <v>161</v>
      </c>
      <c r="B3" s="18" t="s">
        <v>43</v>
      </c>
      <c r="C3" s="19" t="s">
        <v>46</v>
      </c>
      <c r="D3" s="21">
        <v>-23.002500000000001</v>
      </c>
      <c r="E3" s="21">
        <v>-55.3294</v>
      </c>
      <c r="F3" s="21">
        <v>431</v>
      </c>
      <c r="G3" s="22">
        <v>39611</v>
      </c>
      <c r="H3" s="21">
        <v>1</v>
      </c>
      <c r="I3" s="19" t="s">
        <v>47</v>
      </c>
      <c r="J3" s="23"/>
      <c r="K3" s="23"/>
      <c r="L3" s="23"/>
      <c r="M3" s="23"/>
    </row>
    <row r="4" spans="1:13" x14ac:dyDescent="0.2">
      <c r="A4" s="18" t="s">
        <v>162</v>
      </c>
      <c r="B4" s="18" t="s">
        <v>43</v>
      </c>
      <c r="C4" s="19" t="s">
        <v>48</v>
      </c>
      <c r="D4" s="21">
        <v>-20.4756</v>
      </c>
      <c r="E4" s="21">
        <v>-55.783900000000003</v>
      </c>
      <c r="F4" s="21">
        <v>155</v>
      </c>
      <c r="G4" s="22">
        <v>39022</v>
      </c>
      <c r="H4" s="21">
        <v>1</v>
      </c>
      <c r="I4" s="19" t="s">
        <v>49</v>
      </c>
      <c r="J4" s="23"/>
      <c r="K4" s="23"/>
      <c r="L4" s="23"/>
      <c r="M4" s="23"/>
    </row>
    <row r="5" spans="1:13" ht="14.25" customHeight="1" x14ac:dyDescent="0.2">
      <c r="A5" s="18" t="s">
        <v>163</v>
      </c>
      <c r="B5" s="18" t="s">
        <v>89</v>
      </c>
      <c r="C5" s="19" t="s">
        <v>90</v>
      </c>
      <c r="D5" s="52">
        <v>-11148083</v>
      </c>
      <c r="E5" s="53">
        <v>-53763736</v>
      </c>
      <c r="F5" s="21">
        <v>347</v>
      </c>
      <c r="G5" s="22">
        <v>43199</v>
      </c>
      <c r="H5" s="21">
        <v>1</v>
      </c>
      <c r="I5" s="19" t="s">
        <v>91</v>
      </c>
      <c r="J5" s="23"/>
      <c r="K5" s="23"/>
      <c r="L5" s="23"/>
      <c r="M5" s="23"/>
    </row>
    <row r="6" spans="1:13" ht="14.25" customHeight="1" x14ac:dyDescent="0.2">
      <c r="A6" s="18" t="s">
        <v>164</v>
      </c>
      <c r="B6" s="18" t="s">
        <v>89</v>
      </c>
      <c r="C6" s="19" t="s">
        <v>92</v>
      </c>
      <c r="D6" s="53">
        <v>-22955028</v>
      </c>
      <c r="E6" s="53">
        <v>-55626001</v>
      </c>
      <c r="F6" s="21">
        <v>605</v>
      </c>
      <c r="G6" s="22">
        <v>43203</v>
      </c>
      <c r="H6" s="21">
        <v>1</v>
      </c>
      <c r="I6" s="19" t="s">
        <v>93</v>
      </c>
      <c r="J6" s="23"/>
      <c r="K6" s="23"/>
      <c r="L6" s="23"/>
      <c r="M6" s="23"/>
    </row>
    <row r="7" spans="1:13" x14ac:dyDescent="0.2">
      <c r="A7" s="18" t="s">
        <v>165</v>
      </c>
      <c r="B7" s="18" t="s">
        <v>43</v>
      </c>
      <c r="C7" s="19" t="s">
        <v>50</v>
      </c>
      <c r="D7" s="21">
        <v>-22.1008</v>
      </c>
      <c r="E7" s="21">
        <v>-56.54</v>
      </c>
      <c r="F7" s="21">
        <v>208</v>
      </c>
      <c r="G7" s="22">
        <v>40764</v>
      </c>
      <c r="H7" s="21">
        <v>1</v>
      </c>
      <c r="I7" s="24" t="s">
        <v>51</v>
      </c>
      <c r="J7" s="23"/>
      <c r="K7" s="23"/>
      <c r="L7" s="23"/>
      <c r="M7" s="23"/>
    </row>
    <row r="8" spans="1:13" x14ac:dyDescent="0.2">
      <c r="A8" s="18" t="s">
        <v>166</v>
      </c>
      <c r="B8" s="18" t="s">
        <v>43</v>
      </c>
      <c r="C8" s="19" t="s">
        <v>53</v>
      </c>
      <c r="D8" s="21">
        <v>-21.7514</v>
      </c>
      <c r="E8" s="21">
        <v>-52.470599999999997</v>
      </c>
      <c r="F8" s="21">
        <v>387</v>
      </c>
      <c r="G8" s="22">
        <v>41354</v>
      </c>
      <c r="H8" s="21">
        <v>1</v>
      </c>
      <c r="I8" s="24" t="s">
        <v>94</v>
      </c>
      <c r="J8" s="23"/>
      <c r="K8" s="23"/>
      <c r="L8" s="23"/>
      <c r="M8" s="23"/>
    </row>
    <row r="9" spans="1:13" x14ac:dyDescent="0.2">
      <c r="A9" s="18" t="s">
        <v>167</v>
      </c>
      <c r="B9" s="18" t="s">
        <v>89</v>
      </c>
      <c r="C9" s="19" t="s">
        <v>96</v>
      </c>
      <c r="D9" s="53">
        <v>-19945539</v>
      </c>
      <c r="E9" s="53">
        <v>-54368533</v>
      </c>
      <c r="F9" s="21">
        <v>624</v>
      </c>
      <c r="G9" s="22">
        <v>43129</v>
      </c>
      <c r="H9" s="21">
        <v>1</v>
      </c>
      <c r="I9" s="24" t="s">
        <v>97</v>
      </c>
      <c r="J9" s="23"/>
      <c r="K9" s="23"/>
      <c r="L9" s="23"/>
      <c r="M9" s="23"/>
    </row>
    <row r="10" spans="1:13" x14ac:dyDescent="0.2">
      <c r="A10" s="18" t="s">
        <v>168</v>
      </c>
      <c r="B10" s="18" t="s">
        <v>89</v>
      </c>
      <c r="C10" s="19" t="s">
        <v>99</v>
      </c>
      <c r="D10" s="53">
        <v>-21246756</v>
      </c>
      <c r="E10" s="53">
        <v>-564560442</v>
      </c>
      <c r="F10" s="21">
        <v>329</v>
      </c>
      <c r="G10" s="22" t="s">
        <v>100</v>
      </c>
      <c r="H10" s="21">
        <v>1</v>
      </c>
      <c r="I10" s="24" t="s">
        <v>101</v>
      </c>
      <c r="J10" s="23"/>
      <c r="K10" s="23"/>
      <c r="L10" s="23"/>
      <c r="M10" s="23"/>
    </row>
    <row r="11" spans="1:13" x14ac:dyDescent="0.2">
      <c r="A11" s="18" t="s">
        <v>169</v>
      </c>
      <c r="B11" s="18" t="s">
        <v>89</v>
      </c>
      <c r="C11" s="19" t="s">
        <v>103</v>
      </c>
      <c r="D11" s="53">
        <v>-21298278</v>
      </c>
      <c r="E11" s="53">
        <v>-52068917</v>
      </c>
      <c r="F11" s="21">
        <v>345</v>
      </c>
      <c r="G11" s="22">
        <v>43196</v>
      </c>
      <c r="H11" s="21">
        <v>1</v>
      </c>
      <c r="I11" s="24" t="s">
        <v>104</v>
      </c>
      <c r="J11" s="23"/>
      <c r="K11" s="23"/>
      <c r="L11" s="23"/>
      <c r="M11" s="23"/>
    </row>
    <row r="12" spans="1:13" x14ac:dyDescent="0.2">
      <c r="A12" s="18" t="s">
        <v>170</v>
      </c>
      <c r="B12" s="18" t="s">
        <v>89</v>
      </c>
      <c r="C12" s="19" t="s">
        <v>106</v>
      </c>
      <c r="D12" s="53">
        <v>-22657056</v>
      </c>
      <c r="E12" s="53">
        <v>-54819306</v>
      </c>
      <c r="F12" s="21">
        <v>456</v>
      </c>
      <c r="G12" s="22">
        <v>43165</v>
      </c>
      <c r="H12" s="21">
        <v>1</v>
      </c>
      <c r="I12" s="24" t="s">
        <v>107</v>
      </c>
      <c r="J12" s="23"/>
      <c r="K12" s="23"/>
      <c r="L12" s="23"/>
      <c r="M12" s="23"/>
    </row>
    <row r="13" spans="1:13" s="61" customFormat="1" ht="15" x14ac:dyDescent="0.25">
      <c r="A13" s="54" t="s">
        <v>171</v>
      </c>
      <c r="B13" s="54" t="s">
        <v>89</v>
      </c>
      <c r="C13" s="55" t="s">
        <v>108</v>
      </c>
      <c r="D13" s="56">
        <v>-19587528</v>
      </c>
      <c r="E13" s="56">
        <v>-54030083</v>
      </c>
      <c r="F13" s="57">
        <v>540</v>
      </c>
      <c r="G13" s="58">
        <v>43206</v>
      </c>
      <c r="H13" s="57">
        <v>1</v>
      </c>
      <c r="I13" s="59" t="s">
        <v>109</v>
      </c>
      <c r="J13" s="60"/>
      <c r="K13" s="60"/>
      <c r="L13" s="60"/>
      <c r="M13" s="60"/>
    </row>
    <row r="14" spans="1:13" x14ac:dyDescent="0.2">
      <c r="A14" s="18" t="s">
        <v>172</v>
      </c>
      <c r="B14" s="18" t="s">
        <v>43</v>
      </c>
      <c r="C14" s="19" t="s">
        <v>110</v>
      </c>
      <c r="D14" s="21">
        <v>-20.45</v>
      </c>
      <c r="E14" s="21">
        <v>-54.616599999999998</v>
      </c>
      <c r="F14" s="21">
        <v>530</v>
      </c>
      <c r="G14" s="22">
        <v>37145</v>
      </c>
      <c r="H14" s="21">
        <v>1</v>
      </c>
      <c r="I14" s="19" t="s">
        <v>54</v>
      </c>
      <c r="J14" s="23"/>
      <c r="K14" s="23"/>
      <c r="L14" s="23"/>
      <c r="M14" s="23"/>
    </row>
    <row r="15" spans="1:13" x14ac:dyDescent="0.2">
      <c r="A15" s="18" t="s">
        <v>173</v>
      </c>
      <c r="B15" s="18" t="s">
        <v>43</v>
      </c>
      <c r="C15" s="19" t="s">
        <v>111</v>
      </c>
      <c r="D15" s="21">
        <v>-19.122499999999999</v>
      </c>
      <c r="E15" s="21">
        <v>-51.720799999999997</v>
      </c>
      <c r="F15" s="21">
        <v>516</v>
      </c>
      <c r="G15" s="22">
        <v>39515</v>
      </c>
      <c r="H15" s="21">
        <v>1</v>
      </c>
      <c r="I15" s="19" t="s">
        <v>55</v>
      </c>
      <c r="J15" s="23"/>
      <c r="K15" s="23"/>
      <c r="L15" s="23" t="s">
        <v>35</v>
      </c>
      <c r="M15" s="23"/>
    </row>
    <row r="16" spans="1:13" x14ac:dyDescent="0.2">
      <c r="A16" s="18" t="s">
        <v>174</v>
      </c>
      <c r="B16" s="18" t="s">
        <v>43</v>
      </c>
      <c r="C16" s="19" t="s">
        <v>112</v>
      </c>
      <c r="D16" s="21">
        <v>-18.802199999999999</v>
      </c>
      <c r="E16" s="21">
        <v>-52.602800000000002</v>
      </c>
      <c r="F16" s="21">
        <v>818</v>
      </c>
      <c r="G16" s="22">
        <v>39070</v>
      </c>
      <c r="H16" s="21">
        <v>1</v>
      </c>
      <c r="I16" s="19" t="s">
        <v>85</v>
      </c>
      <c r="J16" s="23"/>
      <c r="K16" s="23"/>
      <c r="L16" s="23"/>
      <c r="M16" s="23"/>
    </row>
    <row r="17" spans="1:13" ht="13.5" customHeight="1" x14ac:dyDescent="0.2">
      <c r="A17" s="18" t="s">
        <v>175</v>
      </c>
      <c r="B17" s="18" t="s">
        <v>43</v>
      </c>
      <c r="C17" s="19" t="s">
        <v>113</v>
      </c>
      <c r="D17" s="21">
        <v>-18.996700000000001</v>
      </c>
      <c r="E17" s="21">
        <v>-57.637500000000003</v>
      </c>
      <c r="F17" s="21">
        <v>126</v>
      </c>
      <c r="G17" s="22">
        <v>39017</v>
      </c>
      <c r="H17" s="21">
        <v>1</v>
      </c>
      <c r="I17" s="19" t="s">
        <v>56</v>
      </c>
      <c r="J17" s="23"/>
      <c r="K17" s="23"/>
      <c r="L17" s="23"/>
      <c r="M17" s="23"/>
    </row>
    <row r="18" spans="1:13" ht="13.5" customHeight="1" x14ac:dyDescent="0.2">
      <c r="A18" s="18" t="s">
        <v>176</v>
      </c>
      <c r="B18" s="18" t="s">
        <v>43</v>
      </c>
      <c r="C18" s="19" t="s">
        <v>114</v>
      </c>
      <c r="D18" s="21">
        <v>-18.4922</v>
      </c>
      <c r="E18" s="21">
        <v>-53.167200000000001</v>
      </c>
      <c r="F18" s="21">
        <v>730</v>
      </c>
      <c r="G18" s="22">
        <v>41247</v>
      </c>
      <c r="H18" s="21">
        <v>1</v>
      </c>
      <c r="I18" s="24" t="s">
        <v>57</v>
      </c>
      <c r="J18" s="23"/>
      <c r="K18" s="23"/>
      <c r="L18" s="23" t="s">
        <v>35</v>
      </c>
      <c r="M18" s="23"/>
    </row>
    <row r="19" spans="1:13" x14ac:dyDescent="0.2">
      <c r="A19" s="18" t="s">
        <v>177</v>
      </c>
      <c r="B19" s="18" t="s">
        <v>43</v>
      </c>
      <c r="C19" s="19" t="s">
        <v>115</v>
      </c>
      <c r="D19" s="21">
        <v>-18.304400000000001</v>
      </c>
      <c r="E19" s="21">
        <v>-54.440899999999999</v>
      </c>
      <c r="F19" s="21">
        <v>252</v>
      </c>
      <c r="G19" s="22">
        <v>39028</v>
      </c>
      <c r="H19" s="21">
        <v>1</v>
      </c>
      <c r="I19" s="19" t="s">
        <v>58</v>
      </c>
      <c r="J19" s="23"/>
      <c r="K19" s="23"/>
      <c r="L19" s="23" t="s">
        <v>35</v>
      </c>
      <c r="M19" s="23"/>
    </row>
    <row r="20" spans="1:13" x14ac:dyDescent="0.2">
      <c r="A20" s="18" t="s">
        <v>178</v>
      </c>
      <c r="B20" s="18" t="s">
        <v>43</v>
      </c>
      <c r="C20" s="19" t="s">
        <v>116</v>
      </c>
      <c r="D20" s="21">
        <v>-22.193899999999999</v>
      </c>
      <c r="E20" s="24">
        <v>-54.9114</v>
      </c>
      <c r="F20" s="21">
        <v>469</v>
      </c>
      <c r="G20" s="22">
        <v>39011</v>
      </c>
      <c r="H20" s="21">
        <v>1</v>
      </c>
      <c r="I20" s="19" t="s">
        <v>59</v>
      </c>
      <c r="J20" s="23"/>
      <c r="K20" s="23"/>
      <c r="L20" s="23"/>
      <c r="M20" s="23"/>
    </row>
    <row r="21" spans="1:13" x14ac:dyDescent="0.2">
      <c r="A21" s="18" t="s">
        <v>179</v>
      </c>
      <c r="B21" s="18" t="s">
        <v>89</v>
      </c>
      <c r="C21" s="19" t="s">
        <v>117</v>
      </c>
      <c r="D21" s="53">
        <v>-22308694</v>
      </c>
      <c r="E21" s="62">
        <v>-54325833</v>
      </c>
      <c r="F21" s="21">
        <v>340</v>
      </c>
      <c r="G21" s="22">
        <v>43159</v>
      </c>
      <c r="H21" s="21">
        <v>1</v>
      </c>
      <c r="I21" s="19" t="s">
        <v>118</v>
      </c>
      <c r="J21" s="23"/>
      <c r="K21" s="23"/>
      <c r="L21" s="23"/>
      <c r="M21" s="23" t="s">
        <v>35</v>
      </c>
    </row>
    <row r="22" spans="1:13" ht="25.5" x14ac:dyDescent="0.2">
      <c r="A22" s="18" t="s">
        <v>180</v>
      </c>
      <c r="B22" s="18" t="s">
        <v>89</v>
      </c>
      <c r="C22" s="19" t="s">
        <v>119</v>
      </c>
      <c r="D22" s="53">
        <v>-23644881</v>
      </c>
      <c r="E22" s="62">
        <v>-54570289</v>
      </c>
      <c r="F22" s="21">
        <v>319</v>
      </c>
      <c r="G22" s="22">
        <v>43204</v>
      </c>
      <c r="H22" s="21">
        <v>1</v>
      </c>
      <c r="I22" s="19" t="s">
        <v>120</v>
      </c>
      <c r="J22" s="23"/>
      <c r="K22" s="23"/>
      <c r="L22" s="23"/>
      <c r="M22" s="23"/>
    </row>
    <row r="23" spans="1:13" x14ac:dyDescent="0.2">
      <c r="A23" s="18" t="s">
        <v>181</v>
      </c>
      <c r="B23" s="18" t="s">
        <v>89</v>
      </c>
      <c r="C23" s="19" t="s">
        <v>121</v>
      </c>
      <c r="D23" s="53">
        <v>-22092833</v>
      </c>
      <c r="E23" s="62">
        <v>-54798833</v>
      </c>
      <c r="F23" s="21">
        <v>360</v>
      </c>
      <c r="G23" s="22">
        <v>43157</v>
      </c>
      <c r="H23" s="21">
        <v>1</v>
      </c>
      <c r="I23" s="19" t="s">
        <v>122</v>
      </c>
      <c r="J23" s="23"/>
      <c r="K23" s="23"/>
      <c r="L23" s="23"/>
      <c r="M23" s="23"/>
    </row>
    <row r="24" spans="1:13" x14ac:dyDescent="0.2">
      <c r="A24" s="18" t="s">
        <v>182</v>
      </c>
      <c r="B24" s="18" t="s">
        <v>43</v>
      </c>
      <c r="C24" s="19" t="s">
        <v>60</v>
      </c>
      <c r="D24" s="21">
        <v>-23.449400000000001</v>
      </c>
      <c r="E24" s="21">
        <v>-54.181699999999999</v>
      </c>
      <c r="F24" s="21">
        <v>336</v>
      </c>
      <c r="G24" s="22">
        <v>39598</v>
      </c>
      <c r="H24" s="21">
        <v>1</v>
      </c>
      <c r="I24" s="19" t="s">
        <v>61</v>
      </c>
      <c r="J24" s="23"/>
      <c r="K24" s="23"/>
      <c r="L24" s="23" t="s">
        <v>35</v>
      </c>
      <c r="M24" s="23" t="s">
        <v>35</v>
      </c>
    </row>
    <row r="25" spans="1:13" x14ac:dyDescent="0.2">
      <c r="A25" s="18" t="s">
        <v>183</v>
      </c>
      <c r="B25" s="18" t="s">
        <v>43</v>
      </c>
      <c r="C25" s="19" t="s">
        <v>62</v>
      </c>
      <c r="D25" s="21">
        <v>-22.3</v>
      </c>
      <c r="E25" s="21">
        <v>-53.816600000000001</v>
      </c>
      <c r="F25" s="21">
        <v>373.29</v>
      </c>
      <c r="G25" s="22">
        <v>37662</v>
      </c>
      <c r="H25" s="21">
        <v>1</v>
      </c>
      <c r="I25" s="19" t="s">
        <v>63</v>
      </c>
      <c r="J25" s="23"/>
      <c r="K25" s="23"/>
      <c r="L25" s="23" t="s">
        <v>35</v>
      </c>
      <c r="M25" s="23"/>
    </row>
    <row r="26" spans="1:13" x14ac:dyDescent="0.2">
      <c r="A26" s="18" t="s">
        <v>184</v>
      </c>
      <c r="B26" s="18" t="s">
        <v>43</v>
      </c>
      <c r="C26" s="19" t="s">
        <v>64</v>
      </c>
      <c r="D26" s="21">
        <v>-21.478200000000001</v>
      </c>
      <c r="E26" s="21">
        <v>-56.136899999999997</v>
      </c>
      <c r="F26" s="21">
        <v>249</v>
      </c>
      <c r="G26" s="22">
        <v>40759</v>
      </c>
      <c r="H26" s="21">
        <v>1</v>
      </c>
      <c r="I26" s="24" t="s">
        <v>65</v>
      </c>
      <c r="J26" s="23"/>
      <c r="K26" s="23"/>
      <c r="L26" s="23"/>
      <c r="M26" s="23"/>
    </row>
    <row r="27" spans="1:13" x14ac:dyDescent="0.2">
      <c r="A27" s="18" t="s">
        <v>185</v>
      </c>
      <c r="B27" s="18" t="s">
        <v>43</v>
      </c>
      <c r="C27" s="19" t="s">
        <v>66</v>
      </c>
      <c r="D27" s="21">
        <v>-22.857199999999999</v>
      </c>
      <c r="E27" s="21">
        <v>-54.605600000000003</v>
      </c>
      <c r="F27" s="21">
        <v>379</v>
      </c>
      <c r="G27" s="22">
        <v>39617</v>
      </c>
      <c r="H27" s="21">
        <v>1</v>
      </c>
      <c r="I27" s="19" t="s">
        <v>67</v>
      </c>
      <c r="J27" s="23"/>
      <c r="K27" s="23"/>
      <c r="L27" s="23"/>
      <c r="M27" s="23"/>
    </row>
    <row r="28" spans="1:13" x14ac:dyDescent="0.2">
      <c r="A28" s="18" t="s">
        <v>186</v>
      </c>
      <c r="B28" s="18" t="s">
        <v>89</v>
      </c>
      <c r="C28" s="19" t="s">
        <v>123</v>
      </c>
      <c r="D28" s="53">
        <v>-22575389</v>
      </c>
      <c r="E28" s="53">
        <v>-55160833</v>
      </c>
      <c r="F28" s="21">
        <v>499</v>
      </c>
      <c r="G28" s="22">
        <v>43166</v>
      </c>
      <c r="H28" s="21">
        <v>1</v>
      </c>
      <c r="I28" s="19" t="s">
        <v>124</v>
      </c>
      <c r="J28" s="23"/>
      <c r="K28" s="23"/>
      <c r="L28" s="23"/>
      <c r="M28" s="23"/>
    </row>
    <row r="29" spans="1:13" ht="12.75" customHeight="1" x14ac:dyDescent="0.2">
      <c r="A29" s="18" t="s">
        <v>187</v>
      </c>
      <c r="B29" s="18" t="s">
        <v>43</v>
      </c>
      <c r="C29" s="19" t="s">
        <v>125</v>
      </c>
      <c r="D29" s="21">
        <v>-21.609200000000001</v>
      </c>
      <c r="E29" s="21">
        <v>-55.177799999999998</v>
      </c>
      <c r="F29" s="21">
        <v>401</v>
      </c>
      <c r="G29" s="22">
        <v>39065</v>
      </c>
      <c r="H29" s="21">
        <v>1</v>
      </c>
      <c r="I29" s="19" t="s">
        <v>68</v>
      </c>
      <c r="J29" s="23"/>
      <c r="K29" s="23"/>
      <c r="L29" s="23"/>
      <c r="M29" s="23"/>
    </row>
    <row r="30" spans="1:13" ht="12.75" customHeight="1" x14ac:dyDescent="0.2">
      <c r="A30" s="18" t="s">
        <v>188</v>
      </c>
      <c r="B30" s="18" t="s">
        <v>89</v>
      </c>
      <c r="C30" s="19" t="s">
        <v>126</v>
      </c>
      <c r="D30" s="53">
        <v>-21450972</v>
      </c>
      <c r="E30" s="53">
        <v>-54341972</v>
      </c>
      <c r="F30" s="21">
        <v>500</v>
      </c>
      <c r="G30" s="22">
        <v>43153</v>
      </c>
      <c r="H30" s="21">
        <v>1</v>
      </c>
      <c r="I30" s="19" t="s">
        <v>127</v>
      </c>
      <c r="J30" s="23"/>
      <c r="K30" s="23"/>
      <c r="L30" s="23"/>
      <c r="M30" s="23"/>
    </row>
    <row r="31" spans="1:13" ht="12.75" customHeight="1" x14ac:dyDescent="0.2">
      <c r="A31" s="18" t="s">
        <v>189</v>
      </c>
      <c r="B31" s="18" t="s">
        <v>89</v>
      </c>
      <c r="C31" s="19" t="s">
        <v>129</v>
      </c>
      <c r="D31" s="53">
        <v>-22078528</v>
      </c>
      <c r="E31" s="53">
        <v>-53465889</v>
      </c>
      <c r="F31" s="21">
        <v>372</v>
      </c>
      <c r="G31" s="22">
        <v>43199</v>
      </c>
      <c r="H31" s="21">
        <v>1</v>
      </c>
      <c r="I31" s="19" t="s">
        <v>130</v>
      </c>
      <c r="J31" s="23"/>
      <c r="K31" s="23"/>
      <c r="L31" s="23"/>
      <c r="M31" s="23"/>
    </row>
    <row r="32" spans="1:13" x14ac:dyDescent="0.2">
      <c r="A32" s="18" t="s">
        <v>190</v>
      </c>
      <c r="B32" s="18" t="s">
        <v>43</v>
      </c>
      <c r="C32" s="19" t="s">
        <v>131</v>
      </c>
      <c r="D32" s="21">
        <v>-20.395600000000002</v>
      </c>
      <c r="E32" s="21">
        <v>-56.431699999999999</v>
      </c>
      <c r="F32" s="21">
        <v>140</v>
      </c>
      <c r="G32" s="22">
        <v>39023</v>
      </c>
      <c r="H32" s="21">
        <v>1</v>
      </c>
      <c r="I32" s="19" t="s">
        <v>69</v>
      </c>
      <c r="J32" s="23"/>
      <c r="K32" s="23"/>
      <c r="L32" s="23"/>
      <c r="M32" s="23" t="s">
        <v>35</v>
      </c>
    </row>
    <row r="33" spans="1:13" x14ac:dyDescent="0.2">
      <c r="A33" s="18" t="s">
        <v>191</v>
      </c>
      <c r="B33" s="18" t="s">
        <v>43</v>
      </c>
      <c r="C33" s="19" t="s">
        <v>132</v>
      </c>
      <c r="D33" s="21">
        <v>-18.988900000000001</v>
      </c>
      <c r="E33" s="21">
        <v>-56.623100000000001</v>
      </c>
      <c r="F33" s="21">
        <v>104</v>
      </c>
      <c r="G33" s="22">
        <v>38932</v>
      </c>
      <c r="H33" s="21">
        <v>1</v>
      </c>
      <c r="I33" s="19" t="s">
        <v>70</v>
      </c>
      <c r="J33" s="23"/>
      <c r="K33" s="23"/>
      <c r="L33" s="23"/>
      <c r="M33" s="23"/>
    </row>
    <row r="34" spans="1:13" x14ac:dyDescent="0.2">
      <c r="A34" s="18" t="s">
        <v>192</v>
      </c>
      <c r="B34" s="18" t="s">
        <v>43</v>
      </c>
      <c r="C34" s="19" t="s">
        <v>133</v>
      </c>
      <c r="D34" s="21">
        <v>-19.414300000000001</v>
      </c>
      <c r="E34" s="21">
        <v>-51.1053</v>
      </c>
      <c r="F34" s="21">
        <v>424</v>
      </c>
      <c r="G34" s="22" t="s">
        <v>71</v>
      </c>
      <c r="H34" s="21">
        <v>1</v>
      </c>
      <c r="I34" s="19" t="s">
        <v>72</v>
      </c>
      <c r="J34" s="23"/>
      <c r="K34" s="23"/>
      <c r="L34" s="23"/>
      <c r="M34" s="23"/>
    </row>
    <row r="35" spans="1:13" x14ac:dyDescent="0.2">
      <c r="A35" s="18" t="s">
        <v>193</v>
      </c>
      <c r="B35" s="18" t="s">
        <v>89</v>
      </c>
      <c r="C35" s="19" t="s">
        <v>134</v>
      </c>
      <c r="D35" s="53">
        <v>-18072711</v>
      </c>
      <c r="E35" s="53">
        <v>-54548811</v>
      </c>
      <c r="F35" s="21">
        <v>251</v>
      </c>
      <c r="G35" s="22">
        <v>43133</v>
      </c>
      <c r="H35" s="21">
        <v>1</v>
      </c>
      <c r="I35" s="19" t="s">
        <v>135</v>
      </c>
      <c r="J35" s="23"/>
      <c r="K35" s="23"/>
      <c r="L35" s="23"/>
      <c r="M35" s="23" t="s">
        <v>35</v>
      </c>
    </row>
    <row r="36" spans="1:13" x14ac:dyDescent="0.2">
      <c r="A36" s="18" t="s">
        <v>194</v>
      </c>
      <c r="B36" s="18" t="s">
        <v>43</v>
      </c>
      <c r="C36" s="19" t="s">
        <v>136</v>
      </c>
      <c r="D36" s="21">
        <v>-22.533300000000001</v>
      </c>
      <c r="E36" s="21">
        <v>-55.533299999999997</v>
      </c>
      <c r="F36" s="21">
        <v>650</v>
      </c>
      <c r="G36" s="22">
        <v>37140</v>
      </c>
      <c r="H36" s="21">
        <v>1</v>
      </c>
      <c r="I36" s="19" t="s">
        <v>73</v>
      </c>
      <c r="J36" s="23"/>
      <c r="K36" s="23"/>
      <c r="L36" s="23"/>
      <c r="M36" s="23"/>
    </row>
    <row r="37" spans="1:13" x14ac:dyDescent="0.2">
      <c r="A37" s="18" t="s">
        <v>195</v>
      </c>
      <c r="B37" s="18" t="s">
        <v>43</v>
      </c>
      <c r="C37" s="19" t="s">
        <v>137</v>
      </c>
      <c r="D37" s="21">
        <v>-21.7058</v>
      </c>
      <c r="E37" s="21">
        <v>-57.5533</v>
      </c>
      <c r="F37" s="21">
        <v>85</v>
      </c>
      <c r="G37" s="22">
        <v>39014</v>
      </c>
      <c r="H37" s="21">
        <v>1</v>
      </c>
      <c r="I37" s="19" t="s">
        <v>74</v>
      </c>
      <c r="J37" s="23"/>
      <c r="K37" s="23"/>
      <c r="L37" s="23"/>
      <c r="M37" s="23"/>
    </row>
    <row r="38" spans="1:13" x14ac:dyDescent="0.2">
      <c r="A38" s="18" t="s">
        <v>196</v>
      </c>
      <c r="B38" s="18" t="s">
        <v>43</v>
      </c>
      <c r="C38" s="19" t="s">
        <v>138</v>
      </c>
      <c r="D38" s="21">
        <v>-19.420100000000001</v>
      </c>
      <c r="E38" s="21">
        <v>-54.553100000000001</v>
      </c>
      <c r="F38" s="21">
        <v>647</v>
      </c>
      <c r="G38" s="22">
        <v>39067</v>
      </c>
      <c r="H38" s="21">
        <v>1</v>
      </c>
      <c r="I38" s="19" t="s">
        <v>86</v>
      </c>
      <c r="J38" s="23"/>
      <c r="K38" s="23"/>
      <c r="L38" s="23"/>
      <c r="M38" s="23"/>
    </row>
    <row r="39" spans="1:13" x14ac:dyDescent="0.2">
      <c r="A39" s="18" t="s">
        <v>197</v>
      </c>
      <c r="B39" s="18" t="s">
        <v>89</v>
      </c>
      <c r="C39" s="19" t="s">
        <v>139</v>
      </c>
      <c r="D39" s="53">
        <v>-20466094</v>
      </c>
      <c r="E39" s="53">
        <v>-53763028</v>
      </c>
      <c r="F39" s="21">
        <v>442</v>
      </c>
      <c r="G39" s="22">
        <v>43118</v>
      </c>
      <c r="H39" s="21">
        <v>1</v>
      </c>
      <c r="I39" s="19"/>
      <c r="J39" s="23"/>
      <c r="K39" s="23"/>
      <c r="L39" s="23"/>
      <c r="M39" s="23"/>
    </row>
    <row r="40" spans="1:13" x14ac:dyDescent="0.2">
      <c r="A40" s="18" t="s">
        <v>198</v>
      </c>
      <c r="B40" s="18" t="s">
        <v>43</v>
      </c>
      <c r="C40" s="19" t="s">
        <v>140</v>
      </c>
      <c r="D40" s="21">
        <v>-21.774999999999999</v>
      </c>
      <c r="E40" s="21">
        <v>-54.528100000000002</v>
      </c>
      <c r="F40" s="21">
        <v>329</v>
      </c>
      <c r="G40" s="22">
        <v>39625</v>
      </c>
      <c r="H40" s="21">
        <v>1</v>
      </c>
      <c r="I40" s="19" t="s">
        <v>75</v>
      </c>
      <c r="J40" s="23"/>
      <c r="K40" s="23"/>
      <c r="L40" s="23"/>
      <c r="M40" s="23" t="s">
        <v>35</v>
      </c>
    </row>
    <row r="41" spans="1:13" s="27" customFormat="1" ht="15" customHeight="1" x14ac:dyDescent="0.2">
      <c r="A41" s="25" t="s">
        <v>199</v>
      </c>
      <c r="B41" s="25" t="s">
        <v>89</v>
      </c>
      <c r="C41" s="19" t="s">
        <v>142</v>
      </c>
      <c r="D41" s="63">
        <v>-21305889</v>
      </c>
      <c r="E41" s="63">
        <v>-52820375</v>
      </c>
      <c r="F41" s="19">
        <v>383</v>
      </c>
      <c r="G41" s="20">
        <v>43209</v>
      </c>
      <c r="H41" s="19">
        <v>1</v>
      </c>
      <c r="I41" s="25" t="s">
        <v>143</v>
      </c>
      <c r="J41" s="26"/>
      <c r="K41" s="26"/>
      <c r="L41" s="26"/>
      <c r="M41" s="26"/>
    </row>
    <row r="42" spans="1:13" s="27" customFormat="1" ht="15" customHeight="1" x14ac:dyDescent="0.2">
      <c r="A42" s="25" t="s">
        <v>200</v>
      </c>
      <c r="B42" s="25" t="s">
        <v>43</v>
      </c>
      <c r="C42" s="19" t="s">
        <v>144</v>
      </c>
      <c r="D42" s="63">
        <v>-20981633</v>
      </c>
      <c r="E42" s="19">
        <v>-54.971899999999998</v>
      </c>
      <c r="F42" s="19">
        <v>464</v>
      </c>
      <c r="G42" s="20" t="s">
        <v>76</v>
      </c>
      <c r="H42" s="19">
        <v>1</v>
      </c>
      <c r="I42" s="25" t="s">
        <v>77</v>
      </c>
      <c r="J42" s="26"/>
      <c r="K42" s="26"/>
      <c r="L42" s="26"/>
      <c r="M42" s="26"/>
    </row>
    <row r="43" spans="1:13" x14ac:dyDescent="0.2">
      <c r="A43" s="18" t="s">
        <v>201</v>
      </c>
      <c r="B43" s="18" t="s">
        <v>43</v>
      </c>
      <c r="C43" s="19" t="s">
        <v>145</v>
      </c>
      <c r="D43" s="21">
        <v>-23.966899999999999</v>
      </c>
      <c r="E43" s="21">
        <v>-55.0242</v>
      </c>
      <c r="F43" s="21">
        <v>402</v>
      </c>
      <c r="G43" s="22">
        <v>39605</v>
      </c>
      <c r="H43" s="21">
        <v>1</v>
      </c>
      <c r="I43" s="19" t="s">
        <v>78</v>
      </c>
      <c r="J43" s="23"/>
      <c r="K43" s="23"/>
      <c r="L43" s="23"/>
      <c r="M43" s="23"/>
    </row>
    <row r="44" spans="1:13" x14ac:dyDescent="0.2">
      <c r="A44" s="18" t="s">
        <v>202</v>
      </c>
      <c r="B44" s="18" t="s">
        <v>89</v>
      </c>
      <c r="C44" s="19" t="s">
        <v>147</v>
      </c>
      <c r="D44" s="53">
        <v>-20351444</v>
      </c>
      <c r="E44" s="53">
        <v>-51430222</v>
      </c>
      <c r="F44" s="21">
        <v>374</v>
      </c>
      <c r="G44" s="22">
        <v>43196</v>
      </c>
      <c r="H44" s="21">
        <v>1</v>
      </c>
      <c r="I44" s="19" t="s">
        <v>148</v>
      </c>
      <c r="J44" s="23"/>
      <c r="K44" s="23"/>
      <c r="L44" s="23"/>
      <c r="M44" s="23"/>
    </row>
    <row r="45" spans="1:13" s="29" customFormat="1" x14ac:dyDescent="0.2">
      <c r="A45" s="25" t="s">
        <v>203</v>
      </c>
      <c r="B45" s="25" t="s">
        <v>43</v>
      </c>
      <c r="C45" s="19" t="s">
        <v>149</v>
      </c>
      <c r="D45" s="19">
        <v>-17.634699999999999</v>
      </c>
      <c r="E45" s="19">
        <v>-54.760100000000001</v>
      </c>
      <c r="F45" s="19">
        <v>486</v>
      </c>
      <c r="G45" s="20" t="s">
        <v>79</v>
      </c>
      <c r="H45" s="19">
        <v>1</v>
      </c>
      <c r="I45" s="21" t="s">
        <v>80</v>
      </c>
      <c r="J45" s="28"/>
      <c r="K45" s="28"/>
      <c r="L45" s="28"/>
      <c r="M45" s="28"/>
    </row>
    <row r="46" spans="1:13" x14ac:dyDescent="0.2">
      <c r="A46" s="18" t="s">
        <v>204</v>
      </c>
      <c r="B46" s="18" t="s">
        <v>43</v>
      </c>
      <c r="C46" s="19" t="s">
        <v>150</v>
      </c>
      <c r="D46" s="21">
        <v>-20.783300000000001</v>
      </c>
      <c r="E46" s="21">
        <v>-51.7</v>
      </c>
      <c r="F46" s="21">
        <v>313</v>
      </c>
      <c r="G46" s="22">
        <v>37137</v>
      </c>
      <c r="H46" s="21">
        <v>1</v>
      </c>
      <c r="I46" s="19" t="s">
        <v>81</v>
      </c>
      <c r="J46" s="23"/>
      <c r="K46" s="23"/>
      <c r="L46" s="23"/>
      <c r="M46" s="23"/>
    </row>
    <row r="47" spans="1:13" ht="18" customHeight="1" x14ac:dyDescent="0.2">
      <c r="A47" s="30"/>
      <c r="B47" s="31"/>
      <c r="C47" s="32"/>
      <c r="D47" s="32"/>
      <c r="E47" s="32"/>
      <c r="F47" s="32"/>
      <c r="G47" s="15" t="s">
        <v>82</v>
      </c>
      <c r="H47" s="19">
        <f>SUM(H2:H46)</f>
        <v>45</v>
      </c>
      <c r="I47" s="30"/>
      <c r="J47" s="23"/>
      <c r="K47" s="23"/>
      <c r="L47" s="23"/>
      <c r="M47" s="23"/>
    </row>
    <row r="48" spans="1:13" x14ac:dyDescent="0.2">
      <c r="A48" s="23" t="s">
        <v>83</v>
      </c>
      <c r="B48" s="33"/>
      <c r="C48" s="33"/>
      <c r="D48" s="33"/>
      <c r="E48" s="33"/>
      <c r="F48" s="33"/>
      <c r="G48" s="23"/>
      <c r="H48" s="23"/>
      <c r="I48" s="23"/>
      <c r="J48" s="23"/>
      <c r="K48" s="23"/>
      <c r="L48" s="23"/>
      <c r="M48" s="23"/>
    </row>
    <row r="49" spans="1:13" x14ac:dyDescent="0.2">
      <c r="A49" s="33" t="s">
        <v>84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13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x14ac:dyDescent="0.2">
      <c r="A59" s="23"/>
      <c r="B59" s="23"/>
      <c r="C59" s="23"/>
      <c r="D59" s="23"/>
      <c r="E59" s="23"/>
      <c r="F59" s="23" t="s">
        <v>35</v>
      </c>
      <c r="G59" s="23"/>
      <c r="H59" s="23"/>
      <c r="I59" s="23"/>
      <c r="J59" s="23"/>
      <c r="K59" s="23"/>
      <c r="L59" s="23"/>
      <c r="M59" s="23"/>
    </row>
    <row r="60" spans="1:13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zoomScale="90" zoomScaleNormal="90" workbookViewId="0">
      <selection activeCell="A40" sqref="A40:XFD4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31" t="s">
        <v>222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5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</row>
    <row r="3" spans="1:35" s="4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27</v>
      </c>
      <c r="AG3" s="98" t="s">
        <v>26</v>
      </c>
    </row>
    <row r="4" spans="1:35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5" s="5" customFormat="1" x14ac:dyDescent="0.2">
      <c r="A5" s="43" t="s">
        <v>30</v>
      </c>
      <c r="B5" s="85">
        <f>[1]Abril!$C$5</f>
        <v>31.9</v>
      </c>
      <c r="C5" s="85">
        <f>[1]Abril!$C$6</f>
        <v>33.5</v>
      </c>
      <c r="D5" s="85">
        <f>[1]Abril!$C$7</f>
        <v>35.299999999999997</v>
      </c>
      <c r="E5" s="85">
        <f>[1]Abril!$C$8</f>
        <v>36.1</v>
      </c>
      <c r="F5" s="85">
        <f>[1]Abril!$C$9</f>
        <v>36</v>
      </c>
      <c r="G5" s="85">
        <f>[1]Abril!$C$10</f>
        <v>36.5</v>
      </c>
      <c r="H5" s="85">
        <f>[1]Abril!$C$11</f>
        <v>34.4</v>
      </c>
      <c r="I5" s="85">
        <f>[1]Abril!$C$12</f>
        <v>33.6</v>
      </c>
      <c r="J5" s="85">
        <f>[1]Abril!$C$13</f>
        <v>34.200000000000003</v>
      </c>
      <c r="K5" s="85">
        <f>[1]Abril!$C$14</f>
        <v>32.200000000000003</v>
      </c>
      <c r="L5" s="85">
        <f>[1]Abril!$C$15</f>
        <v>32.799999999999997</v>
      </c>
      <c r="M5" s="85">
        <f>[1]Abril!$C$16</f>
        <v>32.700000000000003</v>
      </c>
      <c r="N5" s="85">
        <f>[1]Abril!$C$17</f>
        <v>34</v>
      </c>
      <c r="O5" s="85">
        <f>[1]Abril!$C$18</f>
        <v>32.4</v>
      </c>
      <c r="P5" s="85">
        <f>[1]Abril!$C$19</f>
        <v>31.3</v>
      </c>
      <c r="Q5" s="85">
        <f>[1]Abril!$C$20</f>
        <v>32.799999999999997</v>
      </c>
      <c r="R5" s="85">
        <f>[1]Abril!$C$21</f>
        <v>30.1</v>
      </c>
      <c r="S5" s="85">
        <f>[1]Abril!$C$22</f>
        <v>30.4</v>
      </c>
      <c r="T5" s="85">
        <f>[1]Abril!$C$23</f>
        <v>30.4</v>
      </c>
      <c r="U5" s="85">
        <f>[1]Abril!$C$24</f>
        <v>33.299999999999997</v>
      </c>
      <c r="V5" s="85">
        <f>[1]Abril!$C$25</f>
        <v>34.799999999999997</v>
      </c>
      <c r="W5" s="85">
        <f>[1]Abril!$C$26</f>
        <v>35.200000000000003</v>
      </c>
      <c r="X5" s="85">
        <f>[1]Abril!$C$27</f>
        <v>34.799999999999997</v>
      </c>
      <c r="Y5" s="85">
        <f>[1]Abril!$C$28</f>
        <v>34.1</v>
      </c>
      <c r="Z5" s="85">
        <f>[1]Abril!$C$29</f>
        <v>35.200000000000003</v>
      </c>
      <c r="AA5" s="85">
        <f>[1]Abril!$C$30</f>
        <v>35.6</v>
      </c>
      <c r="AB5" s="85">
        <f>[1]Abril!$C$31</f>
        <v>36.5</v>
      </c>
      <c r="AC5" s="85">
        <f>[1]Abril!$C$32</f>
        <v>36.5</v>
      </c>
      <c r="AD5" s="85">
        <f>[1]Abril!$C$33</f>
        <v>36.799999999999997</v>
      </c>
      <c r="AE5" s="85">
        <f>[1]Abril!$C$34</f>
        <v>36.700000000000003</v>
      </c>
      <c r="AF5" s="87">
        <f>MAX(B5:AE5)</f>
        <v>36.799999999999997</v>
      </c>
      <c r="AG5" s="70">
        <f>AVERAGE(B5:AE5)</f>
        <v>34.00333333333333</v>
      </c>
    </row>
    <row r="6" spans="1:35" x14ac:dyDescent="0.2">
      <c r="A6" s="43" t="s">
        <v>0</v>
      </c>
      <c r="B6" s="11">
        <f>[2]Abril!$C$5</f>
        <v>25.9</v>
      </c>
      <c r="C6" s="11">
        <f>[2]Abril!$C$6</f>
        <v>33.4</v>
      </c>
      <c r="D6" s="11">
        <f>[2]Abril!$C$7</f>
        <v>35.1</v>
      </c>
      <c r="E6" s="11">
        <f>[2]Abril!$C$8</f>
        <v>35.1</v>
      </c>
      <c r="F6" s="11">
        <f>[2]Abril!$C$9</f>
        <v>34.5</v>
      </c>
      <c r="G6" s="11">
        <f>[2]Abril!$C$10</f>
        <v>35.5</v>
      </c>
      <c r="H6" s="11">
        <f>[2]Abril!$C$11</f>
        <v>28.1</v>
      </c>
      <c r="I6" s="11">
        <f>[2]Abril!$C$12</f>
        <v>30.1</v>
      </c>
      <c r="J6" s="11">
        <f>[2]Abril!$C$13</f>
        <v>35</v>
      </c>
      <c r="K6" s="11">
        <f>[2]Abril!$C$14</f>
        <v>34.700000000000003</v>
      </c>
      <c r="L6" s="11">
        <f>[2]Abril!$C$15</f>
        <v>32.200000000000003</v>
      </c>
      <c r="M6" s="11">
        <f>[2]Abril!$C$16</f>
        <v>32.1</v>
      </c>
      <c r="N6" s="11">
        <f>[2]Abril!$C$17</f>
        <v>31.1</v>
      </c>
      <c r="O6" s="11">
        <f>[2]Abril!$C$18</f>
        <v>29.1</v>
      </c>
      <c r="P6" s="11">
        <f>[2]Abril!$C$19</f>
        <v>28.6</v>
      </c>
      <c r="Q6" s="11">
        <f>[2]Abril!$C$20</f>
        <v>27.7</v>
      </c>
      <c r="R6" s="11">
        <f>[2]Abril!$C$21</f>
        <v>27.8</v>
      </c>
      <c r="S6" s="11">
        <f>[2]Abril!$C$22</f>
        <v>28.6</v>
      </c>
      <c r="T6" s="11">
        <f>[2]Abril!$C$23</f>
        <v>28.2</v>
      </c>
      <c r="U6" s="11">
        <f>[2]Abril!$C$24</f>
        <v>29.9</v>
      </c>
      <c r="V6" s="11">
        <f>[2]Abril!$C$25</f>
        <v>32.700000000000003</v>
      </c>
      <c r="W6" s="11">
        <f>[2]Abril!$C$26</f>
        <v>33.700000000000003</v>
      </c>
      <c r="X6" s="11">
        <f>[2]Abril!$C$27</f>
        <v>34.4</v>
      </c>
      <c r="Y6" s="11">
        <f>[2]Abril!$C$28</f>
        <v>28.1</v>
      </c>
      <c r="Z6" s="11">
        <f>[2]Abril!$C$29</f>
        <v>33.200000000000003</v>
      </c>
      <c r="AA6" s="11">
        <f>[2]Abril!$C$30</f>
        <v>33.9</v>
      </c>
      <c r="AB6" s="11">
        <f>[2]Abril!$C$31</f>
        <v>34.9</v>
      </c>
      <c r="AC6" s="11">
        <f>[2]Abril!$C$32</f>
        <v>35.4</v>
      </c>
      <c r="AD6" s="11">
        <f>[2]Abril!$C$33</f>
        <v>34.1</v>
      </c>
      <c r="AE6" s="11">
        <f>[2]Abril!$C$34</f>
        <v>34.9</v>
      </c>
      <c r="AF6" s="87">
        <f t="shared" ref="AF6:AF50" si="1">MAX(B6:AE6)</f>
        <v>35.5</v>
      </c>
      <c r="AG6" s="70">
        <f t="shared" ref="AG6:AG50" si="2">AVERAGE(B6:AE6)</f>
        <v>31.933333333333337</v>
      </c>
    </row>
    <row r="7" spans="1:35" x14ac:dyDescent="0.2">
      <c r="A7" s="43" t="s">
        <v>88</v>
      </c>
      <c r="B7" s="11">
        <f>[3]Abril!$C$5</f>
        <v>27.8</v>
      </c>
      <c r="C7" s="11">
        <f>[3]Abril!$C$6</f>
        <v>32.9</v>
      </c>
      <c r="D7" s="11">
        <f>[3]Abril!$C$7</f>
        <v>35.4</v>
      </c>
      <c r="E7" s="11">
        <f>[3]Abril!$C$8</f>
        <v>35.299999999999997</v>
      </c>
      <c r="F7" s="11">
        <f>[3]Abril!$C$9</f>
        <v>37</v>
      </c>
      <c r="G7" s="11">
        <f>[3]Abril!$C$10</f>
        <v>36.299999999999997</v>
      </c>
      <c r="H7" s="11">
        <f>[3]Abril!$C$11</f>
        <v>32.700000000000003</v>
      </c>
      <c r="I7" s="11">
        <f>[3]Abril!$C$12</f>
        <v>32.6</v>
      </c>
      <c r="J7" s="11">
        <f>[3]Abril!$C$13</f>
        <v>34.6</v>
      </c>
      <c r="K7" s="11">
        <f>[3]Abril!$C$14</f>
        <v>34.6</v>
      </c>
      <c r="L7" s="11">
        <f>[3]Abril!$C$15</f>
        <v>35.200000000000003</v>
      </c>
      <c r="M7" s="11">
        <f>[3]Abril!$C$16</f>
        <v>33.5</v>
      </c>
      <c r="N7" s="11">
        <f>[3]Abril!$C$17</f>
        <v>30.9</v>
      </c>
      <c r="O7" s="11">
        <f>[3]Abril!$C$18</f>
        <v>30.7</v>
      </c>
      <c r="P7" s="11">
        <f>[3]Abril!$C$19</f>
        <v>24.6</v>
      </c>
      <c r="Q7" s="11">
        <f>[3]Abril!$C$20</f>
        <v>25</v>
      </c>
      <c r="R7" s="11">
        <f>[3]Abril!$C$21</f>
        <v>27.3</v>
      </c>
      <c r="S7" s="11">
        <f>[3]Abril!$C$22</f>
        <v>27.7</v>
      </c>
      <c r="T7" s="11">
        <f>[3]Abril!$C$23</f>
        <v>28.6</v>
      </c>
      <c r="U7" s="11">
        <f>[3]Abril!$C$24</f>
        <v>31.5</v>
      </c>
      <c r="V7" s="11">
        <f>[3]Abril!$C$25</f>
        <v>34.200000000000003</v>
      </c>
      <c r="W7" s="11">
        <f>[3]Abril!$C$26</f>
        <v>33.200000000000003</v>
      </c>
      <c r="X7" s="11">
        <f>[3]Abril!$C$27</f>
        <v>34.4</v>
      </c>
      <c r="Y7" s="11">
        <f>[3]Abril!$C$28</f>
        <v>31.6</v>
      </c>
      <c r="Z7" s="11">
        <f>[3]Abril!$C$29</f>
        <v>33.799999999999997</v>
      </c>
      <c r="AA7" s="11">
        <f>[3]Abril!$C$30</f>
        <v>34.799999999999997</v>
      </c>
      <c r="AB7" s="11">
        <f>[3]Abril!$C$31</f>
        <v>35.299999999999997</v>
      </c>
      <c r="AC7" s="11">
        <f>[3]Abril!$C$32</f>
        <v>35.4</v>
      </c>
      <c r="AD7" s="11">
        <f>[3]Abril!$C$33</f>
        <v>35.6</v>
      </c>
      <c r="AE7" s="11">
        <f>[3]Abril!$C$34</f>
        <v>35.700000000000003</v>
      </c>
      <c r="AF7" s="87">
        <f t="shared" si="1"/>
        <v>37</v>
      </c>
      <c r="AG7" s="70">
        <f t="shared" si="2"/>
        <v>32.606666666666669</v>
      </c>
    </row>
    <row r="8" spans="1:35" x14ac:dyDescent="0.2">
      <c r="A8" s="43" t="s">
        <v>1</v>
      </c>
      <c r="B8" s="11">
        <f>[4]Abril!$C$5</f>
        <v>28.6</v>
      </c>
      <c r="C8" s="11">
        <f>[4]Abril!$C$6</f>
        <v>34.299999999999997</v>
      </c>
      <c r="D8" s="11">
        <f>[4]Abril!$C$7</f>
        <v>35.200000000000003</v>
      </c>
      <c r="E8" s="11">
        <f>[4]Abril!$C$8</f>
        <v>37.299999999999997</v>
      </c>
      <c r="F8" s="11">
        <f>[4]Abril!$C$9</f>
        <v>37.700000000000003</v>
      </c>
      <c r="G8" s="11">
        <f>[4]Abril!$C$10</f>
        <v>37.700000000000003</v>
      </c>
      <c r="H8" s="11">
        <f>[4]Abril!$C$11</f>
        <v>31.9</v>
      </c>
      <c r="I8" s="11">
        <f>[4]Abril!$C$12</f>
        <v>33.9</v>
      </c>
      <c r="J8" s="11">
        <f>[4]Abril!$C$13</f>
        <v>36.1</v>
      </c>
      <c r="K8" s="11">
        <f>[4]Abril!$C$14</f>
        <v>33.1</v>
      </c>
      <c r="L8" s="11">
        <f>[4]Abril!$C$15</f>
        <v>30.3</v>
      </c>
      <c r="M8" s="11">
        <f>[4]Abril!$C$16</f>
        <v>29.4</v>
      </c>
      <c r="N8" s="11">
        <f>[4]Abril!$C$17</f>
        <v>32.5</v>
      </c>
      <c r="O8" s="11">
        <f>[4]Abril!$C$18</f>
        <v>33.9</v>
      </c>
      <c r="P8" s="11">
        <f>[4]Abril!$C$19</f>
        <v>28.5</v>
      </c>
      <c r="Q8" s="11">
        <f>[4]Abril!$C$20</f>
        <v>26.5</v>
      </c>
      <c r="R8" s="11">
        <f>[4]Abril!$C$21</f>
        <v>27.9</v>
      </c>
      <c r="S8" s="11">
        <f>[4]Abril!$C$22</f>
        <v>29.3</v>
      </c>
      <c r="T8" s="11">
        <f>[4]Abril!$C$23</f>
        <v>31.8</v>
      </c>
      <c r="U8" s="11">
        <f>[4]Abril!$C$24</f>
        <v>34.200000000000003</v>
      </c>
      <c r="V8" s="11">
        <f>[4]Abril!$C$25</f>
        <v>35.6</v>
      </c>
      <c r="W8" s="11">
        <f>[4]Abril!$C$26</f>
        <v>34.5</v>
      </c>
      <c r="X8" s="11">
        <f>[4]Abril!$C$27</f>
        <v>34.9</v>
      </c>
      <c r="Y8" s="11">
        <f>[4]Abril!$C$28</f>
        <v>33.5</v>
      </c>
      <c r="Z8" s="11">
        <f>[4]Abril!$C$29</f>
        <v>35.200000000000003</v>
      </c>
      <c r="AA8" s="11">
        <f>[4]Abril!$C$30</f>
        <v>36.1</v>
      </c>
      <c r="AB8" s="11">
        <f>[4]Abril!$C$31</f>
        <v>36.1</v>
      </c>
      <c r="AC8" s="11">
        <f>[4]Abril!$C$32</f>
        <v>35.9</v>
      </c>
      <c r="AD8" s="11">
        <f>[4]Abril!$C$33</f>
        <v>36.1</v>
      </c>
      <c r="AE8" s="11">
        <f>[4]Abril!$C$34</f>
        <v>35.5</v>
      </c>
      <c r="AF8" s="87">
        <f t="shared" si="1"/>
        <v>37.700000000000003</v>
      </c>
      <c r="AG8" s="70">
        <f t="shared" si="2"/>
        <v>33.450000000000003</v>
      </c>
    </row>
    <row r="9" spans="1:35" x14ac:dyDescent="0.2">
      <c r="A9" s="43" t="s">
        <v>151</v>
      </c>
      <c r="B9" s="11">
        <f>[5]Abril!$C$5</f>
        <v>24.2</v>
      </c>
      <c r="C9" s="11">
        <f>[5]Abril!$C$6</f>
        <v>31.2</v>
      </c>
      <c r="D9" s="11">
        <f>[5]Abril!$C$7</f>
        <v>33.9</v>
      </c>
      <c r="E9" s="11">
        <f>[5]Abril!$C$8</f>
        <v>35</v>
      </c>
      <c r="F9" s="11">
        <f>[5]Abril!$C$9</f>
        <v>33.799999999999997</v>
      </c>
      <c r="G9" s="11">
        <f>[5]Abril!$C$10</f>
        <v>35.299999999999997</v>
      </c>
      <c r="H9" s="11">
        <f>[5]Abril!$C$11</f>
        <v>29.2</v>
      </c>
      <c r="I9" s="11">
        <f>[5]Abril!$C$12</f>
        <v>27.9</v>
      </c>
      <c r="J9" s="11">
        <f>[5]Abril!$C$13</f>
        <v>32.299999999999997</v>
      </c>
      <c r="K9" s="11">
        <f>[5]Abril!$C$14</f>
        <v>32.700000000000003</v>
      </c>
      <c r="L9" s="11">
        <f>[5]Abril!$C$15</f>
        <v>31.2</v>
      </c>
      <c r="M9" s="11">
        <f>[5]Abril!$C$16</f>
        <v>30.9</v>
      </c>
      <c r="N9" s="11">
        <f>[5]Abril!$C$17</f>
        <v>28.7</v>
      </c>
      <c r="O9" s="11">
        <f>[5]Abril!$C$18</f>
        <v>29.3</v>
      </c>
      <c r="P9" s="11">
        <f>[5]Abril!$C$19</f>
        <v>28.5</v>
      </c>
      <c r="Q9" s="11">
        <f>[5]Abril!$C$20</f>
        <v>27.5</v>
      </c>
      <c r="R9" s="11">
        <f>[5]Abril!$C$21</f>
        <v>25.3</v>
      </c>
      <c r="S9" s="11">
        <f>[5]Abril!$C$22</f>
        <v>26.1</v>
      </c>
      <c r="T9" s="11">
        <f>[5]Abril!$C$23</f>
        <v>27.3</v>
      </c>
      <c r="U9" s="11">
        <f>[5]Abril!$C$24</f>
        <v>29.4</v>
      </c>
      <c r="V9" s="11">
        <f>[5]Abril!$C$25</f>
        <v>31.6</v>
      </c>
      <c r="W9" s="11">
        <f>[5]Abril!$C$26</f>
        <v>33</v>
      </c>
      <c r="X9" s="11">
        <f>[5]Abril!$C$27</f>
        <v>32.6</v>
      </c>
      <c r="Y9" s="11">
        <f>[5]Abril!$C$28</f>
        <v>28.2</v>
      </c>
      <c r="Z9" s="11">
        <f>[5]Abril!$C$29</f>
        <v>31.7</v>
      </c>
      <c r="AA9" s="11">
        <f>[5]Abril!$C$30</f>
        <v>32.4</v>
      </c>
      <c r="AB9" s="11">
        <f>[5]Abril!$C$31</f>
        <v>33.4</v>
      </c>
      <c r="AC9" s="11">
        <f>[5]Abril!$C$32</f>
        <v>33.6</v>
      </c>
      <c r="AD9" s="11">
        <f>[5]Abril!$C$33</f>
        <v>33.4</v>
      </c>
      <c r="AE9" s="11">
        <f>[5]Abril!$C$34</f>
        <v>33.200000000000003</v>
      </c>
      <c r="AF9" s="87">
        <f t="shared" si="1"/>
        <v>35.299999999999997</v>
      </c>
      <c r="AG9" s="70" t="s">
        <v>210</v>
      </c>
    </row>
    <row r="10" spans="1:35" x14ac:dyDescent="0.2">
      <c r="A10" s="43" t="s">
        <v>95</v>
      </c>
      <c r="B10" s="11">
        <f>[6]Abril!$C$5</f>
        <v>32.5</v>
      </c>
      <c r="C10" s="11">
        <f>[6]Abril!$C$6</f>
        <v>31.5</v>
      </c>
      <c r="D10" s="11">
        <f>[6]Abril!$C$7</f>
        <v>34.1</v>
      </c>
      <c r="E10" s="11">
        <f>[6]Abril!$C$8</f>
        <v>33.4</v>
      </c>
      <c r="F10" s="11">
        <f>[6]Abril!$C$9</f>
        <v>35</v>
      </c>
      <c r="G10" s="11">
        <f>[6]Abril!$C$10</f>
        <v>34.9</v>
      </c>
      <c r="H10" s="11">
        <f>[6]Abril!$C$11</f>
        <v>29.5</v>
      </c>
      <c r="I10" s="11">
        <f>[6]Abril!$C$12</f>
        <v>31.8</v>
      </c>
      <c r="J10" s="11">
        <f>[6]Abril!$C$13</f>
        <v>32.799999999999997</v>
      </c>
      <c r="K10" s="11">
        <f>[6]Abril!$C$14</f>
        <v>31</v>
      </c>
      <c r="L10" s="11">
        <f>[6]Abril!$C$15</f>
        <v>30.6</v>
      </c>
      <c r="M10" s="11">
        <f>[6]Abril!$C$16</f>
        <v>31.3</v>
      </c>
      <c r="N10" s="11">
        <f>[6]Abril!$C$17</f>
        <v>31.6</v>
      </c>
      <c r="O10" s="11">
        <f>[6]Abril!$C$18</f>
        <v>31.8</v>
      </c>
      <c r="P10" s="11">
        <f>[6]Abril!$C$19</f>
        <v>28</v>
      </c>
      <c r="Q10" s="11">
        <f>[6]Abril!$C$20</f>
        <v>26.4</v>
      </c>
      <c r="R10" s="11">
        <f>[6]Abril!$C$21</f>
        <v>26.3</v>
      </c>
      <c r="S10" s="11">
        <f>[6]Abril!$C$22</f>
        <v>28.1</v>
      </c>
      <c r="T10" s="11">
        <f>[6]Abril!$C$23</f>
        <v>29.1</v>
      </c>
      <c r="U10" s="11">
        <f>[6]Abril!$C$24</f>
        <v>32.700000000000003</v>
      </c>
      <c r="V10" s="11">
        <f>[6]Abril!$C$25</f>
        <v>33.6</v>
      </c>
      <c r="W10" s="11">
        <f>[6]Abril!$C$26</f>
        <v>32.799999999999997</v>
      </c>
      <c r="X10" s="11">
        <f>[6]Abril!$C$27</f>
        <v>32.700000000000003</v>
      </c>
      <c r="Y10" s="11">
        <f>[6]Abril!$C$28</f>
        <v>32.200000000000003</v>
      </c>
      <c r="Z10" s="11">
        <f>[6]Abril!$C$29</f>
        <v>33.200000000000003</v>
      </c>
      <c r="AA10" s="11">
        <f>[6]Abril!$C$30</f>
        <v>33.9</v>
      </c>
      <c r="AB10" s="11">
        <f>[6]Abril!$C$31</f>
        <v>33.799999999999997</v>
      </c>
      <c r="AC10" s="11">
        <f>[6]Abril!$C$32</f>
        <v>33.299999999999997</v>
      </c>
      <c r="AD10" s="11">
        <f>[6]Abril!$C$33</f>
        <v>33.9</v>
      </c>
      <c r="AE10" s="11">
        <f>[6]Abril!$C$34</f>
        <v>33.299999999999997</v>
      </c>
      <c r="AF10" s="87">
        <f t="shared" si="1"/>
        <v>35</v>
      </c>
      <c r="AG10" s="70">
        <f t="shared" si="2"/>
        <v>31.836666666666666</v>
      </c>
    </row>
    <row r="11" spans="1:35" ht="12" customHeight="1" x14ac:dyDescent="0.2">
      <c r="A11" s="43" t="s">
        <v>52</v>
      </c>
      <c r="B11" s="11">
        <f>[7]Abril!$C$5</f>
        <v>30.5</v>
      </c>
      <c r="C11" s="11">
        <f>[7]Abril!$C$6</f>
        <v>32.799999999999997</v>
      </c>
      <c r="D11" s="11">
        <f>[7]Abril!$C$7</f>
        <v>33.799999999999997</v>
      </c>
      <c r="E11" s="11">
        <f>[7]Abril!$C$8</f>
        <v>34.5</v>
      </c>
      <c r="F11" s="11">
        <f>[7]Abril!$C$9</f>
        <v>35.9</v>
      </c>
      <c r="G11" s="11">
        <f>[7]Abril!$C$10</f>
        <v>34.299999999999997</v>
      </c>
      <c r="H11" s="11">
        <f>[7]Abril!$C$11</f>
        <v>33</v>
      </c>
      <c r="I11" s="11">
        <f>[7]Abril!$C$12</f>
        <v>32.299999999999997</v>
      </c>
      <c r="J11" s="11">
        <f>[7]Abril!$C$13</f>
        <v>31.7</v>
      </c>
      <c r="K11" s="11">
        <f>[7]Abril!$C$14</f>
        <v>32.1</v>
      </c>
      <c r="L11" s="11">
        <f>[7]Abril!$C$15</f>
        <v>32.6</v>
      </c>
      <c r="M11" s="11">
        <f>[7]Abril!$C$16</f>
        <v>30.5</v>
      </c>
      <c r="N11" s="11">
        <f>[7]Abril!$C$17</f>
        <v>31</v>
      </c>
      <c r="O11" s="11">
        <f>[7]Abril!$C$18</f>
        <v>29.1</v>
      </c>
      <c r="P11" s="11">
        <f>[7]Abril!$C$19</f>
        <v>30.1</v>
      </c>
      <c r="Q11" s="11">
        <f>[7]Abril!$C$20</f>
        <v>28.7</v>
      </c>
      <c r="R11" s="11">
        <f>[7]Abril!$C$21</f>
        <v>26.6</v>
      </c>
      <c r="S11" s="11">
        <f>[7]Abril!$C$22</f>
        <v>28.2</v>
      </c>
      <c r="T11" s="11">
        <f>[7]Abril!$C$23</f>
        <v>27.2</v>
      </c>
      <c r="U11" s="11">
        <f>[7]Abril!$C$24</f>
        <v>29.3</v>
      </c>
      <c r="V11" s="11">
        <f>[7]Abril!$C$25</f>
        <v>33.1</v>
      </c>
      <c r="W11" s="11">
        <f>[7]Abril!$C$26</f>
        <v>33.799999999999997</v>
      </c>
      <c r="X11" s="11">
        <f>[7]Abril!$C$27</f>
        <v>33.6</v>
      </c>
      <c r="Y11" s="11">
        <f>[7]Abril!$C$28</f>
        <v>32.4</v>
      </c>
      <c r="Z11" s="11">
        <f>[7]Abril!$C$29</f>
        <v>32.799999999999997</v>
      </c>
      <c r="AA11" s="11">
        <f>[7]Abril!$C$30</f>
        <v>33.299999999999997</v>
      </c>
      <c r="AB11" s="11">
        <f>[7]Abril!$C$31</f>
        <v>34.5</v>
      </c>
      <c r="AC11" s="11">
        <f>[7]Abril!$C$32</f>
        <v>35.299999999999997</v>
      </c>
      <c r="AD11" s="11">
        <f>[7]Abril!$C$33</f>
        <v>34.200000000000003</v>
      </c>
      <c r="AE11" s="11">
        <f>[7]Abril!$C$34</f>
        <v>35</v>
      </c>
      <c r="AF11" s="87">
        <f t="shared" si="1"/>
        <v>35.9</v>
      </c>
      <c r="AG11" s="70">
        <f t="shared" si="2"/>
        <v>32.073333333333338</v>
      </c>
    </row>
    <row r="12" spans="1:35" hidden="1" x14ac:dyDescent="0.2">
      <c r="A12" s="43" t="s">
        <v>31</v>
      </c>
      <c r="B12" s="11" t="str">
        <f>[8]Abril!$C$5</f>
        <v>*</v>
      </c>
      <c r="C12" s="11" t="str">
        <f>[8]Abril!$C$6</f>
        <v>*</v>
      </c>
      <c r="D12" s="11" t="str">
        <f>[8]Abril!$C$7</f>
        <v>*</v>
      </c>
      <c r="E12" s="11" t="str">
        <f>[8]Abril!$C$8</f>
        <v>*</v>
      </c>
      <c r="F12" s="11" t="str">
        <f>[8]Abril!$C$9</f>
        <v>*</v>
      </c>
      <c r="G12" s="11" t="str">
        <f>[8]Abril!$C$10</f>
        <v>*</v>
      </c>
      <c r="H12" s="11" t="str">
        <f>[8]Abril!$C$11</f>
        <v>*</v>
      </c>
      <c r="I12" s="11" t="str">
        <f>[8]Abril!$C$12</f>
        <v>*</v>
      </c>
      <c r="J12" s="11" t="str">
        <f>[8]Abril!$C$13</f>
        <v>*</v>
      </c>
      <c r="K12" s="11" t="str">
        <f>[8]Abril!$C$14</f>
        <v>*</v>
      </c>
      <c r="L12" s="11" t="str">
        <f>[8]Abril!$C$15</f>
        <v>*</v>
      </c>
      <c r="M12" s="11" t="str">
        <f>[8]Abril!$C$16</f>
        <v>*</v>
      </c>
      <c r="N12" s="11" t="str">
        <f>[8]Abril!$C$17</f>
        <v>*</v>
      </c>
      <c r="O12" s="11" t="str">
        <f>[8]Abril!$C$18</f>
        <v>*</v>
      </c>
      <c r="P12" s="11" t="str">
        <f>[8]Abril!$C$19</f>
        <v>*</v>
      </c>
      <c r="Q12" s="11" t="str">
        <f>[8]Abril!$C$20</f>
        <v>*</v>
      </c>
      <c r="R12" s="11" t="str">
        <f>[8]Abril!$C$21</f>
        <v>*</v>
      </c>
      <c r="S12" s="11" t="str">
        <f>[8]Abril!$C$22</f>
        <v>*</v>
      </c>
      <c r="T12" s="11" t="str">
        <f>[8]Abril!$C$23</f>
        <v>*</v>
      </c>
      <c r="U12" s="11" t="str">
        <f>[8]Abril!$C$24</f>
        <v>*</v>
      </c>
      <c r="V12" s="11" t="str">
        <f>[8]Abril!$C$25</f>
        <v>*</v>
      </c>
      <c r="W12" s="11" t="str">
        <f>[8]Abril!$C$26</f>
        <v>*</v>
      </c>
      <c r="X12" s="11" t="str">
        <f>[8]Abril!$C$27</f>
        <v>*</v>
      </c>
      <c r="Y12" s="11" t="str">
        <f>[8]Abril!$C$28</f>
        <v>*</v>
      </c>
      <c r="Z12" s="11" t="str">
        <f>[8]Abril!$C$29</f>
        <v>*</v>
      </c>
      <c r="AA12" s="11" t="str">
        <f>[8]Abril!$C$30</f>
        <v>*</v>
      </c>
      <c r="AB12" s="11" t="str">
        <f>[8]Abril!$C$31</f>
        <v>*</v>
      </c>
      <c r="AC12" s="11" t="str">
        <f>[8]Abril!$C$32</f>
        <v>*</v>
      </c>
      <c r="AD12" s="11" t="str">
        <f>[8]Abril!$C$33</f>
        <v>*</v>
      </c>
      <c r="AE12" s="11" t="str">
        <f>[8]Abril!$C$34</f>
        <v>*</v>
      </c>
      <c r="AF12" s="87">
        <f t="shared" si="1"/>
        <v>0</v>
      </c>
      <c r="AG12" s="70" t="s">
        <v>210</v>
      </c>
    </row>
    <row r="13" spans="1:35" ht="12" customHeight="1" x14ac:dyDescent="0.2">
      <c r="A13" s="43" t="s">
        <v>98</v>
      </c>
      <c r="B13" s="11">
        <f>[9]Abril!$C$5</f>
        <v>27.8</v>
      </c>
      <c r="C13" s="11">
        <f>[9]Abril!$C$6</f>
        <v>32.799999999999997</v>
      </c>
      <c r="D13" s="11">
        <f>[9]Abril!$C$7</f>
        <v>34.1</v>
      </c>
      <c r="E13" s="11">
        <f>[9]Abril!$C$8</f>
        <v>35.1</v>
      </c>
      <c r="F13" s="11">
        <f>[9]Abril!$C$9</f>
        <v>36.6</v>
      </c>
      <c r="G13" s="11">
        <f>[9]Abril!$C$10</f>
        <v>36.1</v>
      </c>
      <c r="H13" s="11">
        <f>[9]Abril!$C$11</f>
        <v>33.200000000000003</v>
      </c>
      <c r="I13" s="11">
        <f>[9]Abril!$C$12</f>
        <v>31.7</v>
      </c>
      <c r="J13" s="11">
        <f>[9]Abril!$C$13</f>
        <v>32.9</v>
      </c>
      <c r="K13" s="11">
        <f>[9]Abril!$C$14</f>
        <v>32.299999999999997</v>
      </c>
      <c r="L13" s="11">
        <f>[9]Abril!$C$15</f>
        <v>29.1</v>
      </c>
      <c r="M13" s="11">
        <f>[9]Abril!$C$16</f>
        <v>31.3</v>
      </c>
      <c r="N13" s="11">
        <f>[9]Abril!$C$17</f>
        <v>31.6</v>
      </c>
      <c r="O13" s="11">
        <f>[9]Abril!$C$18</f>
        <v>33.1</v>
      </c>
      <c r="P13" s="11">
        <f>[9]Abril!$C$19</f>
        <v>31.6</v>
      </c>
      <c r="Q13" s="11">
        <f>[9]Abril!$C$20</f>
        <v>27.9</v>
      </c>
      <c r="R13" s="11">
        <f>[9]Abril!$C$21</f>
        <v>28.2</v>
      </c>
      <c r="S13" s="11">
        <f>[9]Abril!$C$22</f>
        <v>28</v>
      </c>
      <c r="T13" s="11">
        <f>[9]Abril!$C$23</f>
        <v>30.5</v>
      </c>
      <c r="U13" s="11">
        <f>[9]Abril!$C$24</f>
        <v>32.299999999999997</v>
      </c>
      <c r="V13" s="11">
        <f>[9]Abril!$C$25</f>
        <v>33.799999999999997</v>
      </c>
      <c r="W13" s="11">
        <f>[9]Abril!$C$26</f>
        <v>33.1</v>
      </c>
      <c r="X13" s="11">
        <f>[9]Abril!$C$27</f>
        <v>33.6</v>
      </c>
      <c r="Y13" s="11">
        <f>[9]Abril!$C$28</f>
        <v>31.5</v>
      </c>
      <c r="Z13" s="11">
        <f>[9]Abril!$C$29</f>
        <v>33.700000000000003</v>
      </c>
      <c r="AA13" s="11">
        <f>[9]Abril!$C$30</f>
        <v>34</v>
      </c>
      <c r="AB13" s="11">
        <f>[9]Abril!$C$31</f>
        <v>34.5</v>
      </c>
      <c r="AC13" s="11">
        <f>[9]Abril!$C$32</f>
        <v>34.9</v>
      </c>
      <c r="AD13" s="11">
        <f>[9]Abril!$C$33</f>
        <v>34.799999999999997</v>
      </c>
      <c r="AE13" s="11">
        <f>[9]Abril!$C$34</f>
        <v>34.4</v>
      </c>
      <c r="AF13" s="87">
        <f t="shared" si="1"/>
        <v>36.6</v>
      </c>
      <c r="AG13" s="70">
        <f t="shared" si="2"/>
        <v>32.483333333333334</v>
      </c>
    </row>
    <row r="14" spans="1:35" hidden="1" x14ac:dyDescent="0.2">
      <c r="A14" s="43" t="s">
        <v>102</v>
      </c>
      <c r="B14" s="11" t="str">
        <f>[10]Abril!$C$5</f>
        <v>*</v>
      </c>
      <c r="C14" s="11" t="str">
        <f>[10]Abril!$C$6</f>
        <v>*</v>
      </c>
      <c r="D14" s="11" t="str">
        <f>[10]Abril!$C$7</f>
        <v>*</v>
      </c>
      <c r="E14" s="11" t="str">
        <f>[10]Abril!$C$8</f>
        <v>*</v>
      </c>
      <c r="F14" s="11" t="str">
        <f>[10]Abril!$C$9</f>
        <v>*</v>
      </c>
      <c r="G14" s="11" t="str">
        <f>[10]Abril!$C$10</f>
        <v>*</v>
      </c>
      <c r="H14" s="11" t="str">
        <f>[10]Abril!$C$11</f>
        <v>*</v>
      </c>
      <c r="I14" s="11" t="str">
        <f>[10]Abril!$C$12</f>
        <v>*</v>
      </c>
      <c r="J14" s="11" t="str">
        <f>[10]Abril!$C$13</f>
        <v>*</v>
      </c>
      <c r="K14" s="11" t="str">
        <f>[10]Abril!$C$14</f>
        <v>*</v>
      </c>
      <c r="L14" s="11" t="str">
        <f>[10]Abril!$C$15</f>
        <v>*</v>
      </c>
      <c r="M14" s="11" t="str">
        <f>[10]Abril!$C$16</f>
        <v>*</v>
      </c>
      <c r="N14" s="11" t="str">
        <f>[10]Abril!$C$17</f>
        <v>*</v>
      </c>
      <c r="O14" s="11" t="str">
        <f>[10]Abril!$C$18</f>
        <v>*</v>
      </c>
      <c r="P14" s="11" t="str">
        <f>[10]Abril!$C$19</f>
        <v>*</v>
      </c>
      <c r="Q14" s="11" t="str">
        <f>[10]Abril!$C$20</f>
        <v>*</v>
      </c>
      <c r="R14" s="11" t="str">
        <f>[10]Abril!$C$21</f>
        <v>*</v>
      </c>
      <c r="S14" s="11" t="str">
        <f>[10]Abril!$C$22</f>
        <v>*</v>
      </c>
      <c r="T14" s="11" t="str">
        <f>[10]Abril!$C$23</f>
        <v>*</v>
      </c>
      <c r="U14" s="11" t="str">
        <f>[10]Abril!$C$24</f>
        <v>*</v>
      </c>
      <c r="V14" s="11" t="str">
        <f>[10]Abril!$C$25</f>
        <v>*</v>
      </c>
      <c r="W14" s="11" t="str">
        <f>[10]Abril!$C$26</f>
        <v>*</v>
      </c>
      <c r="X14" s="11" t="str">
        <f>[10]Abril!$C$27</f>
        <v>*</v>
      </c>
      <c r="Y14" s="11" t="str">
        <f>[10]Abril!$C$28</f>
        <v>*</v>
      </c>
      <c r="Z14" s="11" t="str">
        <f>[10]Abril!$C$29</f>
        <v>*</v>
      </c>
      <c r="AA14" s="11" t="str">
        <f>[10]Abril!$C$30</f>
        <v>*</v>
      </c>
      <c r="AB14" s="11" t="str">
        <f>[10]Abril!$C$31</f>
        <v>*</v>
      </c>
      <c r="AC14" s="11" t="str">
        <f>[10]Abril!$C$32</f>
        <v>*</v>
      </c>
      <c r="AD14" s="11" t="str">
        <f>[10]Abril!$C$33</f>
        <v>*</v>
      </c>
      <c r="AE14" s="11" t="str">
        <f>[10]Abril!$C$34</f>
        <v>*</v>
      </c>
      <c r="AF14" s="87">
        <f t="shared" si="1"/>
        <v>0</v>
      </c>
      <c r="AG14" s="70" t="s">
        <v>210</v>
      </c>
    </row>
    <row r="15" spans="1:35" x14ac:dyDescent="0.2">
      <c r="A15" s="43" t="s">
        <v>105</v>
      </c>
      <c r="B15" s="11">
        <f>[11]Abril!$C$5</f>
        <v>26.4</v>
      </c>
      <c r="C15" s="11">
        <f>[11]Abril!$C$6</f>
        <v>33.799999999999997</v>
      </c>
      <c r="D15" s="11">
        <f>[11]Abril!$C$7</f>
        <v>35.4</v>
      </c>
      <c r="E15" s="11">
        <f>[11]Abril!$C$8</f>
        <v>35.4</v>
      </c>
      <c r="F15" s="11">
        <f>[11]Abril!$C$9</f>
        <v>36.700000000000003</v>
      </c>
      <c r="G15" s="11">
        <f>[11]Abril!$C$10</f>
        <v>37.299999999999997</v>
      </c>
      <c r="H15" s="11">
        <f>[11]Abril!$C$11</f>
        <v>29.2</v>
      </c>
      <c r="I15" s="11">
        <f>[11]Abril!$C$12</f>
        <v>31.6</v>
      </c>
      <c r="J15" s="11">
        <f>[11]Abril!$C$13</f>
        <v>35.5</v>
      </c>
      <c r="K15" s="11">
        <f>[11]Abril!$C$14</f>
        <v>34.799999999999997</v>
      </c>
      <c r="L15" s="11">
        <f>[11]Abril!$C$15</f>
        <v>34.200000000000003</v>
      </c>
      <c r="M15" s="11">
        <f>[11]Abril!$C$16</f>
        <v>33.700000000000003</v>
      </c>
      <c r="N15" s="11">
        <f>[11]Abril!$C$17</f>
        <v>32.5</v>
      </c>
      <c r="O15" s="11">
        <f>[11]Abril!$C$18</f>
        <v>29.7</v>
      </c>
      <c r="P15" s="11">
        <f>[11]Abril!$C$19</f>
        <v>23.9</v>
      </c>
      <c r="Q15" s="11">
        <f>[11]Abril!$C$20</f>
        <v>27.4</v>
      </c>
      <c r="R15" s="11">
        <f>[11]Abril!$C$21</f>
        <v>26.3</v>
      </c>
      <c r="S15" s="11">
        <f>[11]Abril!$C$22</f>
        <v>27.7</v>
      </c>
      <c r="T15" s="11">
        <f>[11]Abril!$C$23</f>
        <v>28.5</v>
      </c>
      <c r="U15" s="11">
        <f>[11]Abril!$C$24</f>
        <v>29.9</v>
      </c>
      <c r="V15" s="11">
        <f>[11]Abril!$C$25</f>
        <v>32.700000000000003</v>
      </c>
      <c r="W15" s="11">
        <f>[11]Abril!$C$26</f>
        <v>32.9</v>
      </c>
      <c r="X15" s="11">
        <f>[11]Abril!$C$27</f>
        <v>33.6</v>
      </c>
      <c r="Y15" s="11">
        <f>[11]Abril!$C$28</f>
        <v>30.2</v>
      </c>
      <c r="Z15" s="11">
        <f>[11]Abril!$C$29</f>
        <v>32.4</v>
      </c>
      <c r="AA15" s="11">
        <f>[11]Abril!$C$30</f>
        <v>33.6</v>
      </c>
      <c r="AB15" s="11">
        <f>[11]Abril!$C$31</f>
        <v>33.9</v>
      </c>
      <c r="AC15" s="11">
        <f>[11]Abril!$C$32</f>
        <v>34.200000000000003</v>
      </c>
      <c r="AD15" s="11">
        <f>[11]Abril!$C$33</f>
        <v>34.1</v>
      </c>
      <c r="AE15" s="11">
        <f>[11]Abril!$C$34</f>
        <v>33.700000000000003</v>
      </c>
      <c r="AF15" s="87">
        <f t="shared" si="1"/>
        <v>37.299999999999997</v>
      </c>
      <c r="AG15" s="70">
        <f t="shared" si="2"/>
        <v>32.040000000000006</v>
      </c>
    </row>
    <row r="16" spans="1:35" x14ac:dyDescent="0.2">
      <c r="A16" s="43" t="s">
        <v>152</v>
      </c>
      <c r="B16" s="11">
        <f>[12]Abril!$C$5</f>
        <v>32</v>
      </c>
      <c r="C16" s="11">
        <f>[12]Abril!$C$6</f>
        <v>32.4</v>
      </c>
      <c r="D16" s="11">
        <f>[12]Abril!$C$7</f>
        <v>32.4</v>
      </c>
      <c r="E16" s="11">
        <f>[12]Abril!$C$8</f>
        <v>33.799999999999997</v>
      </c>
      <c r="F16" s="11">
        <f>[12]Abril!$C$9</f>
        <v>34.6</v>
      </c>
      <c r="G16" s="11">
        <f>[12]Abril!$C$10</f>
        <v>34.4</v>
      </c>
      <c r="H16" s="11">
        <f>[12]Abril!$C$11</f>
        <v>30.9</v>
      </c>
      <c r="I16" s="11">
        <f>[12]Abril!$C$12</f>
        <v>30.7</v>
      </c>
      <c r="J16" s="11">
        <f>[12]Abril!$C$13</f>
        <v>33.299999999999997</v>
      </c>
      <c r="K16" s="11">
        <f>[12]Abril!$C$14</f>
        <v>31.5</v>
      </c>
      <c r="L16" s="11">
        <f>[12]Abril!$C$15</f>
        <v>29.5</v>
      </c>
      <c r="M16" s="11">
        <f>[12]Abril!$C$16</f>
        <v>30.2</v>
      </c>
      <c r="N16" s="11">
        <f>[12]Abril!$C$17</f>
        <v>30.1</v>
      </c>
      <c r="O16" s="11">
        <f>[12]Abril!$C$18</f>
        <v>30.6</v>
      </c>
      <c r="P16" s="11">
        <f>[12]Abril!$C$19</f>
        <v>28.7</v>
      </c>
      <c r="Q16" s="11">
        <f>[12]Abril!$C$20</f>
        <v>29</v>
      </c>
      <c r="R16" s="11">
        <f>[12]Abril!$C$21</f>
        <v>28.6</v>
      </c>
      <c r="S16" s="11">
        <f>[12]Abril!$C$22</f>
        <v>28.9</v>
      </c>
      <c r="T16" s="11">
        <f>[12]Abril!$C$23</f>
        <v>29.9</v>
      </c>
      <c r="U16" s="11">
        <f>[12]Abril!$C$24</f>
        <v>32.6</v>
      </c>
      <c r="V16" s="11">
        <f>[12]Abril!$C$25</f>
        <v>33</v>
      </c>
      <c r="W16" s="11">
        <f>[12]Abril!$C$26</f>
        <v>31.9</v>
      </c>
      <c r="X16" s="11">
        <f>[12]Abril!$C$27</f>
        <v>31.8</v>
      </c>
      <c r="Y16" s="11">
        <f>[12]Abril!$C$28</f>
        <v>32</v>
      </c>
      <c r="Z16" s="11">
        <f>[12]Abril!$C$29</f>
        <v>32.9</v>
      </c>
      <c r="AA16" s="11">
        <f>[12]Abril!$C$30</f>
        <v>33.700000000000003</v>
      </c>
      <c r="AB16" s="11">
        <f>[12]Abril!$C$31</f>
        <v>33.200000000000003</v>
      </c>
      <c r="AC16" s="11">
        <f>[12]Abril!$C$32</f>
        <v>33</v>
      </c>
      <c r="AD16" s="11">
        <f>[12]Abril!$C$33</f>
        <v>33.200000000000003</v>
      </c>
      <c r="AE16" s="11">
        <f>[12]Abril!$C$34</f>
        <v>33.4</v>
      </c>
      <c r="AF16" s="87">
        <f t="shared" si="1"/>
        <v>34.6</v>
      </c>
      <c r="AG16" s="70">
        <f t="shared" si="2"/>
        <v>31.740000000000002</v>
      </c>
      <c r="AI16" s="12" t="s">
        <v>35</v>
      </c>
    </row>
    <row r="17" spans="1:38" x14ac:dyDescent="0.2">
      <c r="A17" s="43" t="s">
        <v>2</v>
      </c>
      <c r="B17" s="11">
        <f>[13]Abril!$C$5</f>
        <v>30.3</v>
      </c>
      <c r="C17" s="11">
        <f>[13]Abril!$C$6</f>
        <v>31.7</v>
      </c>
      <c r="D17" s="11">
        <f>[13]Abril!$C$7</f>
        <v>33.5</v>
      </c>
      <c r="E17" s="11">
        <f>[13]Abril!$C$8</f>
        <v>34.299999999999997</v>
      </c>
      <c r="F17" s="11">
        <f>[13]Abril!$C$9</f>
        <v>35.799999999999997</v>
      </c>
      <c r="G17" s="11">
        <f>[13]Abril!$C$10</f>
        <v>35.5</v>
      </c>
      <c r="H17" s="11">
        <f>[13]Abril!$C$11</f>
        <v>29.6</v>
      </c>
      <c r="I17" s="11">
        <f>[13]Abril!$C$12</f>
        <v>31.4</v>
      </c>
      <c r="J17" s="11">
        <f>[13]Abril!$C$13</f>
        <v>32.200000000000003</v>
      </c>
      <c r="K17" s="11">
        <f>[13]Abril!$C$14</f>
        <v>31.3</v>
      </c>
      <c r="L17" s="11">
        <f>[13]Abril!$C$15</f>
        <v>30.6</v>
      </c>
      <c r="M17" s="11">
        <f>[13]Abril!$C$16</f>
        <v>29.7</v>
      </c>
      <c r="N17" s="11">
        <f>[13]Abril!$C$17</f>
        <v>30.9</v>
      </c>
      <c r="O17" s="11">
        <f>[13]Abril!$C$18</f>
        <v>31.1</v>
      </c>
      <c r="P17" s="11">
        <f>[13]Abril!$C$19</f>
        <v>28.4</v>
      </c>
      <c r="Q17" s="11">
        <f>[13]Abril!$C$20</f>
        <v>25.7</v>
      </c>
      <c r="R17" s="11">
        <f>[13]Abril!$C$21</f>
        <v>25.8</v>
      </c>
      <c r="S17" s="11">
        <f>[13]Abril!$C$22</f>
        <v>28</v>
      </c>
      <c r="T17" s="11">
        <f>[13]Abril!$C$23</f>
        <v>29.5</v>
      </c>
      <c r="U17" s="11">
        <f>[13]Abril!$C$24</f>
        <v>31.9</v>
      </c>
      <c r="V17" s="11">
        <f>[13]Abril!$C$25</f>
        <v>33.200000000000003</v>
      </c>
      <c r="W17" s="11">
        <f>[13]Abril!$C$26</f>
        <v>31.8</v>
      </c>
      <c r="X17" s="11">
        <f>[13]Abril!$C$27</f>
        <v>32.200000000000003</v>
      </c>
      <c r="Y17" s="11">
        <f>[13]Abril!$C$28</f>
        <v>30.8</v>
      </c>
      <c r="Z17" s="11">
        <f>[13]Abril!$C$29</f>
        <v>32.5</v>
      </c>
      <c r="AA17" s="11">
        <f>[13]Abril!$C$30</f>
        <v>33.299999999999997</v>
      </c>
      <c r="AB17" s="11">
        <f>[13]Abril!$C$31</f>
        <v>32.9</v>
      </c>
      <c r="AC17" s="11">
        <f>[13]Abril!$C$32</f>
        <v>32.4</v>
      </c>
      <c r="AD17" s="11">
        <f>[13]Abril!$C$33</f>
        <v>33</v>
      </c>
      <c r="AE17" s="11">
        <f>[13]Abril!$C$34</f>
        <v>32.9</v>
      </c>
      <c r="AF17" s="87">
        <f t="shared" si="1"/>
        <v>35.799999999999997</v>
      </c>
      <c r="AG17" s="70">
        <f t="shared" si="2"/>
        <v>31.406666666666659</v>
      </c>
      <c r="AI17" s="12" t="s">
        <v>35</v>
      </c>
    </row>
    <row r="18" spans="1:38" x14ac:dyDescent="0.2">
      <c r="A18" s="43" t="s">
        <v>3</v>
      </c>
      <c r="B18" s="11">
        <f>[14]Abril!$C$5</f>
        <v>33.1</v>
      </c>
      <c r="C18" s="11">
        <f>[14]Abril!$C$6</f>
        <v>32</v>
      </c>
      <c r="D18" s="11">
        <f>[14]Abril!$C$7</f>
        <v>32.700000000000003</v>
      </c>
      <c r="E18" s="11">
        <f>[14]Abril!$C$8</f>
        <v>33.4</v>
      </c>
      <c r="F18" s="11">
        <f>[14]Abril!$C$9</f>
        <v>34.299999999999997</v>
      </c>
      <c r="G18" s="11">
        <f>[14]Abril!$C$10</f>
        <v>34.200000000000003</v>
      </c>
      <c r="H18" s="11">
        <f>[14]Abril!$C$11</f>
        <v>31</v>
      </c>
      <c r="I18" s="11">
        <f>[14]Abril!$C$12</f>
        <v>31.5</v>
      </c>
      <c r="J18" s="11">
        <f>[14]Abril!$C$13</f>
        <v>31.4</v>
      </c>
      <c r="K18" s="11">
        <f>[14]Abril!$C$14</f>
        <v>32.299999999999997</v>
      </c>
      <c r="L18" s="11">
        <f>[14]Abril!$C$15</f>
        <v>28.7</v>
      </c>
      <c r="M18" s="11">
        <f>[14]Abril!$C$16</f>
        <v>29.8</v>
      </c>
      <c r="N18" s="11">
        <f>[14]Abril!$C$17</f>
        <v>31.9</v>
      </c>
      <c r="O18" s="11">
        <f>[14]Abril!$C$18</f>
        <v>28.1</v>
      </c>
      <c r="P18" s="11">
        <f>[14]Abril!$C$19</f>
        <v>31.1</v>
      </c>
      <c r="Q18" s="11">
        <f>[14]Abril!$C$20</f>
        <v>32.5</v>
      </c>
      <c r="R18" s="11">
        <f>[14]Abril!$C$21</f>
        <v>30.6</v>
      </c>
      <c r="S18" s="11">
        <f>[14]Abril!$C$22</f>
        <v>30.4</v>
      </c>
      <c r="T18" s="11">
        <f>[14]Abril!$C$23</f>
        <v>30.2</v>
      </c>
      <c r="U18" s="11">
        <f>[14]Abril!$C$24</f>
        <v>32.1</v>
      </c>
      <c r="V18" s="11">
        <f>[14]Abril!$C$25</f>
        <v>32.4</v>
      </c>
      <c r="W18" s="11">
        <f>[14]Abril!$C$26</f>
        <v>32.200000000000003</v>
      </c>
      <c r="X18" s="11">
        <f>[14]Abril!$C$27</f>
        <v>32</v>
      </c>
      <c r="Y18" s="11">
        <f>[14]Abril!$C$28</f>
        <v>32.700000000000003</v>
      </c>
      <c r="Z18" s="11">
        <f>[14]Abril!$C$29</f>
        <v>33.1</v>
      </c>
      <c r="AA18" s="11">
        <f>[14]Abril!$C$30</f>
        <v>33.9</v>
      </c>
      <c r="AB18" s="11">
        <f>[14]Abril!$C$31</f>
        <v>33.6</v>
      </c>
      <c r="AC18" s="11">
        <f>[14]Abril!$C$32</f>
        <v>34.799999999999997</v>
      </c>
      <c r="AD18" s="11">
        <f>[14]Abril!$C$33</f>
        <v>33.799999999999997</v>
      </c>
      <c r="AE18" s="11">
        <f>[14]Abril!$C$34</f>
        <v>34.200000000000003</v>
      </c>
      <c r="AF18" s="87">
        <f t="shared" si="1"/>
        <v>34.799999999999997</v>
      </c>
      <c r="AG18" s="70" t="s">
        <v>210</v>
      </c>
      <c r="AH18" s="12" t="s">
        <v>35</v>
      </c>
      <c r="AI18" s="12" t="s">
        <v>35</v>
      </c>
      <c r="AK18" t="s">
        <v>35</v>
      </c>
    </row>
    <row r="19" spans="1:38" x14ac:dyDescent="0.2">
      <c r="A19" s="43" t="s">
        <v>4</v>
      </c>
      <c r="B19" s="11">
        <f>[15]Abril!$C$5</f>
        <v>30.9</v>
      </c>
      <c r="C19" s="11">
        <f>[15]Abril!$C$6</f>
        <v>30.4</v>
      </c>
      <c r="D19" s="11">
        <f>[15]Abril!$C$7</f>
        <v>30.6</v>
      </c>
      <c r="E19" s="11">
        <f>[15]Abril!$C$8</f>
        <v>31.5</v>
      </c>
      <c r="F19" s="11">
        <f>[15]Abril!$C$9</f>
        <v>31.9</v>
      </c>
      <c r="G19" s="11">
        <f>[15]Abril!$C$10</f>
        <v>31.5</v>
      </c>
      <c r="H19" s="11">
        <f>[15]Abril!$C$11</f>
        <v>28.7</v>
      </c>
      <c r="I19" s="11">
        <f>[15]Abril!$C$12</f>
        <v>29.9</v>
      </c>
      <c r="J19" s="11">
        <f>[15]Abril!$C$13</f>
        <v>29.6</v>
      </c>
      <c r="K19" s="11">
        <f>[15]Abril!$C$14</f>
        <v>30.3</v>
      </c>
      <c r="L19" s="11">
        <f>[15]Abril!$C$15</f>
        <v>28.1</v>
      </c>
      <c r="M19" s="11">
        <f>[15]Abril!$C$16</f>
        <v>27.8</v>
      </c>
      <c r="N19" s="11">
        <f>[15]Abril!$C$17</f>
        <v>28.6</v>
      </c>
      <c r="O19" s="11">
        <f>[15]Abril!$C$18</f>
        <v>26.8</v>
      </c>
      <c r="P19" s="11">
        <f>[15]Abril!$C$19</f>
        <v>28.9</v>
      </c>
      <c r="Q19" s="11">
        <f>[15]Abril!$C$20</f>
        <v>30.5</v>
      </c>
      <c r="R19" s="11">
        <f>[15]Abril!$C$21</f>
        <v>28.6</v>
      </c>
      <c r="S19" s="11">
        <f>[15]Abril!$C$22</f>
        <v>27.8</v>
      </c>
      <c r="T19" s="11">
        <f>[15]Abril!$C$23</f>
        <v>27.7</v>
      </c>
      <c r="U19" s="11">
        <f>[15]Abril!$C$24</f>
        <v>30.8</v>
      </c>
      <c r="V19" s="11">
        <f>[15]Abril!$C$25</f>
        <v>30.5</v>
      </c>
      <c r="W19" s="11">
        <f>[15]Abril!$C$26</f>
        <v>30.2</v>
      </c>
      <c r="X19" s="11">
        <f>[15]Abril!$C$27</f>
        <v>30.8</v>
      </c>
      <c r="Y19" s="11">
        <f>[15]Abril!$C$28</f>
        <v>30.4</v>
      </c>
      <c r="Z19" s="11">
        <f>[15]Abril!$C$29</f>
        <v>31.1</v>
      </c>
      <c r="AA19" s="11">
        <f>[15]Abril!$C$30</f>
        <v>31.6</v>
      </c>
      <c r="AB19" s="11">
        <f>[15]Abril!$C$31</f>
        <v>31.5</v>
      </c>
      <c r="AC19" s="11">
        <f>[15]Abril!$C$32</f>
        <v>32.299999999999997</v>
      </c>
      <c r="AD19" s="11">
        <f>[15]Abril!$C$33</f>
        <v>31.5</v>
      </c>
      <c r="AE19" s="11">
        <f>[15]Abril!$C$34</f>
        <v>31.5</v>
      </c>
      <c r="AF19" s="87">
        <f t="shared" si="1"/>
        <v>32.299999999999997</v>
      </c>
      <c r="AG19" s="70">
        <f t="shared" si="2"/>
        <v>30.076666666666668</v>
      </c>
    </row>
    <row r="20" spans="1:38" x14ac:dyDescent="0.2">
      <c r="A20" s="43" t="s">
        <v>5</v>
      </c>
      <c r="B20" s="11">
        <f>[16]Abril!$C$5</f>
        <v>33.6</v>
      </c>
      <c r="C20" s="11">
        <f>[16]Abril!$C$6</f>
        <v>34.700000000000003</v>
      </c>
      <c r="D20" s="11">
        <f>[16]Abril!$C$7</f>
        <v>35</v>
      </c>
      <c r="E20" s="11">
        <f>[16]Abril!$C$8</f>
        <v>35.6</v>
      </c>
      <c r="F20" s="11">
        <f>[16]Abril!$C$9</f>
        <v>35.9</v>
      </c>
      <c r="G20" s="11">
        <f>[16]Abril!$C$10</f>
        <v>35.700000000000003</v>
      </c>
      <c r="H20" s="11">
        <f>[16]Abril!$C$11</f>
        <v>34.4</v>
      </c>
      <c r="I20" s="11">
        <f>[16]Abril!$C$12</f>
        <v>34.4</v>
      </c>
      <c r="J20" s="11">
        <f>[16]Abril!$C$13</f>
        <v>34.200000000000003</v>
      </c>
      <c r="K20" s="11">
        <f>[16]Abril!$C$14</f>
        <v>34.200000000000003</v>
      </c>
      <c r="L20" s="11">
        <f>[16]Abril!$C$15</f>
        <v>28.9</v>
      </c>
      <c r="M20" s="11">
        <f>[16]Abril!$C$16</f>
        <v>30.2</v>
      </c>
      <c r="N20" s="11">
        <f>[16]Abril!$C$17</f>
        <v>32.799999999999997</v>
      </c>
      <c r="O20" s="11">
        <f>[16]Abril!$C$18</f>
        <v>34.4</v>
      </c>
      <c r="P20" s="11">
        <f>[16]Abril!$C$19</f>
        <v>33.5</v>
      </c>
      <c r="Q20" s="11">
        <f>[16]Abril!$C$20</f>
        <v>31.4</v>
      </c>
      <c r="R20" s="11">
        <f>[16]Abril!$C$21</f>
        <v>25.4</v>
      </c>
      <c r="S20" s="11">
        <f>[16]Abril!$C$22</f>
        <v>30.2</v>
      </c>
      <c r="T20" s="11">
        <f>[16]Abril!$C$23</f>
        <v>31.2</v>
      </c>
      <c r="U20" s="11">
        <f>[16]Abril!$C$24</f>
        <v>34.299999999999997</v>
      </c>
      <c r="V20" s="11">
        <f>[16]Abril!$C$25</f>
        <v>35.4</v>
      </c>
      <c r="W20" s="11">
        <f>[16]Abril!$C$26</f>
        <v>35</v>
      </c>
      <c r="X20" s="11">
        <f>[16]Abril!$C$27</f>
        <v>35.6</v>
      </c>
      <c r="Y20" s="11">
        <f>[16]Abril!$C$28</f>
        <v>36</v>
      </c>
      <c r="Z20" s="11">
        <f>[16]Abril!$C$29</f>
        <v>35.5</v>
      </c>
      <c r="AA20" s="11">
        <f>[16]Abril!$C$30</f>
        <v>35.6</v>
      </c>
      <c r="AB20" s="11">
        <f>[16]Abril!$C$31</f>
        <v>36.5</v>
      </c>
      <c r="AC20" s="11">
        <f>[16]Abril!$C$32</f>
        <v>36.4</v>
      </c>
      <c r="AD20" s="11">
        <f>[16]Abril!$C$33</f>
        <v>35.6</v>
      </c>
      <c r="AE20" s="11">
        <f>[16]Abril!$C$34</f>
        <v>36.1</v>
      </c>
      <c r="AF20" s="87">
        <f t="shared" si="1"/>
        <v>36.5</v>
      </c>
      <c r="AG20" s="70">
        <f t="shared" si="2"/>
        <v>33.923333333333332</v>
      </c>
      <c r="AH20" s="12" t="s">
        <v>35</v>
      </c>
      <c r="AI20" t="s">
        <v>35</v>
      </c>
      <c r="AK20" t="s">
        <v>35</v>
      </c>
    </row>
    <row r="21" spans="1:38" x14ac:dyDescent="0.2">
      <c r="A21" s="43" t="s">
        <v>33</v>
      </c>
      <c r="B21" s="11">
        <f>[17]Abril!$C$5</f>
        <v>31.7</v>
      </c>
      <c r="C21" s="11">
        <f>[17]Abril!$C$6</f>
        <v>29.4</v>
      </c>
      <c r="D21" s="11">
        <f>[17]Abril!$C$7</f>
        <v>31.2</v>
      </c>
      <c r="E21" s="11">
        <f>[17]Abril!$C$8</f>
        <v>31.5</v>
      </c>
      <c r="F21" s="11">
        <f>[17]Abril!$C$9</f>
        <v>32.6</v>
      </c>
      <c r="G21" s="11">
        <f>[17]Abril!$C$10</f>
        <v>32.200000000000003</v>
      </c>
      <c r="H21" s="11">
        <f>[17]Abril!$C$11</f>
        <v>31</v>
      </c>
      <c r="I21" s="11">
        <f>[17]Abril!$C$12</f>
        <v>31.1</v>
      </c>
      <c r="J21" s="11">
        <f>[17]Abril!$C$13</f>
        <v>31.3</v>
      </c>
      <c r="K21" s="11">
        <f>[17]Abril!$C$14</f>
        <v>31.1</v>
      </c>
      <c r="L21" s="11">
        <f>[17]Abril!$C$15</f>
        <v>29.7</v>
      </c>
      <c r="M21" s="11">
        <f>[17]Abril!$C$16</f>
        <v>27.7</v>
      </c>
      <c r="N21" s="11">
        <f>[17]Abril!$C$17</f>
        <v>30.9</v>
      </c>
      <c r="O21" s="11">
        <f>[17]Abril!$C$18</f>
        <v>29.5</v>
      </c>
      <c r="P21" s="11">
        <f>[17]Abril!$C$19</f>
        <v>31.2</v>
      </c>
      <c r="Q21" s="11">
        <f>[17]Abril!$C$20</f>
        <v>31.4</v>
      </c>
      <c r="R21" s="11">
        <f>[17]Abril!$C$21</f>
        <v>29.9</v>
      </c>
      <c r="S21" s="11">
        <f>[17]Abril!$C$22</f>
        <v>29.7</v>
      </c>
      <c r="T21" s="11">
        <f>[17]Abril!$C$23</f>
        <v>30.7</v>
      </c>
      <c r="U21" s="11">
        <f>[17]Abril!$C$24</f>
        <v>31.6</v>
      </c>
      <c r="V21" s="11">
        <f>[17]Abril!$C$25</f>
        <v>32.6</v>
      </c>
      <c r="W21" s="11">
        <f>[17]Abril!$C$26</f>
        <v>31.9</v>
      </c>
      <c r="X21" s="11">
        <f>[17]Abril!$C$27</f>
        <v>31.6</v>
      </c>
      <c r="Y21" s="11">
        <f>[17]Abril!$C$28</f>
        <v>32.200000000000003</v>
      </c>
      <c r="Z21" s="11">
        <f>[17]Abril!$C$29</f>
        <v>32.200000000000003</v>
      </c>
      <c r="AA21" s="11">
        <f>[17]Abril!$C$30</f>
        <v>33</v>
      </c>
      <c r="AB21" s="11">
        <f>[17]Abril!$C$31</f>
        <v>33.5</v>
      </c>
      <c r="AC21" s="11">
        <f>[17]Abril!$C$32</f>
        <v>32.700000000000003</v>
      </c>
      <c r="AD21" s="11">
        <f>[17]Abril!$C$33</f>
        <v>33.9</v>
      </c>
      <c r="AE21" s="11">
        <f>[17]Abril!$C$34</f>
        <v>33</v>
      </c>
      <c r="AF21" s="87">
        <f t="shared" si="1"/>
        <v>33.9</v>
      </c>
      <c r="AG21" s="70">
        <f t="shared" si="2"/>
        <v>31.400000000000009</v>
      </c>
      <c r="AI21" t="s">
        <v>213</v>
      </c>
      <c r="AK21" t="s">
        <v>35</v>
      </c>
    </row>
    <row r="22" spans="1:38" x14ac:dyDescent="0.2">
      <c r="A22" s="43" t="s">
        <v>6</v>
      </c>
      <c r="B22" s="11">
        <f>[18]Abril!$C$5</f>
        <v>35.1</v>
      </c>
      <c r="C22" s="11">
        <f>[18]Abril!$C$6</f>
        <v>31.8</v>
      </c>
      <c r="D22" s="11">
        <f>[18]Abril!$C$7</f>
        <v>34</v>
      </c>
      <c r="E22" s="11">
        <f>[18]Abril!$C$8</f>
        <v>35.200000000000003</v>
      </c>
      <c r="F22" s="11">
        <f>[18]Abril!$C$9</f>
        <v>35</v>
      </c>
      <c r="G22" s="11">
        <f>[18]Abril!$C$10</f>
        <v>34.5</v>
      </c>
      <c r="H22" s="11">
        <f>[18]Abril!$C$11</f>
        <v>34</v>
      </c>
      <c r="I22" s="11">
        <f>[18]Abril!$C$12</f>
        <v>32.5</v>
      </c>
      <c r="J22" s="11">
        <f>[18]Abril!$C$13</f>
        <v>34.1</v>
      </c>
      <c r="K22" s="11">
        <f>[18]Abril!$C$14</f>
        <v>33.5</v>
      </c>
      <c r="L22" s="11">
        <f>[18]Abril!$C$15</f>
        <v>32.299999999999997</v>
      </c>
      <c r="M22" s="11">
        <f>[18]Abril!$C$16</f>
        <v>30.6</v>
      </c>
      <c r="N22" s="11">
        <f>[18]Abril!$C$17</f>
        <v>32.799999999999997</v>
      </c>
      <c r="O22" s="11">
        <f>[18]Abril!$C$18</f>
        <v>33.200000000000003</v>
      </c>
      <c r="P22" s="11">
        <f>[18]Abril!$C$19</f>
        <v>32.4</v>
      </c>
      <c r="Q22" s="11">
        <f>[18]Abril!$C$20</f>
        <v>27.8</v>
      </c>
      <c r="R22" s="11">
        <f>[18]Abril!$C$21</f>
        <v>32.799999999999997</v>
      </c>
      <c r="S22" s="11">
        <f>[18]Abril!$C$22</f>
        <v>30.6</v>
      </c>
      <c r="T22" s="11">
        <f>[18]Abril!$C$23</f>
        <v>32.299999999999997</v>
      </c>
      <c r="U22" s="11">
        <f>[18]Abril!$C$24</f>
        <v>34.200000000000003</v>
      </c>
      <c r="V22" s="11">
        <f>[18]Abril!$C$25</f>
        <v>34.5</v>
      </c>
      <c r="W22" s="11">
        <f>[18]Abril!$C$26</f>
        <v>34</v>
      </c>
      <c r="X22" s="11">
        <f>[18]Abril!$C$27</f>
        <v>34.200000000000003</v>
      </c>
      <c r="Y22" s="11">
        <f>[18]Abril!$C$28</f>
        <v>34.299999999999997</v>
      </c>
      <c r="Z22" s="11">
        <f>[18]Abril!$C$29</f>
        <v>34.299999999999997</v>
      </c>
      <c r="AA22" s="11">
        <f>[18]Abril!$C$30</f>
        <v>35.4</v>
      </c>
      <c r="AB22" s="11">
        <f>[18]Abril!$C$31</f>
        <v>35.299999999999997</v>
      </c>
      <c r="AC22" s="11">
        <f>[18]Abril!$C$32</f>
        <v>34.4</v>
      </c>
      <c r="AD22" s="11">
        <f>[18]Abril!$C$33</f>
        <v>35.6</v>
      </c>
      <c r="AE22" s="11">
        <f>[18]Abril!$C$34</f>
        <v>35.6</v>
      </c>
      <c r="AF22" s="87">
        <f t="shared" si="1"/>
        <v>35.6</v>
      </c>
      <c r="AG22" s="70">
        <f t="shared" si="2"/>
        <v>33.543333333333329</v>
      </c>
      <c r="AI22" t="s">
        <v>35</v>
      </c>
    </row>
    <row r="23" spans="1:38" x14ac:dyDescent="0.2">
      <c r="A23" s="43" t="s">
        <v>7</v>
      </c>
      <c r="B23" s="11">
        <f>[19]Abril!$C$5</f>
        <v>25</v>
      </c>
      <c r="C23" s="11">
        <f>[19]Abril!$C$6</f>
        <v>32.700000000000003</v>
      </c>
      <c r="D23" s="11">
        <f>[19]Abril!$C$7</f>
        <v>32.9</v>
      </c>
      <c r="E23" s="11">
        <f>[19]Abril!$C$8</f>
        <v>34.299999999999997</v>
      </c>
      <c r="F23" s="11">
        <f>[19]Abril!$C$9</f>
        <v>34.9</v>
      </c>
      <c r="G23" s="11">
        <f>[19]Abril!$C$10</f>
        <v>34.4</v>
      </c>
      <c r="H23" s="11">
        <f>[19]Abril!$C$11</f>
        <v>29.1</v>
      </c>
      <c r="I23" s="11">
        <f>[19]Abril!$C$12</f>
        <v>31</v>
      </c>
      <c r="J23" s="11">
        <f>[19]Abril!$C$13</f>
        <v>33.200000000000003</v>
      </c>
      <c r="K23" s="11">
        <f>[19]Abril!$C$14</f>
        <v>32.4</v>
      </c>
      <c r="L23" s="11">
        <f>[19]Abril!$C$15</f>
        <v>32.1</v>
      </c>
      <c r="M23" s="11">
        <f>[19]Abril!$C$16</f>
        <v>31.5</v>
      </c>
      <c r="N23" s="11">
        <f>[19]Abril!$C$17</f>
        <v>31.2</v>
      </c>
      <c r="O23" s="11">
        <f>[19]Abril!$C$18</f>
        <v>30.1</v>
      </c>
      <c r="P23" s="11">
        <f>[19]Abril!$C$19</f>
        <v>25.1</v>
      </c>
      <c r="Q23" s="11">
        <f>[19]Abril!$C$20</f>
        <v>26.3</v>
      </c>
      <c r="R23" s="11">
        <f>[19]Abril!$C$21</f>
        <v>25.7</v>
      </c>
      <c r="S23" s="11">
        <f>[19]Abril!$C$22</f>
        <v>27.3</v>
      </c>
      <c r="T23" s="11">
        <f>[19]Abril!$C$23</f>
        <v>27.2</v>
      </c>
      <c r="U23" s="11">
        <f>[19]Abril!$C$24</f>
        <v>28.9</v>
      </c>
      <c r="V23" s="11">
        <f>[19]Abril!$C$25</f>
        <v>31.3</v>
      </c>
      <c r="W23" s="11">
        <f>[19]Abril!$C$26</f>
        <v>32.700000000000003</v>
      </c>
      <c r="X23" s="11">
        <f>[19]Abril!$C$27</f>
        <v>32.1</v>
      </c>
      <c r="Y23" s="11">
        <f>[19]Abril!$C$28</f>
        <v>29.9</v>
      </c>
      <c r="Z23" s="11">
        <f>[19]Abril!$C$29</f>
        <v>31.5</v>
      </c>
      <c r="AA23" s="11">
        <f>[19]Abril!$C$30</f>
        <v>32.799999999999997</v>
      </c>
      <c r="AB23" s="11">
        <f>[19]Abril!$C$31</f>
        <v>33</v>
      </c>
      <c r="AC23" s="11">
        <f>[19]Abril!$C$32</f>
        <v>33.5</v>
      </c>
      <c r="AD23" s="11">
        <f>[19]Abril!$C$33</f>
        <v>33.4</v>
      </c>
      <c r="AE23" s="11">
        <f>[19]Abril!$C$34</f>
        <v>33</v>
      </c>
      <c r="AF23" s="87">
        <f t="shared" si="1"/>
        <v>34.9</v>
      </c>
      <c r="AG23" s="70">
        <f t="shared" si="2"/>
        <v>30.95</v>
      </c>
      <c r="AI23" t="s">
        <v>35</v>
      </c>
      <c r="AK23" t="s">
        <v>35</v>
      </c>
    </row>
    <row r="24" spans="1:38" x14ac:dyDescent="0.2">
      <c r="A24" s="43" t="s">
        <v>153</v>
      </c>
      <c r="B24" s="11">
        <f>[20]Abril!$C$5</f>
        <v>27</v>
      </c>
      <c r="C24" s="11">
        <f>[20]Abril!$C$6</f>
        <v>33.4</v>
      </c>
      <c r="D24" s="11">
        <f>[20]Abril!$C$7</f>
        <v>35.9</v>
      </c>
      <c r="E24" s="11">
        <f>[20]Abril!$C$8</f>
        <v>36.1</v>
      </c>
      <c r="F24" s="11">
        <f>[20]Abril!$C$9</f>
        <v>36.799999999999997</v>
      </c>
      <c r="G24" s="11">
        <f>[20]Abril!$C$10</f>
        <v>37.299999999999997</v>
      </c>
      <c r="H24" s="11">
        <f>[20]Abril!$C$11</f>
        <v>30.3</v>
      </c>
      <c r="I24" s="11">
        <f>[20]Abril!$C$12</f>
        <v>33.4</v>
      </c>
      <c r="J24" s="11">
        <f>[20]Abril!$C$13</f>
        <v>35.200000000000003</v>
      </c>
      <c r="K24" s="11">
        <f>[20]Abril!$C$14</f>
        <v>34.4</v>
      </c>
      <c r="L24" s="11">
        <f>[20]Abril!$C$15</f>
        <v>34.6</v>
      </c>
      <c r="M24" s="11">
        <f>[20]Abril!$C$16</f>
        <v>33.299999999999997</v>
      </c>
      <c r="N24" s="11">
        <f>[20]Abril!$C$17</f>
        <v>31</v>
      </c>
      <c r="O24" s="11">
        <f>[20]Abril!$C$18</f>
        <v>30.6</v>
      </c>
      <c r="P24" s="11">
        <f>[20]Abril!$C$19</f>
        <v>25.8</v>
      </c>
      <c r="Q24" s="11">
        <f>[20]Abril!$C$20</f>
        <v>26.5</v>
      </c>
      <c r="R24" s="11">
        <f>[20]Abril!$C$21</f>
        <v>27.6</v>
      </c>
      <c r="S24" s="11">
        <f>[20]Abril!$C$22</f>
        <v>28.1</v>
      </c>
      <c r="T24" s="11">
        <f>[20]Abril!$C$23</f>
        <v>28.7</v>
      </c>
      <c r="U24" s="11">
        <f>[20]Abril!$C$24</f>
        <v>30.1</v>
      </c>
      <c r="V24" s="11">
        <f>[20]Abril!$C$25</f>
        <v>33.1</v>
      </c>
      <c r="W24" s="11">
        <f>[20]Abril!$C$26</f>
        <v>33.799999999999997</v>
      </c>
      <c r="X24" s="11">
        <f>[20]Abril!$C$27</f>
        <v>34.200000000000003</v>
      </c>
      <c r="Y24" s="11">
        <f>[20]Abril!$C$28</f>
        <v>32.1</v>
      </c>
      <c r="Z24" s="11">
        <f>[20]Abril!$C$29</f>
        <v>33.1</v>
      </c>
      <c r="AA24" s="11">
        <f>[20]Abril!$C$30</f>
        <v>34.1</v>
      </c>
      <c r="AB24" s="11">
        <f>[20]Abril!$C$31</f>
        <v>35</v>
      </c>
      <c r="AC24" s="11">
        <f>[20]Abril!$C$32</f>
        <v>34.799999999999997</v>
      </c>
      <c r="AD24" s="11">
        <f>[20]Abril!$C$33</f>
        <v>35.4</v>
      </c>
      <c r="AE24" s="11">
        <f>[20]Abril!$C$34</f>
        <v>35.299999999999997</v>
      </c>
      <c r="AF24" s="87">
        <f t="shared" si="1"/>
        <v>37.299999999999997</v>
      </c>
      <c r="AG24" s="70" t="s">
        <v>210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43" t="s">
        <v>154</v>
      </c>
      <c r="B25" s="11">
        <f>[21]Abril!$C$5</f>
        <v>28.8</v>
      </c>
      <c r="C25" s="11">
        <f>[21]Abril!$C$6</f>
        <v>33.1</v>
      </c>
      <c r="D25" s="11">
        <f>[21]Abril!$C$7</f>
        <v>35.5</v>
      </c>
      <c r="E25" s="11">
        <f>[21]Abril!$C$8</f>
        <v>33.799999999999997</v>
      </c>
      <c r="F25" s="11">
        <f>[21]Abril!$C$9</f>
        <v>36</v>
      </c>
      <c r="G25" s="11">
        <f>[21]Abril!$C$10</f>
        <v>36</v>
      </c>
      <c r="H25" s="11">
        <f>[21]Abril!$C$11</f>
        <v>28.7</v>
      </c>
      <c r="I25" s="11">
        <f>[21]Abril!$C$12</f>
        <v>32.5</v>
      </c>
      <c r="J25" s="11">
        <f>[21]Abril!$C$13</f>
        <v>33.6</v>
      </c>
      <c r="K25" s="11">
        <f>[21]Abril!$C$14</f>
        <v>34.700000000000003</v>
      </c>
      <c r="L25" s="11">
        <f>[21]Abril!$C$15</f>
        <v>34.4</v>
      </c>
      <c r="M25" s="11">
        <f>[21]Abril!$C$16</f>
        <v>33.4</v>
      </c>
      <c r="N25" s="11">
        <f>[21]Abril!$C$17</f>
        <v>29.1</v>
      </c>
      <c r="O25" s="11">
        <f>[21]Abril!$C$18</f>
        <v>30.6</v>
      </c>
      <c r="P25" s="11">
        <f>[21]Abril!$C$19</f>
        <v>25.6</v>
      </c>
      <c r="Q25" s="11">
        <f>[21]Abril!$C$20</f>
        <v>27.9</v>
      </c>
      <c r="R25" s="11" t="str">
        <f>[21]Abril!$C$21</f>
        <v>*</v>
      </c>
      <c r="S25" s="11" t="str">
        <f>[21]Abril!$C$22</f>
        <v>*</v>
      </c>
      <c r="T25" s="11" t="str">
        <f>[21]Abril!$C$23</f>
        <v>*</v>
      </c>
      <c r="U25" s="11" t="str">
        <f>[21]Abril!$C$24</f>
        <v>*</v>
      </c>
      <c r="V25" s="11" t="str">
        <f>[21]Abril!$C$25</f>
        <v>*</v>
      </c>
      <c r="W25" s="11" t="str">
        <f>[21]Abril!$C$26</f>
        <v>*</v>
      </c>
      <c r="X25" s="11" t="str">
        <f>[21]Abril!$C$27</f>
        <v>*</v>
      </c>
      <c r="Y25" s="11" t="str">
        <f>[21]Abril!$C$28</f>
        <v>*</v>
      </c>
      <c r="Z25" s="11" t="str">
        <f>[21]Abril!$C$29</f>
        <v>*</v>
      </c>
      <c r="AA25" s="11" t="str">
        <f>[21]Abril!$C$30</f>
        <v>*</v>
      </c>
      <c r="AB25" s="11" t="str">
        <f>[21]Abril!$C$31</f>
        <v>*</v>
      </c>
      <c r="AC25" s="11" t="str">
        <f>[21]Abril!$C$32</f>
        <v>*</v>
      </c>
      <c r="AD25" s="11" t="str">
        <f>[21]Abril!$C$33</f>
        <v>*</v>
      </c>
      <c r="AE25" s="11" t="str">
        <f>[21]Abril!$C$34</f>
        <v>*</v>
      </c>
      <c r="AF25" s="87" t="s">
        <v>210</v>
      </c>
      <c r="AG25" s="70" t="s">
        <v>210</v>
      </c>
      <c r="AH25" s="12" t="s">
        <v>35</v>
      </c>
      <c r="AI25" t="s">
        <v>35</v>
      </c>
      <c r="AJ25" t="s">
        <v>35</v>
      </c>
      <c r="AL25" t="s">
        <v>35</v>
      </c>
    </row>
    <row r="26" spans="1:38" x14ac:dyDescent="0.2">
      <c r="A26" s="43" t="s">
        <v>155</v>
      </c>
      <c r="B26" s="11">
        <f>[22]Abril!$C$5</f>
        <v>26.1</v>
      </c>
      <c r="C26" s="11">
        <f>[22]Abril!$C$6</f>
        <v>32.9</v>
      </c>
      <c r="D26" s="11">
        <f>[22]Abril!$C$7</f>
        <v>34.4</v>
      </c>
      <c r="E26" s="11">
        <f>[22]Abril!$C$8</f>
        <v>35.5</v>
      </c>
      <c r="F26" s="11">
        <f>[22]Abril!$C$9</f>
        <v>35.6</v>
      </c>
      <c r="G26" s="11">
        <f>[22]Abril!$C$10</f>
        <v>35.200000000000003</v>
      </c>
      <c r="H26" s="11">
        <f>[22]Abril!$C$11</f>
        <v>28.9</v>
      </c>
      <c r="I26" s="11">
        <f>[22]Abril!$C$12</f>
        <v>32.1</v>
      </c>
      <c r="J26" s="11">
        <f>[22]Abril!$C$13</f>
        <v>35.700000000000003</v>
      </c>
      <c r="K26" s="11">
        <f>[22]Abril!$C$14</f>
        <v>33.200000000000003</v>
      </c>
      <c r="L26" s="11">
        <f>[22]Abril!$C$15</f>
        <v>32.9</v>
      </c>
      <c r="M26" s="11">
        <f>[22]Abril!$C$16</f>
        <v>32.6</v>
      </c>
      <c r="N26" s="11">
        <f>[22]Abril!$C$17</f>
        <v>32.5</v>
      </c>
      <c r="O26" s="11">
        <f>[22]Abril!$C$18</f>
        <v>31.4</v>
      </c>
      <c r="P26" s="11">
        <f>[22]Abril!$C$19</f>
        <v>25.5</v>
      </c>
      <c r="Q26" s="11">
        <f>[22]Abril!$C$20</f>
        <v>27</v>
      </c>
      <c r="R26" s="11">
        <f>[22]Abril!$C$21</f>
        <v>27.3</v>
      </c>
      <c r="S26" s="11">
        <f>[22]Abril!$C$22</f>
        <v>28.2</v>
      </c>
      <c r="T26" s="11">
        <f>[22]Abril!$C$23</f>
        <v>28.2</v>
      </c>
      <c r="U26" s="11">
        <f>[22]Abril!$C$24</f>
        <v>29.6</v>
      </c>
      <c r="V26" s="11">
        <f>[22]Abril!$C$25</f>
        <v>32.799999999999997</v>
      </c>
      <c r="W26" s="11">
        <f>[22]Abril!$C$26</f>
        <v>33.5</v>
      </c>
      <c r="X26" s="11">
        <f>[22]Abril!$C$27</f>
        <v>33.5</v>
      </c>
      <c r="Y26" s="11">
        <f>[22]Abril!$C$28</f>
        <v>31.3</v>
      </c>
      <c r="Z26" s="11">
        <f>[22]Abril!$C$29</f>
        <v>32.700000000000003</v>
      </c>
      <c r="AA26" s="11">
        <f>[22]Abril!$C$30</f>
        <v>34</v>
      </c>
      <c r="AB26" s="11">
        <f>[22]Abril!$C$31</f>
        <v>34.6</v>
      </c>
      <c r="AC26" s="11">
        <f>[22]Abril!$C$32</f>
        <v>34.4</v>
      </c>
      <c r="AD26" s="11">
        <f>[22]Abril!$C$33</f>
        <v>34.9</v>
      </c>
      <c r="AE26" s="11">
        <f>[22]Abril!$C$34</f>
        <v>35</v>
      </c>
      <c r="AF26" s="87">
        <f t="shared" si="1"/>
        <v>35.700000000000003</v>
      </c>
      <c r="AG26" s="70">
        <f t="shared" si="2"/>
        <v>32.049999999999997</v>
      </c>
      <c r="AI26" t="s">
        <v>35</v>
      </c>
      <c r="AK26" t="s">
        <v>35</v>
      </c>
    </row>
    <row r="27" spans="1:38" x14ac:dyDescent="0.2">
      <c r="A27" s="43" t="s">
        <v>8</v>
      </c>
      <c r="B27" s="11">
        <f>[23]Abril!$C$5</f>
        <v>28.8</v>
      </c>
      <c r="C27" s="11">
        <f>[23]Abril!$C$6</f>
        <v>33.1</v>
      </c>
      <c r="D27" s="11">
        <f>[23]Abril!$C$7</f>
        <v>35.5</v>
      </c>
      <c r="E27" s="11">
        <f>[23]Abril!$C$8</f>
        <v>33.799999999999997</v>
      </c>
      <c r="F27" s="11">
        <f>[23]Abril!$C$9</f>
        <v>36</v>
      </c>
      <c r="G27" s="11">
        <f>[23]Abril!$C$10</f>
        <v>36</v>
      </c>
      <c r="H27" s="11">
        <f>[23]Abril!$C$11</f>
        <v>28.7</v>
      </c>
      <c r="I27" s="11">
        <f>[23]Abril!$C$12</f>
        <v>32.5</v>
      </c>
      <c r="J27" s="11">
        <f>[23]Abril!$C$13</f>
        <v>33.6</v>
      </c>
      <c r="K27" s="11">
        <f>[23]Abril!$C$14</f>
        <v>34.700000000000003</v>
      </c>
      <c r="L27" s="11">
        <f>[23]Abril!$C$15</f>
        <v>34.4</v>
      </c>
      <c r="M27" s="11">
        <f>[23]Abril!$C$16</f>
        <v>33.4</v>
      </c>
      <c r="N27" s="11">
        <f>[23]Abril!$C$17</f>
        <v>29.1</v>
      </c>
      <c r="O27" s="11">
        <f>[23]Abril!$C$18</f>
        <v>30.6</v>
      </c>
      <c r="P27" s="11">
        <f>[23]Abril!$C$19</f>
        <v>25.6</v>
      </c>
      <c r="Q27" s="11">
        <f>[23]Abril!$C$20</f>
        <v>27.9</v>
      </c>
      <c r="R27" s="11">
        <f>[23]Abril!$C$21</f>
        <v>26.6</v>
      </c>
      <c r="S27" s="11">
        <f>[23]Abril!$C$22</f>
        <v>27</v>
      </c>
      <c r="T27" s="11">
        <f>[23]Abril!$C$23</f>
        <v>27.5</v>
      </c>
      <c r="U27" s="11">
        <f>[23]Abril!$C$24</f>
        <v>29.2</v>
      </c>
      <c r="V27" s="11">
        <f>[23]Abril!$C$25</f>
        <v>31.8</v>
      </c>
      <c r="W27" s="11">
        <f>[23]Abril!$C$26</f>
        <v>33.5</v>
      </c>
      <c r="X27" s="11">
        <f>[23]Abril!$C$27</f>
        <v>34</v>
      </c>
      <c r="Y27" s="11">
        <f>[23]Abril!$C$28</f>
        <v>29.9</v>
      </c>
      <c r="Z27" s="11">
        <f>[23]Abril!$C$29</f>
        <v>32.9</v>
      </c>
      <c r="AA27" s="11">
        <f>[23]Abril!$C$30</f>
        <v>32.4</v>
      </c>
      <c r="AB27" s="11">
        <f>[23]Abril!$C$31</f>
        <v>35</v>
      </c>
      <c r="AC27" s="11">
        <f>[23]Abril!$C$32</f>
        <v>35</v>
      </c>
      <c r="AD27" s="11">
        <f>[23]Abril!$C$33</f>
        <v>35.299999999999997</v>
      </c>
      <c r="AE27" s="11">
        <f>[23]Abril!$C$34</f>
        <v>34.9</v>
      </c>
      <c r="AF27" s="87">
        <f t="shared" si="1"/>
        <v>36</v>
      </c>
      <c r="AG27" s="70">
        <f t="shared" si="2"/>
        <v>31.956666666666663</v>
      </c>
      <c r="AI27" t="s">
        <v>35</v>
      </c>
    </row>
    <row r="28" spans="1:38" x14ac:dyDescent="0.2">
      <c r="A28" s="43" t="s">
        <v>9</v>
      </c>
      <c r="B28" s="11">
        <f>[24]Abril!$C$5</f>
        <v>27.3</v>
      </c>
      <c r="C28" s="11">
        <f>[24]Abril!$C$6</f>
        <v>33.299999999999997</v>
      </c>
      <c r="D28" s="11">
        <f>[24]Abril!$C$7</f>
        <v>35.200000000000003</v>
      </c>
      <c r="E28" s="11">
        <f>[24]Abril!$C$8</f>
        <v>35.6</v>
      </c>
      <c r="F28" s="11">
        <f>[24]Abril!$C$9</f>
        <v>36.6</v>
      </c>
      <c r="G28" s="11">
        <f>[24]Abril!$C$10</f>
        <v>36.4</v>
      </c>
      <c r="H28" s="11">
        <f>[24]Abril!$C$11</f>
        <v>31.3</v>
      </c>
      <c r="I28" s="11">
        <f>[24]Abril!$C$12</f>
        <v>32.5</v>
      </c>
      <c r="J28" s="11">
        <f>[24]Abril!$C$13</f>
        <v>34.4</v>
      </c>
      <c r="K28" s="11">
        <f>[24]Abril!$C$14</f>
        <v>34.200000000000003</v>
      </c>
      <c r="L28" s="11">
        <f>[24]Abril!$C$15</f>
        <v>34.799999999999997</v>
      </c>
      <c r="M28" s="11">
        <f>[24]Abril!$C$16</f>
        <v>32.9</v>
      </c>
      <c r="N28" s="11">
        <f>[24]Abril!$C$17</f>
        <v>30</v>
      </c>
      <c r="O28" s="11">
        <f>[24]Abril!$C$18</f>
        <v>30.3</v>
      </c>
      <c r="P28" s="11">
        <f>[24]Abril!$C$19</f>
        <v>24.3</v>
      </c>
      <c r="Q28" s="11">
        <f>[24]Abril!$C$20</f>
        <v>24.6</v>
      </c>
      <c r="R28" s="11">
        <f>[24]Abril!$C$21</f>
        <v>27.4</v>
      </c>
      <c r="S28" s="11">
        <f>[24]Abril!$C$22</f>
        <v>28.4</v>
      </c>
      <c r="T28" s="11">
        <f>[24]Abril!$C$23</f>
        <v>28.7</v>
      </c>
      <c r="U28" s="11">
        <f>[24]Abril!$C$24</f>
        <v>30.2</v>
      </c>
      <c r="V28" s="11">
        <f>[24]Abril!$C$25</f>
        <v>33.299999999999997</v>
      </c>
      <c r="W28" s="11">
        <f>[24]Abril!$C$26</f>
        <v>33.4</v>
      </c>
      <c r="X28" s="11">
        <f>[24]Abril!$C$27</f>
        <v>34</v>
      </c>
      <c r="Y28" s="11">
        <f>[24]Abril!$C$28</f>
        <v>31.3</v>
      </c>
      <c r="Z28" s="11">
        <f>[24]Abril!$C$29</f>
        <v>33.4</v>
      </c>
      <c r="AA28" s="11">
        <f>[24]Abril!$C$30</f>
        <v>34.1</v>
      </c>
      <c r="AB28" s="11">
        <f>[24]Abril!$C$31</f>
        <v>34.700000000000003</v>
      </c>
      <c r="AC28" s="11">
        <f>[24]Abril!$C$32</f>
        <v>35</v>
      </c>
      <c r="AD28" s="11">
        <f>[24]Abril!$C$33</f>
        <v>35</v>
      </c>
      <c r="AE28" s="11">
        <f>[24]Abril!$C$34</f>
        <v>35</v>
      </c>
      <c r="AF28" s="87">
        <f t="shared" si="1"/>
        <v>36.6</v>
      </c>
      <c r="AG28" s="70">
        <f t="shared" si="2"/>
        <v>32.253333333333337</v>
      </c>
      <c r="AK28" t="s">
        <v>35</v>
      </c>
    </row>
    <row r="29" spans="1:38" x14ac:dyDescent="0.2">
      <c r="A29" s="43" t="s">
        <v>32</v>
      </c>
      <c r="B29" s="11">
        <f>[25]Abril!$C$5</f>
        <v>28</v>
      </c>
      <c r="C29" s="11">
        <f>[25]Abril!$C$6</f>
        <v>34.200000000000003</v>
      </c>
      <c r="D29" s="11">
        <f>[25]Abril!$C$7</f>
        <v>35.1</v>
      </c>
      <c r="E29" s="11">
        <f>[25]Abril!$C$8</f>
        <v>36.1</v>
      </c>
      <c r="F29" s="11">
        <f>[25]Abril!$C$9</f>
        <v>37.4</v>
      </c>
      <c r="G29" s="11">
        <f>[25]Abril!$C$10</f>
        <v>37.799999999999997</v>
      </c>
      <c r="H29" s="11">
        <f>[25]Abril!$C$11</f>
        <v>33.5</v>
      </c>
      <c r="I29" s="11">
        <f>[25]Abril!$C$12</f>
        <v>31.9</v>
      </c>
      <c r="J29" s="11">
        <f>[25]Abril!$C$13</f>
        <v>35.6</v>
      </c>
      <c r="K29" s="11">
        <f>[25]Abril!$C$14</f>
        <v>33.299999999999997</v>
      </c>
      <c r="L29" s="11">
        <f>[25]Abril!$C$15</f>
        <v>30.9</v>
      </c>
      <c r="M29" s="11">
        <f>[25]Abril!$C$16</f>
        <v>32.9</v>
      </c>
      <c r="N29" s="11">
        <f>[25]Abril!$C$17</f>
        <v>32.9</v>
      </c>
      <c r="O29" s="11">
        <f>[25]Abril!$C$18</f>
        <v>34.299999999999997</v>
      </c>
      <c r="P29" s="11">
        <f>[25]Abril!$C$19</f>
        <v>29.1</v>
      </c>
      <c r="Q29" s="11">
        <f>[25]Abril!$C$20</f>
        <v>29.1</v>
      </c>
      <c r="R29" s="11">
        <f>[25]Abril!$C$21</f>
        <v>30.8</v>
      </c>
      <c r="S29" s="11">
        <f>[25]Abril!$C$22</f>
        <v>30.4</v>
      </c>
      <c r="T29" s="11">
        <f>[25]Abril!$C$23</f>
        <v>31.5</v>
      </c>
      <c r="U29" s="11">
        <f>[25]Abril!$C$24</f>
        <v>33.4</v>
      </c>
      <c r="V29" s="11">
        <f>[25]Abril!$C$25</f>
        <v>34.799999999999997</v>
      </c>
      <c r="W29" s="11">
        <f>[25]Abril!$C$26</f>
        <v>33.5</v>
      </c>
      <c r="X29" s="11">
        <f>[25]Abril!$C$27</f>
        <v>34.200000000000003</v>
      </c>
      <c r="Y29" s="11">
        <f>[25]Abril!$C$28</f>
        <v>31.8</v>
      </c>
      <c r="Z29" s="11">
        <f>[25]Abril!$C$29</f>
        <v>34.1</v>
      </c>
      <c r="AA29" s="11">
        <f>[25]Abril!$C$30</f>
        <v>34.799999999999997</v>
      </c>
      <c r="AB29" s="11">
        <f>[25]Abril!$C$31</f>
        <v>34.9</v>
      </c>
      <c r="AC29" s="11">
        <f>[25]Abril!$C$32</f>
        <v>35.299999999999997</v>
      </c>
      <c r="AD29" s="11">
        <f>[25]Abril!$C$33</f>
        <v>35.299999999999997</v>
      </c>
      <c r="AE29" s="11">
        <f>[25]Abril!$C$34</f>
        <v>34.9</v>
      </c>
      <c r="AF29" s="87">
        <f t="shared" si="1"/>
        <v>37.799999999999997</v>
      </c>
      <c r="AG29" s="70" t="s">
        <v>210</v>
      </c>
      <c r="AK29" t="s">
        <v>35</v>
      </c>
      <c r="AL29" t="s">
        <v>35</v>
      </c>
    </row>
    <row r="30" spans="1:38" x14ac:dyDescent="0.2">
      <c r="A30" s="43" t="s">
        <v>10</v>
      </c>
      <c r="B30" s="11">
        <f>[26]Abril!$C$5</f>
        <v>26.5</v>
      </c>
      <c r="C30" s="11">
        <f>[26]Abril!$C$6</f>
        <v>34.4</v>
      </c>
      <c r="D30" s="11">
        <f>[26]Abril!$C$7</f>
        <v>36.200000000000003</v>
      </c>
      <c r="E30" s="11">
        <f>[26]Abril!$C$8</f>
        <v>35.5</v>
      </c>
      <c r="F30" s="11">
        <f>[26]Abril!$C$9</f>
        <v>37.299999999999997</v>
      </c>
      <c r="G30" s="11">
        <f>[26]Abril!$C$10</f>
        <v>37.4</v>
      </c>
      <c r="H30" s="11">
        <f>[26]Abril!$C$11</f>
        <v>30.1</v>
      </c>
      <c r="I30" s="11">
        <f>[26]Abril!$C$12</f>
        <v>32.4</v>
      </c>
      <c r="J30" s="11">
        <f>[26]Abril!$C$13</f>
        <v>35</v>
      </c>
      <c r="K30" s="11">
        <f>[26]Abril!$C$14</f>
        <v>35.799999999999997</v>
      </c>
      <c r="L30" s="11">
        <f>[26]Abril!$C$15</f>
        <v>34.4</v>
      </c>
      <c r="M30" s="11">
        <f>[26]Abril!$C$16</f>
        <v>33.299999999999997</v>
      </c>
      <c r="N30" s="11">
        <f>[26]Abril!$C$17</f>
        <v>31.8</v>
      </c>
      <c r="O30" s="11">
        <f>[26]Abril!$C$18</f>
        <v>30.7</v>
      </c>
      <c r="P30" s="11">
        <f>[26]Abril!$C$19</f>
        <v>25.1</v>
      </c>
      <c r="Q30" s="11">
        <f>[26]Abril!$C$20</f>
        <v>27.8</v>
      </c>
      <c r="R30" s="11">
        <f>[26]Abril!$C$21</f>
        <v>27.5</v>
      </c>
      <c r="S30" s="11">
        <f>[26]Abril!$C$22</f>
        <v>28</v>
      </c>
      <c r="T30" s="11">
        <f>[26]Abril!$C$23</f>
        <v>29.3</v>
      </c>
      <c r="U30" s="11">
        <f>[26]Abril!$C$24</f>
        <v>31</v>
      </c>
      <c r="V30" s="11">
        <f>[26]Abril!$C$25</f>
        <v>33.6</v>
      </c>
      <c r="W30" s="11">
        <f>[26]Abril!$C$26</f>
        <v>33.200000000000003</v>
      </c>
      <c r="X30" s="11">
        <f>[26]Abril!$C$27</f>
        <v>34.1</v>
      </c>
      <c r="Y30" s="11">
        <f>[26]Abril!$C$28</f>
        <v>30.7</v>
      </c>
      <c r="Z30" s="11">
        <f>[26]Abril!$C$29</f>
        <v>33.200000000000003</v>
      </c>
      <c r="AA30" s="11">
        <f>[26]Abril!$C$30</f>
        <v>34.4</v>
      </c>
      <c r="AB30" s="11">
        <f>[26]Abril!$C$31</f>
        <v>34.6</v>
      </c>
      <c r="AC30" s="11">
        <f>[26]Abril!$C$32</f>
        <v>34.799999999999997</v>
      </c>
      <c r="AD30" s="11">
        <f>[26]Abril!$C$33</f>
        <v>34.700000000000003</v>
      </c>
      <c r="AE30" s="11">
        <f>[26]Abril!$C$34</f>
        <v>34.5</v>
      </c>
      <c r="AF30" s="87">
        <f t="shared" si="1"/>
        <v>37.4</v>
      </c>
      <c r="AG30" s="70" t="s">
        <v>210</v>
      </c>
      <c r="AK30" t="s">
        <v>35</v>
      </c>
      <c r="AL30" t="s">
        <v>35</v>
      </c>
    </row>
    <row r="31" spans="1:38" x14ac:dyDescent="0.2">
      <c r="A31" s="43" t="s">
        <v>156</v>
      </c>
      <c r="B31" s="11">
        <f>[27]Abril!$C$5</f>
        <v>25.5</v>
      </c>
      <c r="C31" s="11">
        <f>[27]Abril!$C$6</f>
        <v>33</v>
      </c>
      <c r="D31" s="11">
        <f>[27]Abril!$C$7</f>
        <v>33.299999999999997</v>
      </c>
      <c r="E31" s="11">
        <f>[27]Abril!$C$8</f>
        <v>33.700000000000003</v>
      </c>
      <c r="F31" s="11">
        <f>[27]Abril!$C$9</f>
        <v>36</v>
      </c>
      <c r="G31" s="11">
        <f>[27]Abril!$C$10</f>
        <v>34.799999999999997</v>
      </c>
      <c r="H31" s="11">
        <f>[27]Abril!$C$11</f>
        <v>27.9</v>
      </c>
      <c r="I31" s="11">
        <f>[27]Abril!$C$12</f>
        <v>31.4</v>
      </c>
      <c r="J31" s="11">
        <f>[27]Abril!$C$13</f>
        <v>34.4</v>
      </c>
      <c r="K31" s="11">
        <f>[27]Abril!$C$14</f>
        <v>33.4</v>
      </c>
      <c r="L31" s="11">
        <f>[27]Abril!$C$15</f>
        <v>31.8</v>
      </c>
      <c r="M31" s="11">
        <f>[27]Abril!$C$16</f>
        <v>31.8</v>
      </c>
      <c r="N31" s="11">
        <f>[27]Abril!$C$17</f>
        <v>30.5</v>
      </c>
      <c r="O31" s="11">
        <f>[27]Abril!$C$18</f>
        <v>29.9</v>
      </c>
      <c r="P31" s="11">
        <f>[27]Abril!$C$19</f>
        <v>24.1</v>
      </c>
      <c r="Q31" s="11">
        <f>[27]Abril!$C$20</f>
        <v>26.4</v>
      </c>
      <c r="R31" s="11">
        <f>[27]Abril!$C$21</f>
        <v>25.9</v>
      </c>
      <c r="S31" s="11">
        <f>[27]Abril!$C$22</f>
        <v>26.7</v>
      </c>
      <c r="T31" s="11">
        <f>[27]Abril!$C$23</f>
        <v>27.1</v>
      </c>
      <c r="U31" s="11">
        <f>[27]Abril!$C$24</f>
        <v>28.9</v>
      </c>
      <c r="V31" s="11">
        <f>[27]Abril!$C$25</f>
        <v>31.2</v>
      </c>
      <c r="W31" s="11">
        <f>[27]Abril!$C$26</f>
        <v>32.200000000000003</v>
      </c>
      <c r="X31" s="11">
        <f>[27]Abril!$C$27</f>
        <v>32.5</v>
      </c>
      <c r="Y31" s="11">
        <f>[27]Abril!$C$28</f>
        <v>28.7</v>
      </c>
      <c r="Z31" s="11">
        <f>[27]Abril!$C$29</f>
        <v>31.3</v>
      </c>
      <c r="AA31" s="11">
        <f>[27]Abril!$C$30</f>
        <v>31.6</v>
      </c>
      <c r="AB31" s="11">
        <f>[27]Abril!$C$31</f>
        <v>33.299999999999997</v>
      </c>
      <c r="AC31" s="11">
        <f>[27]Abril!$C$32</f>
        <v>33.6</v>
      </c>
      <c r="AD31" s="11">
        <f>[27]Abril!$C$33</f>
        <v>32.799999999999997</v>
      </c>
      <c r="AE31" s="11">
        <f>[27]Abril!$C$34</f>
        <v>32.700000000000003</v>
      </c>
      <c r="AF31" s="87">
        <f t="shared" si="1"/>
        <v>36</v>
      </c>
      <c r="AG31" s="70" t="s">
        <v>210</v>
      </c>
      <c r="AH31" s="12" t="s">
        <v>35</v>
      </c>
      <c r="AK31" t="s">
        <v>35</v>
      </c>
    </row>
    <row r="32" spans="1:38" x14ac:dyDescent="0.2">
      <c r="A32" s="43" t="s">
        <v>11</v>
      </c>
      <c r="B32" s="11">
        <f>[28]Abril!$C$5</f>
        <v>26.7</v>
      </c>
      <c r="C32" s="11">
        <f>[28]Abril!$C$6</f>
        <v>33</v>
      </c>
      <c r="D32" s="11">
        <f>[28]Abril!$C$7</f>
        <v>34.299999999999997</v>
      </c>
      <c r="E32" s="11">
        <f>[28]Abril!$C$8</f>
        <v>35.4</v>
      </c>
      <c r="F32" s="11">
        <f>[28]Abril!$C$9</f>
        <v>36.200000000000003</v>
      </c>
      <c r="G32" s="11">
        <f>[28]Abril!$C$10</f>
        <v>36.5</v>
      </c>
      <c r="H32" s="11">
        <f>[28]Abril!$C$11</f>
        <v>29.8</v>
      </c>
      <c r="I32" s="11">
        <f>[28]Abril!$C$12</f>
        <v>31.7</v>
      </c>
      <c r="J32" s="11">
        <f>[28]Abril!$C$13</f>
        <v>35.299999999999997</v>
      </c>
      <c r="K32" s="11">
        <f>[28]Abril!$C$14</f>
        <v>31.7</v>
      </c>
      <c r="L32" s="11">
        <f>[28]Abril!$C$15</f>
        <v>31.2</v>
      </c>
      <c r="M32" s="11">
        <f>[28]Abril!$C$16</f>
        <v>30.3</v>
      </c>
      <c r="N32" s="11">
        <f>[28]Abril!$C$17</f>
        <v>31.7</v>
      </c>
      <c r="O32" s="11">
        <f>[28]Abril!$C$18</f>
        <v>33.1</v>
      </c>
      <c r="P32" s="11">
        <f>[28]Abril!$C$19</f>
        <v>26.1</v>
      </c>
      <c r="Q32" s="11">
        <f>[28]Abril!$C$20</f>
        <v>27.3</v>
      </c>
      <c r="R32" s="11">
        <f>[28]Abril!$C$21</f>
        <v>27.1</v>
      </c>
      <c r="S32" s="11">
        <f>[28]Abril!$C$22</f>
        <v>27.2</v>
      </c>
      <c r="T32" s="11">
        <f>[28]Abril!$C$23</f>
        <v>28.5</v>
      </c>
      <c r="U32" s="11">
        <f>[28]Abril!$C$24</f>
        <v>30.4</v>
      </c>
      <c r="V32" s="11">
        <f>[28]Abril!$C$25</f>
        <v>33.299999999999997</v>
      </c>
      <c r="W32" s="11">
        <f>[28]Abril!$C$26</f>
        <v>34.700000000000003</v>
      </c>
      <c r="X32" s="11">
        <f>[28]Abril!$C$27</f>
        <v>34.5</v>
      </c>
      <c r="Y32" s="11">
        <f>[28]Abril!$C$28</f>
        <v>31.4</v>
      </c>
      <c r="Z32" s="11">
        <f>[28]Abril!$C$29</f>
        <v>34.799999999999997</v>
      </c>
      <c r="AA32" s="11">
        <f>[28]Abril!$C$30</f>
        <v>35.4</v>
      </c>
      <c r="AB32" s="11">
        <f>[28]Abril!$C$31</f>
        <v>35.200000000000003</v>
      </c>
      <c r="AC32" s="11">
        <f>[28]Abril!$C$32</f>
        <v>35</v>
      </c>
      <c r="AD32" s="11">
        <f>[28]Abril!$C$33</f>
        <v>35.1</v>
      </c>
      <c r="AE32" s="11">
        <f>[28]Abril!$C$34</f>
        <v>34.6</v>
      </c>
      <c r="AF32" s="87">
        <f t="shared" si="1"/>
        <v>36.5</v>
      </c>
      <c r="AG32" s="70">
        <f t="shared" si="2"/>
        <v>32.250000000000007</v>
      </c>
      <c r="AL32" t="s">
        <v>35</v>
      </c>
    </row>
    <row r="33" spans="1:38" s="5" customFormat="1" x14ac:dyDescent="0.2">
      <c r="A33" s="43" t="s">
        <v>12</v>
      </c>
      <c r="B33" s="11">
        <f>[29]Abril!$C$5</f>
        <v>29.3</v>
      </c>
      <c r="C33" s="11">
        <f>[29]Abril!$C$6</f>
        <v>34.299999999999997</v>
      </c>
      <c r="D33" s="11">
        <f>[29]Abril!$C$7</f>
        <v>34.6</v>
      </c>
      <c r="E33" s="11">
        <f>[29]Abril!$C$8</f>
        <v>36.200000000000003</v>
      </c>
      <c r="F33" s="11">
        <f>[29]Abril!$C$9</f>
        <v>36.799999999999997</v>
      </c>
      <c r="G33" s="11">
        <f>[29]Abril!$C$10</f>
        <v>36.700000000000003</v>
      </c>
      <c r="H33" s="11">
        <f>[29]Abril!$C$11</f>
        <v>34.200000000000003</v>
      </c>
      <c r="I33" s="11">
        <f>[29]Abril!$C$12</f>
        <v>32.700000000000003</v>
      </c>
      <c r="J33" s="11">
        <f>[29]Abril!$C$13</f>
        <v>34.6</v>
      </c>
      <c r="K33" s="11">
        <f>[29]Abril!$C$14</f>
        <v>32.1</v>
      </c>
      <c r="L33" s="11">
        <f>[29]Abril!$C$15</f>
        <v>29.4</v>
      </c>
      <c r="M33" s="11">
        <f>[29]Abril!$C$16</f>
        <v>30.9</v>
      </c>
      <c r="N33" s="11">
        <f>[29]Abril!$C$17</f>
        <v>30.7</v>
      </c>
      <c r="O33" s="11">
        <f>[29]Abril!$C$18</f>
        <v>33.5</v>
      </c>
      <c r="P33" s="11">
        <f>[29]Abril!$C$19</f>
        <v>31.2</v>
      </c>
      <c r="Q33" s="11">
        <f>[29]Abril!$C$20</f>
        <v>29</v>
      </c>
      <c r="R33" s="11">
        <f>[29]Abril!$C$21</f>
        <v>27.4</v>
      </c>
      <c r="S33" s="11">
        <f>[29]Abril!$C$22</f>
        <v>27.9</v>
      </c>
      <c r="T33" s="11">
        <f>[29]Abril!$C$23</f>
        <v>31.6</v>
      </c>
      <c r="U33" s="11">
        <f>[29]Abril!$C$24</f>
        <v>33.1</v>
      </c>
      <c r="V33" s="11">
        <f>[29]Abril!$C$25</f>
        <v>34.4</v>
      </c>
      <c r="W33" s="11">
        <f>[29]Abril!$C$26</f>
        <v>33.700000000000003</v>
      </c>
      <c r="X33" s="11">
        <f>[29]Abril!$C$27</f>
        <v>34.1</v>
      </c>
      <c r="Y33" s="11">
        <f>[29]Abril!$C$28</f>
        <v>32.799999999999997</v>
      </c>
      <c r="Z33" s="11">
        <f>[29]Abril!$C$29</f>
        <v>34</v>
      </c>
      <c r="AA33" s="11">
        <f>[29]Abril!$C$30</f>
        <v>34.700000000000003</v>
      </c>
      <c r="AB33" s="11">
        <f>[29]Abril!$C$31</f>
        <v>35.1</v>
      </c>
      <c r="AC33" s="11">
        <f>[29]Abril!$C$32</f>
        <v>35.299999999999997</v>
      </c>
      <c r="AD33" s="11">
        <f>[29]Abril!$C$33</f>
        <v>34.700000000000003</v>
      </c>
      <c r="AE33" s="11">
        <f>[29]Abril!$C$34</f>
        <v>34.799999999999997</v>
      </c>
      <c r="AF33" s="87">
        <f t="shared" si="1"/>
        <v>36.799999999999997</v>
      </c>
      <c r="AG33" s="70">
        <f t="shared" si="2"/>
        <v>32.993333333333332</v>
      </c>
      <c r="AK33" s="5" t="s">
        <v>35</v>
      </c>
      <c r="AL33" s="5" t="s">
        <v>35</v>
      </c>
    </row>
    <row r="34" spans="1:38" x14ac:dyDescent="0.2">
      <c r="A34" s="43" t="s">
        <v>13</v>
      </c>
      <c r="B34" s="11">
        <f>[30]Abril!$C$5</f>
        <v>34.4</v>
      </c>
      <c r="C34" s="11">
        <f>[30]Abril!$C$6</f>
        <v>34.1</v>
      </c>
      <c r="D34" s="11">
        <f>[30]Abril!$C$7</f>
        <v>34.200000000000003</v>
      </c>
      <c r="E34" s="11">
        <f>[30]Abril!$C$8</f>
        <v>35.799999999999997</v>
      </c>
      <c r="F34" s="11">
        <f>[30]Abril!$C$9</f>
        <v>37</v>
      </c>
      <c r="G34" s="11">
        <f>[30]Abril!$C$10</f>
        <v>35.9</v>
      </c>
      <c r="H34" s="11">
        <f>[30]Abril!$C$11</f>
        <v>34.1</v>
      </c>
      <c r="I34" s="11">
        <f>[30]Abril!$C$12</f>
        <v>34.1</v>
      </c>
      <c r="J34" s="11">
        <f>[30]Abril!$C$13</f>
        <v>32.700000000000003</v>
      </c>
      <c r="K34" s="11">
        <f>[30]Abril!$C$14</f>
        <v>33.1</v>
      </c>
      <c r="L34" s="11">
        <f>[30]Abril!$C$15</f>
        <v>29.7</v>
      </c>
      <c r="M34" s="11">
        <f>[30]Abril!$C$16</f>
        <v>30.6</v>
      </c>
      <c r="N34" s="11">
        <f>[30]Abril!$C$17</f>
        <v>33</v>
      </c>
      <c r="O34" s="11">
        <f>[30]Abril!$C$18</f>
        <v>33.5</v>
      </c>
      <c r="P34" s="11">
        <f>[30]Abril!$C$19</f>
        <v>32.6</v>
      </c>
      <c r="Q34" s="11">
        <f>[30]Abril!$C$20</f>
        <v>32.200000000000003</v>
      </c>
      <c r="R34" s="11">
        <f>[30]Abril!$C$21</f>
        <v>27.2</v>
      </c>
      <c r="S34" s="11">
        <f>[30]Abril!$C$22</f>
        <v>28.9</v>
      </c>
      <c r="T34" s="11">
        <f>[30]Abril!$C$23</f>
        <v>32.700000000000003</v>
      </c>
      <c r="U34" s="11">
        <f>[30]Abril!$C$24</f>
        <v>34.200000000000003</v>
      </c>
      <c r="V34" s="11">
        <f>[30]Abril!$C$25</f>
        <v>35.5</v>
      </c>
      <c r="W34" s="11">
        <f>[30]Abril!$C$26</f>
        <v>34.299999999999997</v>
      </c>
      <c r="X34" s="11">
        <f>[30]Abril!$C$27</f>
        <v>35.299999999999997</v>
      </c>
      <c r="Y34" s="11">
        <f>[30]Abril!$C$28</f>
        <v>34.799999999999997</v>
      </c>
      <c r="Z34" s="11">
        <f>[30]Abril!$C$29</f>
        <v>35.4</v>
      </c>
      <c r="AA34" s="11">
        <f>[30]Abril!$C$30</f>
        <v>35.700000000000003</v>
      </c>
      <c r="AB34" s="11">
        <f>[30]Abril!$C$31</f>
        <v>35.9</v>
      </c>
      <c r="AC34" s="11">
        <f>[30]Abril!$C$32</f>
        <v>36.1</v>
      </c>
      <c r="AD34" s="11">
        <f>[30]Abril!$C$33</f>
        <v>35.799999999999997</v>
      </c>
      <c r="AE34" s="11">
        <f>[30]Abril!$C$34</f>
        <v>36.299999999999997</v>
      </c>
      <c r="AF34" s="87">
        <f t="shared" si="1"/>
        <v>37</v>
      </c>
      <c r="AG34" s="70">
        <f t="shared" si="2"/>
        <v>33.836666666666666</v>
      </c>
    </row>
    <row r="35" spans="1:38" x14ac:dyDescent="0.2">
      <c r="A35" s="43" t="s">
        <v>157</v>
      </c>
      <c r="B35" s="11">
        <f>[31]Abril!$C$5</f>
        <v>26.8</v>
      </c>
      <c r="C35" s="11">
        <f>[31]Abril!$C$6</f>
        <v>32.5</v>
      </c>
      <c r="D35" s="11">
        <f>[31]Abril!$C$7</f>
        <v>36.4</v>
      </c>
      <c r="E35" s="11">
        <f>[31]Abril!$C$8</f>
        <v>36.200000000000003</v>
      </c>
      <c r="F35" s="11">
        <f>[31]Abril!$C$9</f>
        <v>36.9</v>
      </c>
      <c r="G35" s="11">
        <f>[31]Abril!$C$10</f>
        <v>36.299999999999997</v>
      </c>
      <c r="H35" s="11">
        <f>[31]Abril!$C$11</f>
        <v>30.6</v>
      </c>
      <c r="I35" s="11">
        <f>[31]Abril!$C$12</f>
        <v>32</v>
      </c>
      <c r="J35" s="11">
        <f>[31]Abril!$C$13</f>
        <v>34.700000000000003</v>
      </c>
      <c r="K35" s="11">
        <f>[31]Abril!$C$14</f>
        <v>33.4</v>
      </c>
      <c r="L35" s="11">
        <f>[31]Abril!$C$15</f>
        <v>33.799999999999997</v>
      </c>
      <c r="M35" s="11">
        <f>[31]Abril!$C$16</f>
        <v>32.799999999999997</v>
      </c>
      <c r="N35" s="11">
        <f>[31]Abril!$C$17</f>
        <v>34.1</v>
      </c>
      <c r="O35" s="11">
        <f>[31]Abril!$C$18</f>
        <v>33.5</v>
      </c>
      <c r="P35" s="11">
        <f>[31]Abril!$C$19</f>
        <v>24.9</v>
      </c>
      <c r="Q35" s="11">
        <f>[31]Abril!$C$20</f>
        <v>24.6</v>
      </c>
      <c r="R35" s="11">
        <f>[31]Abril!$C$21</f>
        <v>25.8</v>
      </c>
      <c r="S35" s="11">
        <f>[31]Abril!$C$22</f>
        <v>27.6</v>
      </c>
      <c r="T35" s="11">
        <f>[31]Abril!$C$23</f>
        <v>29.9</v>
      </c>
      <c r="U35" s="11">
        <f>[31]Abril!$C$24</f>
        <v>32.299999999999997</v>
      </c>
      <c r="V35" s="11">
        <f>[31]Abril!$C$25</f>
        <v>34.200000000000003</v>
      </c>
      <c r="W35" s="11">
        <f>[31]Abril!$C$26</f>
        <v>34.299999999999997</v>
      </c>
      <c r="X35" s="11">
        <f>[31]Abril!$C$27</f>
        <v>34.700000000000003</v>
      </c>
      <c r="Y35" s="11">
        <f>[31]Abril!$C$28</f>
        <v>33.5</v>
      </c>
      <c r="Z35" s="11">
        <f>[31]Abril!$C$29</f>
        <v>34</v>
      </c>
      <c r="AA35" s="11">
        <f>[31]Abril!$C$30</f>
        <v>34.700000000000003</v>
      </c>
      <c r="AB35" s="11">
        <f>[31]Abril!$C$31</f>
        <v>35.5</v>
      </c>
      <c r="AC35" s="11">
        <f>[31]Abril!$C$32</f>
        <v>35.6</v>
      </c>
      <c r="AD35" s="11">
        <f>[31]Abril!$C$33</f>
        <v>35.9</v>
      </c>
      <c r="AE35" s="11">
        <f>[31]Abril!$C$34</f>
        <v>35.299999999999997</v>
      </c>
      <c r="AF35" s="87">
        <f t="shared" si="1"/>
        <v>36.9</v>
      </c>
      <c r="AG35" s="70">
        <f t="shared" si="2"/>
        <v>32.76</v>
      </c>
    </row>
    <row r="36" spans="1:38" x14ac:dyDescent="0.2">
      <c r="A36" s="43" t="s">
        <v>128</v>
      </c>
      <c r="B36" s="11">
        <f>[32]Abril!$C$5</f>
        <v>27.8</v>
      </c>
      <c r="C36" s="11">
        <f>[32]Abril!$C$6</f>
        <v>34</v>
      </c>
      <c r="D36" s="11">
        <f>[32]Abril!$C$7</f>
        <v>36.4</v>
      </c>
      <c r="E36" s="11">
        <f>[32]Abril!$C$8</f>
        <v>36.299999999999997</v>
      </c>
      <c r="F36" s="11">
        <f>[32]Abril!$C$9</f>
        <v>37.200000000000003</v>
      </c>
      <c r="G36" s="11">
        <f>[32]Abril!$C$10</f>
        <v>36.1</v>
      </c>
      <c r="H36" s="11">
        <f>[32]Abril!$C$11</f>
        <v>33.1</v>
      </c>
      <c r="I36" s="11">
        <f>[32]Abril!$C$12</f>
        <v>34.1</v>
      </c>
      <c r="J36" s="11">
        <f>[32]Abril!$C$13</f>
        <v>34.799999999999997</v>
      </c>
      <c r="K36" s="11">
        <f>[32]Abril!$C$14</f>
        <v>34.799999999999997</v>
      </c>
      <c r="L36" s="11">
        <f>[32]Abril!$C$15</f>
        <v>35.200000000000003</v>
      </c>
      <c r="M36" s="11">
        <f>[32]Abril!$C$16</f>
        <v>33.200000000000003</v>
      </c>
      <c r="N36" s="11">
        <f>[32]Abril!$C$17</f>
        <v>31</v>
      </c>
      <c r="O36" s="11">
        <f>[32]Abril!$C$18</f>
        <v>30.7</v>
      </c>
      <c r="P36" s="11">
        <f>[32]Abril!$C$19</f>
        <v>25.9</v>
      </c>
      <c r="Q36" s="11">
        <f>[32]Abril!$C$20</f>
        <v>24.9</v>
      </c>
      <c r="R36" s="11">
        <f>[32]Abril!$C$21</f>
        <v>25.8</v>
      </c>
      <c r="S36" s="11">
        <f>[32]Abril!$C$22</f>
        <v>28.3</v>
      </c>
      <c r="T36" s="11">
        <f>[32]Abril!$C$23</f>
        <v>28.6</v>
      </c>
      <c r="U36" s="11">
        <f>[32]Abril!$C$24</f>
        <v>31</v>
      </c>
      <c r="V36" s="11">
        <f>[32]Abril!$C$25</f>
        <v>34.299999999999997</v>
      </c>
      <c r="W36" s="11">
        <f>[32]Abril!$C$26</f>
        <v>34.200000000000003</v>
      </c>
      <c r="X36" s="11">
        <f>[32]Abril!$C$27</f>
        <v>34.799999999999997</v>
      </c>
      <c r="Y36" s="11">
        <f>[32]Abril!$C$28</f>
        <v>31.8</v>
      </c>
      <c r="Z36" s="11">
        <f>[32]Abril!$C$29</f>
        <v>34.1</v>
      </c>
      <c r="AA36" s="11">
        <f>[32]Abril!$C$30</f>
        <v>35</v>
      </c>
      <c r="AB36" s="11">
        <f>[32]Abril!$C$31</f>
        <v>36.200000000000003</v>
      </c>
      <c r="AC36" s="11">
        <f>[32]Abril!$C$32</f>
        <v>35.9</v>
      </c>
      <c r="AD36" s="11">
        <f>[32]Abril!$C$33</f>
        <v>36.1</v>
      </c>
      <c r="AE36" s="11">
        <f>[32]Abril!$C$34</f>
        <v>36.200000000000003</v>
      </c>
      <c r="AF36" s="87">
        <f t="shared" si="1"/>
        <v>37.200000000000003</v>
      </c>
      <c r="AG36" s="70" t="s">
        <v>210</v>
      </c>
      <c r="AK36" t="s">
        <v>35</v>
      </c>
    </row>
    <row r="37" spans="1:38" x14ac:dyDescent="0.2">
      <c r="A37" s="43" t="s">
        <v>14</v>
      </c>
      <c r="B37" s="11">
        <f>[33]Abril!$C$5</f>
        <v>33.1</v>
      </c>
      <c r="C37" s="11">
        <f>[33]Abril!$C$6</f>
        <v>30.8</v>
      </c>
      <c r="D37" s="11">
        <f>[33]Abril!$C$7</f>
        <v>33</v>
      </c>
      <c r="E37" s="11">
        <f>[33]Abril!$C$8</f>
        <v>33.5</v>
      </c>
      <c r="F37" s="11">
        <f>[33]Abril!$C$9</f>
        <v>34.299999999999997</v>
      </c>
      <c r="G37" s="11">
        <f>[33]Abril!$C$10</f>
        <v>34.4</v>
      </c>
      <c r="H37" s="11">
        <f>[33]Abril!$C$11</f>
        <v>33.299999999999997</v>
      </c>
      <c r="I37" s="11">
        <f>[33]Abril!$C$12</f>
        <v>32.5</v>
      </c>
      <c r="J37" s="11">
        <f>[33]Abril!$C$13</f>
        <v>32.200000000000003</v>
      </c>
      <c r="K37" s="11">
        <f>[33]Abril!$C$14</f>
        <v>31.3</v>
      </c>
      <c r="L37" s="11">
        <f>[33]Abril!$C$15</f>
        <v>30.9</v>
      </c>
      <c r="M37" s="11">
        <f>[33]Abril!$C$16</f>
        <v>31.4</v>
      </c>
      <c r="N37" s="11">
        <f>[33]Abril!$C$17</f>
        <v>32</v>
      </c>
      <c r="O37" s="11">
        <f>[33]Abril!$C$18</f>
        <v>29.3</v>
      </c>
      <c r="P37" s="11">
        <f>[33]Abril!$C$19</f>
        <v>31.4</v>
      </c>
      <c r="Q37" s="11">
        <f>[33]Abril!$C$20</f>
        <v>33.700000000000003</v>
      </c>
      <c r="R37" s="11">
        <f>[33]Abril!$C$21</f>
        <v>31.4</v>
      </c>
      <c r="S37" s="11">
        <f>[33]Abril!$C$22</f>
        <v>30.9</v>
      </c>
      <c r="T37" s="11">
        <f>[33]Abril!$C$23</f>
        <v>30.3</v>
      </c>
      <c r="U37" s="11">
        <f>[33]Abril!$C$24</f>
        <v>32.6</v>
      </c>
      <c r="V37" s="11">
        <f>[33]Abril!$C$25</f>
        <v>33.4</v>
      </c>
      <c r="W37" s="11">
        <f>[33]Abril!$C$26</f>
        <v>33.4</v>
      </c>
      <c r="X37" s="11">
        <f>[33]Abril!$C$27</f>
        <v>33.200000000000003</v>
      </c>
      <c r="Y37" s="11">
        <f>[33]Abril!$C$28</f>
        <v>34</v>
      </c>
      <c r="Z37" s="11">
        <f>[33]Abril!$C$29</f>
        <v>35</v>
      </c>
      <c r="AA37" s="11">
        <f>[33]Abril!$C$30</f>
        <v>35.4</v>
      </c>
      <c r="AB37" s="11">
        <f>[33]Abril!$C$31</f>
        <v>34.700000000000003</v>
      </c>
      <c r="AC37" s="11">
        <f>[33]Abril!$C$32</f>
        <v>35.9</v>
      </c>
      <c r="AD37" s="11">
        <f>[33]Abril!$C$33</f>
        <v>35.5</v>
      </c>
      <c r="AE37" s="11">
        <f>[33]Abril!$C$34</f>
        <v>34.9</v>
      </c>
      <c r="AF37" s="87">
        <f t="shared" si="1"/>
        <v>35.9</v>
      </c>
      <c r="AG37" s="70">
        <f t="shared" si="2"/>
        <v>32.923333333333325</v>
      </c>
      <c r="AI37" t="s">
        <v>35</v>
      </c>
      <c r="AK37" t="s">
        <v>35</v>
      </c>
    </row>
    <row r="38" spans="1:38" x14ac:dyDescent="0.2">
      <c r="A38" s="43" t="s">
        <v>158</v>
      </c>
      <c r="B38" s="11">
        <f>[34]Abril!$C$5</f>
        <v>34.5</v>
      </c>
      <c r="C38" s="11">
        <f>[34]Abril!$C$6</f>
        <v>32.5</v>
      </c>
      <c r="D38" s="11">
        <f>[34]Abril!$C$7</f>
        <v>35.5</v>
      </c>
      <c r="E38" s="11">
        <f>[34]Abril!$C$8</f>
        <v>35.700000000000003</v>
      </c>
      <c r="F38" s="11">
        <f>[34]Abril!$C$9</f>
        <v>35.200000000000003</v>
      </c>
      <c r="G38" s="11">
        <f>[34]Abril!$C$10</f>
        <v>35.1</v>
      </c>
      <c r="H38" s="11">
        <f>[34]Abril!$C$11</f>
        <v>34.9</v>
      </c>
      <c r="I38" s="11">
        <f>[34]Abril!$C$12</f>
        <v>34.799999999999997</v>
      </c>
      <c r="J38" s="11">
        <f>[34]Abril!$C$13</f>
        <v>33.799999999999997</v>
      </c>
      <c r="K38" s="11">
        <f>[34]Abril!$C$14</f>
        <v>33</v>
      </c>
      <c r="L38" s="11">
        <f>[34]Abril!$C$15</f>
        <v>31.9</v>
      </c>
      <c r="M38" s="11">
        <f>[34]Abril!$C$16</f>
        <v>31.6</v>
      </c>
      <c r="N38" s="11">
        <f>[34]Abril!$C$17</f>
        <v>33.6</v>
      </c>
      <c r="O38" s="11">
        <f>[34]Abril!$C$18</f>
        <v>34.1</v>
      </c>
      <c r="P38" s="11">
        <f>[34]Abril!$C$19</f>
        <v>32.700000000000003</v>
      </c>
      <c r="Q38" s="11">
        <f>[34]Abril!$C$20</f>
        <v>31.2</v>
      </c>
      <c r="R38" s="11">
        <f>[34]Abril!$C$21</f>
        <v>33.200000000000003</v>
      </c>
      <c r="S38" s="11">
        <f>[34]Abril!$C$22</f>
        <v>31.9</v>
      </c>
      <c r="T38" s="11">
        <f>[34]Abril!$C$23</f>
        <v>32.9</v>
      </c>
      <c r="U38" s="11">
        <f>[34]Abril!$C$24</f>
        <v>34.4</v>
      </c>
      <c r="V38" s="11">
        <f>[34]Abril!$C$25</f>
        <v>35.299999999999997</v>
      </c>
      <c r="W38" s="11">
        <f>[34]Abril!$C$26</f>
        <v>35.5</v>
      </c>
      <c r="X38" s="11">
        <f>[34]Abril!$C$27</f>
        <v>35.5</v>
      </c>
      <c r="Y38" s="11">
        <f>[34]Abril!$C$28</f>
        <v>35.4</v>
      </c>
      <c r="Z38" s="11">
        <f>[34]Abril!$C$29</f>
        <v>35.700000000000003</v>
      </c>
      <c r="AA38" s="11">
        <f>[34]Abril!$C$30</f>
        <v>36.700000000000003</v>
      </c>
      <c r="AB38" s="11">
        <f>[34]Abril!$C$31</f>
        <v>36</v>
      </c>
      <c r="AC38" s="11">
        <f>[34]Abril!$C$32</f>
        <v>35.9</v>
      </c>
      <c r="AD38" s="11">
        <f>[34]Abril!$C$33</f>
        <v>36.200000000000003</v>
      </c>
      <c r="AE38" s="11">
        <f>[34]Abril!$C$34</f>
        <v>35.6</v>
      </c>
      <c r="AF38" s="87">
        <f t="shared" si="1"/>
        <v>36.700000000000003</v>
      </c>
      <c r="AG38" s="70" t="s">
        <v>210</v>
      </c>
    </row>
    <row r="39" spans="1:38" x14ac:dyDescent="0.2">
      <c r="A39" s="43" t="s">
        <v>15</v>
      </c>
      <c r="B39" s="11">
        <f>[35]Abril!$C$5</f>
        <v>24.7</v>
      </c>
      <c r="C39" s="11">
        <f>[35]Abril!$C$6</f>
        <v>32.1</v>
      </c>
      <c r="D39" s="11">
        <f>[35]Abril!$C$7</f>
        <v>32.700000000000003</v>
      </c>
      <c r="E39" s="11">
        <f>[35]Abril!$C$8</f>
        <v>32.1</v>
      </c>
      <c r="F39" s="11">
        <f>[35]Abril!$C$9</f>
        <v>33.4</v>
      </c>
      <c r="G39" s="11">
        <f>[35]Abril!$C$10</f>
        <v>33.1</v>
      </c>
      <c r="H39" s="11">
        <f>[35]Abril!$C$11</f>
        <v>28.1</v>
      </c>
      <c r="I39" s="11">
        <f>[35]Abril!$C$12</f>
        <v>29.3</v>
      </c>
      <c r="J39" s="11">
        <f>[35]Abril!$C$13</f>
        <v>30.5</v>
      </c>
      <c r="K39" s="11">
        <f>[35]Abril!$C$14</f>
        <v>31</v>
      </c>
      <c r="L39" s="11">
        <f>[35]Abril!$C$15</f>
        <v>29.5</v>
      </c>
      <c r="M39" s="11">
        <f>[35]Abril!$C$16</f>
        <v>28.9</v>
      </c>
      <c r="N39" s="11">
        <f>[35]Abril!$C$17</f>
        <v>29.2</v>
      </c>
      <c r="O39" s="11">
        <f>[35]Abril!$C$18</f>
        <v>30.7</v>
      </c>
      <c r="P39" s="11">
        <f>[35]Abril!$C$19</f>
        <v>27.1</v>
      </c>
      <c r="Q39" s="11">
        <f>[35]Abril!$C$20</f>
        <v>26.4</v>
      </c>
      <c r="R39" s="11">
        <f>[35]Abril!$C$21</f>
        <v>25</v>
      </c>
      <c r="S39" s="11">
        <f>[35]Abril!$C$22</f>
        <v>26</v>
      </c>
      <c r="T39" s="11">
        <f>[35]Abril!$C$23</f>
        <v>26.8</v>
      </c>
      <c r="U39" s="11">
        <f>[35]Abril!$C$24</f>
        <v>28.9</v>
      </c>
      <c r="V39" s="11">
        <f>[35]Abril!$C$25</f>
        <v>30.8</v>
      </c>
      <c r="W39" s="11">
        <f>[35]Abril!$C$26</f>
        <v>31.6</v>
      </c>
      <c r="X39" s="11">
        <f>[35]Abril!$C$27</f>
        <v>32.200000000000003</v>
      </c>
      <c r="Y39" s="11">
        <f>[35]Abril!$C$28</f>
        <v>28</v>
      </c>
      <c r="Z39" s="11">
        <f>[35]Abril!$C$29</f>
        <v>31.1</v>
      </c>
      <c r="AA39" s="11">
        <f>[35]Abril!$C$30</f>
        <v>31.4</v>
      </c>
      <c r="AB39" s="11">
        <f>[35]Abril!$C$31</f>
        <v>32.4</v>
      </c>
      <c r="AC39" s="11">
        <f>[35]Abril!$C$32</f>
        <v>33</v>
      </c>
      <c r="AD39" s="11">
        <f>[35]Abril!$C$33</f>
        <v>32.6</v>
      </c>
      <c r="AE39" s="11">
        <f>[35]Abril!$C$34</f>
        <v>32.299999999999997</v>
      </c>
      <c r="AF39" s="87">
        <f t="shared" si="1"/>
        <v>33.4</v>
      </c>
      <c r="AG39" s="70">
        <f t="shared" si="2"/>
        <v>30.029999999999994</v>
      </c>
      <c r="AH39" s="12" t="s">
        <v>35</v>
      </c>
      <c r="AK39" t="s">
        <v>35</v>
      </c>
    </row>
    <row r="40" spans="1:38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87" t="s">
        <v>210</v>
      </c>
      <c r="AG40" s="121" t="str">
        <f>[36]Abril!$B$5</f>
        <v>*</v>
      </c>
      <c r="AJ40" t="s">
        <v>35</v>
      </c>
      <c r="AK40" t="s">
        <v>35</v>
      </c>
      <c r="AL40" t="s">
        <v>35</v>
      </c>
    </row>
    <row r="41" spans="1:38" x14ac:dyDescent="0.2">
      <c r="A41" s="43" t="s">
        <v>159</v>
      </c>
      <c r="B41" s="11">
        <f>[37]Abril!$C$5</f>
        <v>29.6</v>
      </c>
      <c r="C41" s="11">
        <f>[37]Abril!$C$6</f>
        <v>32.200000000000003</v>
      </c>
      <c r="D41" s="11">
        <f>[37]Abril!$C$7</f>
        <v>34.200000000000003</v>
      </c>
      <c r="E41" s="11">
        <f>[37]Abril!$C$8</f>
        <v>34.6</v>
      </c>
      <c r="F41" s="11">
        <f>[37]Abril!$C$9</f>
        <v>35.200000000000003</v>
      </c>
      <c r="G41" s="11">
        <f>[37]Abril!$C$10</f>
        <v>34.299999999999997</v>
      </c>
      <c r="H41" s="11">
        <f>[37]Abril!$C$11</f>
        <v>30.8</v>
      </c>
      <c r="I41" s="11">
        <f>[37]Abril!$C$12</f>
        <v>31.6</v>
      </c>
      <c r="J41" s="11">
        <f>[37]Abril!$C$13</f>
        <v>33.6</v>
      </c>
      <c r="K41" s="11">
        <f>[37]Abril!$C$14</f>
        <v>32</v>
      </c>
      <c r="L41" s="11">
        <f>[37]Abril!$C$15</f>
        <v>30.6</v>
      </c>
      <c r="M41" s="11">
        <f>[37]Abril!$C$16</f>
        <v>29.8</v>
      </c>
      <c r="N41" s="11">
        <f>[37]Abril!$C$17</f>
        <v>31.2</v>
      </c>
      <c r="O41" s="11">
        <f>[37]Abril!$C$18</f>
        <v>32.700000000000003</v>
      </c>
      <c r="P41" s="11">
        <f>[37]Abril!$C$19</f>
        <v>25.7</v>
      </c>
      <c r="Q41" s="11">
        <f>[37]Abril!$C$20</f>
        <v>27.9</v>
      </c>
      <c r="R41" s="11">
        <f>[37]Abril!$C$21</f>
        <v>26.7</v>
      </c>
      <c r="S41" s="11">
        <f>[37]Abril!$C$22</f>
        <v>27.9</v>
      </c>
      <c r="T41" s="11">
        <f>[37]Abril!$C$23</f>
        <v>29.3</v>
      </c>
      <c r="U41" s="11">
        <f>[37]Abril!$C$24</f>
        <v>32.1</v>
      </c>
      <c r="V41" s="11">
        <f>[37]Abril!$C$25</f>
        <v>33.799999999999997</v>
      </c>
      <c r="W41" s="11">
        <f>[37]Abril!$C$26</f>
        <v>34.1</v>
      </c>
      <c r="X41" s="11">
        <f>[37]Abril!$C$27</f>
        <v>34</v>
      </c>
      <c r="Y41" s="11">
        <f>[37]Abril!$C$28</f>
        <v>33.700000000000003</v>
      </c>
      <c r="Z41" s="11">
        <f>[37]Abril!$C$29</f>
        <v>33.700000000000003</v>
      </c>
      <c r="AA41" s="11">
        <f>[37]Abril!$C$30</f>
        <v>34.299999999999997</v>
      </c>
      <c r="AB41" s="11">
        <f>[37]Abril!$C$31</f>
        <v>35.200000000000003</v>
      </c>
      <c r="AC41" s="11">
        <f>[37]Abril!$C$32</f>
        <v>35.4</v>
      </c>
      <c r="AD41" s="11">
        <f>[37]Abril!$C$33</f>
        <v>35.700000000000003</v>
      </c>
      <c r="AE41" s="11">
        <f>[37]Abril!$C$34</f>
        <v>35.200000000000003</v>
      </c>
      <c r="AF41" s="87">
        <f t="shared" si="1"/>
        <v>35.700000000000003</v>
      </c>
      <c r="AG41" s="70">
        <f t="shared" si="2"/>
        <v>32.236666666666672</v>
      </c>
      <c r="AI41" t="s">
        <v>35</v>
      </c>
      <c r="AK41" t="s">
        <v>35</v>
      </c>
    </row>
    <row r="42" spans="1:38" x14ac:dyDescent="0.2">
      <c r="A42" s="43" t="s">
        <v>17</v>
      </c>
      <c r="B42" s="11">
        <f>[38]Abril!$C$5</f>
        <v>25.8</v>
      </c>
      <c r="C42" s="11">
        <f>[38]Abril!$C$6</f>
        <v>32.200000000000003</v>
      </c>
      <c r="D42" s="11">
        <f>[38]Abril!$C$7</f>
        <v>35.799999999999997</v>
      </c>
      <c r="E42" s="11">
        <f>[38]Abril!$C$8</f>
        <v>35.799999999999997</v>
      </c>
      <c r="F42" s="11">
        <f>[38]Abril!$C$9</f>
        <v>36.6</v>
      </c>
      <c r="G42" s="11">
        <f>[38]Abril!$C$10</f>
        <v>35.200000000000003</v>
      </c>
      <c r="H42" s="11">
        <f>[38]Abril!$C$11</f>
        <v>29.6</v>
      </c>
      <c r="I42" s="11">
        <f>[38]Abril!$C$12</f>
        <v>31.6</v>
      </c>
      <c r="J42" s="11">
        <f>[38]Abril!$C$13</f>
        <v>34.5</v>
      </c>
      <c r="K42" s="11">
        <f>[38]Abril!$C$14</f>
        <v>34.4</v>
      </c>
      <c r="L42" s="11">
        <f>[38]Abril!$C$15</f>
        <v>33.700000000000003</v>
      </c>
      <c r="M42" s="11">
        <f>[38]Abril!$C$16</f>
        <v>31.7</v>
      </c>
      <c r="N42" s="11">
        <f>[38]Abril!$C$17</f>
        <v>32.5</v>
      </c>
      <c r="O42" s="11">
        <f>[38]Abril!$C$18</f>
        <v>31.6</v>
      </c>
      <c r="P42" s="11">
        <f>[38]Abril!$C$19</f>
        <v>24.9</v>
      </c>
      <c r="Q42" s="11">
        <f>[38]Abril!$C$20</f>
        <v>26.2</v>
      </c>
      <c r="R42" s="11">
        <f>[38]Abril!$C$21</f>
        <v>26.8</v>
      </c>
      <c r="S42" s="11">
        <f>[38]Abril!$C$22</f>
        <v>27.5</v>
      </c>
      <c r="T42" s="11">
        <f>[38]Abril!$C$23</f>
        <v>28.7</v>
      </c>
      <c r="U42" s="11">
        <f>[38]Abril!$C$24</f>
        <v>31.6</v>
      </c>
      <c r="V42" s="11">
        <f>[38]Abril!$C$25</f>
        <v>34.200000000000003</v>
      </c>
      <c r="W42" s="11">
        <f>[38]Abril!$C$26</f>
        <v>33.6</v>
      </c>
      <c r="X42" s="11">
        <f>[38]Abril!$C$27</f>
        <v>34</v>
      </c>
      <c r="Y42" s="11">
        <f>[38]Abril!$C$28</f>
        <v>31.6</v>
      </c>
      <c r="Z42" s="11">
        <f>[38]Abril!$C$29</f>
        <v>33.200000000000003</v>
      </c>
      <c r="AA42" s="11">
        <f>[38]Abril!$C$30</f>
        <v>34.200000000000003</v>
      </c>
      <c r="AB42" s="11">
        <f>[38]Abril!$C$31</f>
        <v>34.5</v>
      </c>
      <c r="AC42" s="11">
        <f>[38]Abril!$C$32</f>
        <v>34.200000000000003</v>
      </c>
      <c r="AD42" s="11">
        <f>[38]Abril!$C$33</f>
        <v>34.9</v>
      </c>
      <c r="AE42" s="11">
        <f>[38]Abril!$C$34</f>
        <v>34.299999999999997</v>
      </c>
      <c r="AF42" s="87">
        <f t="shared" si="1"/>
        <v>36.6</v>
      </c>
      <c r="AG42" s="70">
        <f t="shared" si="2"/>
        <v>32.18</v>
      </c>
      <c r="AL42" t="s">
        <v>35</v>
      </c>
    </row>
    <row r="43" spans="1:38" x14ac:dyDescent="0.2">
      <c r="A43" s="43" t="s">
        <v>141</v>
      </c>
      <c r="B43" s="11">
        <f>[39]Abril!$C$5</f>
        <v>29.4</v>
      </c>
      <c r="C43" s="11">
        <f>[39]Abril!$C$6</f>
        <v>32.4</v>
      </c>
      <c r="D43" s="11">
        <f>[39]Abril!$C$7</f>
        <v>34.5</v>
      </c>
      <c r="E43" s="11">
        <f>[39]Abril!$C$8</f>
        <v>35.299999999999997</v>
      </c>
      <c r="F43" s="11">
        <f>[39]Abril!$C$9</f>
        <v>36.6</v>
      </c>
      <c r="G43" s="11">
        <f>[39]Abril!$C$10</f>
        <v>35.6</v>
      </c>
      <c r="H43" s="11">
        <f>[39]Abril!$C$11</f>
        <v>33.200000000000003</v>
      </c>
      <c r="I43" s="11">
        <f>[39]Abril!$C$12</f>
        <v>33.1</v>
      </c>
      <c r="J43" s="11">
        <f>[39]Abril!$C$13</f>
        <v>32.1</v>
      </c>
      <c r="K43" s="11">
        <f>[39]Abril!$C$14</f>
        <v>32.1</v>
      </c>
      <c r="L43" s="11">
        <f>[39]Abril!$C$15</f>
        <v>33</v>
      </c>
      <c r="M43" s="11">
        <f>[39]Abril!$C$16</f>
        <v>32.9</v>
      </c>
      <c r="N43" s="11">
        <f>[39]Abril!$C$17</f>
        <v>31.6</v>
      </c>
      <c r="O43" s="11">
        <f>[39]Abril!$C$18</f>
        <v>31.3</v>
      </c>
      <c r="P43" s="11">
        <f>[39]Abril!$C$19</f>
        <v>30.6</v>
      </c>
      <c r="Q43" s="11">
        <f>[39]Abril!$C$20</f>
        <v>30.4</v>
      </c>
      <c r="R43" s="11">
        <f>[39]Abril!$C$21</f>
        <v>26.5</v>
      </c>
      <c r="S43" s="11">
        <f>[39]Abril!$C$22</f>
        <v>28.1</v>
      </c>
      <c r="T43" s="11">
        <f>[39]Abril!$C$23</f>
        <v>29.1</v>
      </c>
      <c r="U43" s="11">
        <f>[39]Abril!$C$24</f>
        <v>31.3</v>
      </c>
      <c r="V43" s="11">
        <f>[39]Abril!$C$25</f>
        <v>33.5</v>
      </c>
      <c r="W43" s="11">
        <f>[39]Abril!$C$26</f>
        <v>33.200000000000003</v>
      </c>
      <c r="X43" s="11">
        <f>[39]Abril!$C$27</f>
        <v>33.5</v>
      </c>
      <c r="Y43" s="11">
        <f>[39]Abril!$C$28</f>
        <v>33.1</v>
      </c>
      <c r="Z43" s="11">
        <f>[39]Abril!$C$29</f>
        <v>33.1</v>
      </c>
      <c r="AA43" s="11">
        <f>[39]Abril!$C$30</f>
        <v>34.1</v>
      </c>
      <c r="AB43" s="11">
        <f>[39]Abril!$C$31</f>
        <v>34.799999999999997</v>
      </c>
      <c r="AC43" s="11">
        <f>[39]Abril!$C$32</f>
        <v>35.299999999999997</v>
      </c>
      <c r="AD43" s="11">
        <f>[39]Abril!$C$33</f>
        <v>35.200000000000003</v>
      </c>
      <c r="AE43" s="11">
        <f>[39]Abril!$C$34</f>
        <v>35</v>
      </c>
      <c r="AF43" s="87">
        <f t="shared" si="1"/>
        <v>36.6</v>
      </c>
      <c r="AG43" s="70">
        <f t="shared" si="2"/>
        <v>32.663333333333341</v>
      </c>
      <c r="AI43" s="12" t="s">
        <v>35</v>
      </c>
      <c r="AK43" t="s">
        <v>35</v>
      </c>
    </row>
    <row r="44" spans="1:38" x14ac:dyDescent="0.2">
      <c r="A44" s="43" t="s">
        <v>18</v>
      </c>
      <c r="B44" s="11">
        <f>[40]Abril!$C$5</f>
        <v>30.1</v>
      </c>
      <c r="C44" s="11">
        <f>[40]Abril!$C$6</f>
        <v>29.6</v>
      </c>
      <c r="D44" s="11">
        <f>[40]Abril!$C$7</f>
        <v>31.4</v>
      </c>
      <c r="E44" s="11">
        <f>[40]Abril!$C$8</f>
        <v>31.2</v>
      </c>
      <c r="F44" s="11">
        <f>[40]Abril!$C$9</f>
        <v>33</v>
      </c>
      <c r="G44" s="11">
        <f>[40]Abril!$C$10</f>
        <v>31.8</v>
      </c>
      <c r="H44" s="11">
        <f>[40]Abril!$C$11</f>
        <v>29.7</v>
      </c>
      <c r="I44" s="11">
        <f>[40]Abril!$C$12</f>
        <v>29.9</v>
      </c>
      <c r="J44" s="11">
        <f>[40]Abril!$C$13</f>
        <v>31.2</v>
      </c>
      <c r="K44" s="11">
        <f>[40]Abril!$C$14</f>
        <v>29.2</v>
      </c>
      <c r="L44" s="11">
        <f>[40]Abril!$C$15</f>
        <v>28.6</v>
      </c>
      <c r="M44" s="11">
        <f>[40]Abril!$C$16</f>
        <v>27.9</v>
      </c>
      <c r="N44" s="11">
        <f>[40]Abril!$C$17</f>
        <v>29</v>
      </c>
      <c r="O44" s="11">
        <f>[40]Abril!$C$18</f>
        <v>29.7</v>
      </c>
      <c r="P44" s="11">
        <f>[40]Abril!$C$19</f>
        <v>28.7</v>
      </c>
      <c r="Q44" s="11">
        <f>[40]Abril!$C$20</f>
        <v>27.7</v>
      </c>
      <c r="R44" s="11">
        <f>[40]Abril!$C$21</f>
        <v>27.5</v>
      </c>
      <c r="S44" s="11">
        <f>[40]Abril!$C$22</f>
        <v>27.7</v>
      </c>
      <c r="T44" s="11">
        <f>[40]Abril!$C$23</f>
        <v>29</v>
      </c>
      <c r="U44" s="11">
        <f>[40]Abril!$C$24</f>
        <v>30.6</v>
      </c>
      <c r="V44" s="11">
        <f>[40]Abril!$C$25</f>
        <v>31.6</v>
      </c>
      <c r="W44" s="11">
        <f>[40]Abril!$C$26</f>
        <v>31.2</v>
      </c>
      <c r="X44" s="11">
        <f>[40]Abril!$C$27</f>
        <v>31.9</v>
      </c>
      <c r="Y44" s="11">
        <f>[40]Abril!$C$28</f>
        <v>31.6</v>
      </c>
      <c r="Z44" s="11">
        <f>[40]Abril!$C$29</f>
        <v>31.3</v>
      </c>
      <c r="AA44" s="11">
        <f>[40]Abril!$C$30</f>
        <v>31.6</v>
      </c>
      <c r="AB44" s="11">
        <f>[40]Abril!$C$31</f>
        <v>32.200000000000003</v>
      </c>
      <c r="AC44" s="11">
        <f>[40]Abril!$C$32</f>
        <v>32</v>
      </c>
      <c r="AD44" s="11">
        <f>[40]Abril!$C$33</f>
        <v>32.299999999999997</v>
      </c>
      <c r="AE44" s="11">
        <f>[40]Abril!$C$34</f>
        <v>31.9</v>
      </c>
      <c r="AF44" s="87">
        <f t="shared" si="1"/>
        <v>33</v>
      </c>
      <c r="AG44" s="70">
        <f t="shared" si="2"/>
        <v>30.37</v>
      </c>
      <c r="AI44" s="12" t="s">
        <v>35</v>
      </c>
      <c r="AK44" t="s">
        <v>35</v>
      </c>
    </row>
    <row r="45" spans="1:38" hidden="1" x14ac:dyDescent="0.2">
      <c r="A45" s="43" t="s">
        <v>146</v>
      </c>
      <c r="B45" s="11" t="str">
        <f>[41]Abril!$C$5</f>
        <v>*</v>
      </c>
      <c r="C45" s="11" t="str">
        <f>[41]Abril!$C$6</f>
        <v>*</v>
      </c>
      <c r="D45" s="11" t="str">
        <f>[41]Abril!$C$7</f>
        <v>*</v>
      </c>
      <c r="E45" s="11" t="str">
        <f>[41]Abril!$C$8</f>
        <v>*</v>
      </c>
      <c r="F45" s="11" t="str">
        <f>[41]Abril!$C$9</f>
        <v>*</v>
      </c>
      <c r="G45" s="11" t="str">
        <f>[41]Abril!$C$10</f>
        <v>*</v>
      </c>
      <c r="H45" s="11" t="str">
        <f>[41]Abril!$C$11</f>
        <v>*</v>
      </c>
      <c r="I45" s="11" t="str">
        <f>[41]Abril!$C$12</f>
        <v>*</v>
      </c>
      <c r="J45" s="11" t="str">
        <f>[41]Abril!$C$13</f>
        <v>*</v>
      </c>
      <c r="K45" s="11" t="str">
        <f>[41]Abril!$C$14</f>
        <v>*</v>
      </c>
      <c r="L45" s="11" t="str">
        <f>[41]Abril!$C$15</f>
        <v>*</v>
      </c>
      <c r="M45" s="11" t="str">
        <f>[41]Abril!$C$16</f>
        <v>*</v>
      </c>
      <c r="N45" s="11" t="str">
        <f>[41]Abril!$C$17</f>
        <v>*</v>
      </c>
      <c r="O45" s="11" t="str">
        <f>[41]Abril!$C$18</f>
        <v>*</v>
      </c>
      <c r="P45" s="11" t="str">
        <f>[41]Abril!$C$19</f>
        <v>*</v>
      </c>
      <c r="Q45" s="11" t="str">
        <f>[41]Abril!$C$20</f>
        <v>*</v>
      </c>
      <c r="R45" s="11" t="str">
        <f>[41]Abril!$C$21</f>
        <v>*</v>
      </c>
      <c r="S45" s="11" t="str">
        <f>[41]Abril!$C$22</f>
        <v>*</v>
      </c>
      <c r="T45" s="11" t="str">
        <f>[41]Abril!$C$23</f>
        <v>*</v>
      </c>
      <c r="U45" s="11" t="str">
        <f>[41]Abril!$C$24</f>
        <v>*</v>
      </c>
      <c r="V45" s="11" t="str">
        <f>[41]Abril!$C$25</f>
        <v>*</v>
      </c>
      <c r="W45" s="11" t="str">
        <f>[41]Abril!$C$26</f>
        <v>*</v>
      </c>
      <c r="X45" s="11" t="str">
        <f>[41]Abril!$C$27</f>
        <v>*</v>
      </c>
      <c r="Y45" s="11" t="str">
        <f>[41]Abril!$C$28</f>
        <v>*</v>
      </c>
      <c r="Z45" s="11" t="str">
        <f>[41]Abril!$C$29</f>
        <v>*</v>
      </c>
      <c r="AA45" s="11" t="str">
        <f>[41]Abril!$C$30</f>
        <v>*</v>
      </c>
      <c r="AB45" s="11" t="str">
        <f>[41]Abril!$C$31</f>
        <v>*</v>
      </c>
      <c r="AC45" s="11" t="str">
        <f>[41]Abril!$C$32</f>
        <v>*</v>
      </c>
      <c r="AD45" s="11" t="str">
        <f>[41]Abril!$C$33</f>
        <v>*</v>
      </c>
      <c r="AE45" s="11" t="str">
        <f>[41]Abril!$C$34</f>
        <v>*</v>
      </c>
      <c r="AF45" s="87">
        <f t="shared" si="1"/>
        <v>0</v>
      </c>
      <c r="AG45" s="70" t="s">
        <v>210</v>
      </c>
      <c r="AK45" t="s">
        <v>35</v>
      </c>
    </row>
    <row r="46" spans="1:38" x14ac:dyDescent="0.2">
      <c r="A46" s="43" t="s">
        <v>19</v>
      </c>
      <c r="B46" s="11">
        <f>[42]Abril!$C$5</f>
        <v>27.9</v>
      </c>
      <c r="C46" s="11">
        <f>[42]Abril!$C$6</f>
        <v>33.799999999999997</v>
      </c>
      <c r="D46" s="11">
        <f>[42]Abril!$C$7</f>
        <v>34.9</v>
      </c>
      <c r="E46" s="11">
        <f>[42]Abril!$C$8</f>
        <v>33</v>
      </c>
      <c r="F46" s="11">
        <f>[42]Abril!$C$9</f>
        <v>35.9</v>
      </c>
      <c r="G46" s="11">
        <f>[42]Abril!$C$10</f>
        <v>37</v>
      </c>
      <c r="H46" s="11">
        <f>[42]Abril!$C$11</f>
        <v>28.2</v>
      </c>
      <c r="I46" s="11">
        <f>[42]Abril!$C$12</f>
        <v>31.5</v>
      </c>
      <c r="J46" s="11">
        <f>[42]Abril!$C$13</f>
        <v>34.200000000000003</v>
      </c>
      <c r="K46" s="11">
        <f>[42]Abril!$C$14</f>
        <v>34.799999999999997</v>
      </c>
      <c r="L46" s="11">
        <f>[42]Abril!$C$15</f>
        <v>32.4</v>
      </c>
      <c r="M46" s="11">
        <f>[42]Abril!$C$16</f>
        <v>34.799999999999997</v>
      </c>
      <c r="N46" s="11">
        <f>[42]Abril!$C$17</f>
        <v>29.3</v>
      </c>
      <c r="O46" s="11">
        <f>[42]Abril!$C$18</f>
        <v>28.1</v>
      </c>
      <c r="P46" s="11">
        <f>[42]Abril!$C$19</f>
        <v>28</v>
      </c>
      <c r="Q46" s="11">
        <f>[42]Abril!$C$20</f>
        <v>26.8</v>
      </c>
      <c r="R46" s="11">
        <f>[42]Abril!$C$21</f>
        <v>25.8</v>
      </c>
      <c r="S46" s="11">
        <f>[42]Abril!$C$22</f>
        <v>27.1</v>
      </c>
      <c r="T46" s="11">
        <f>[42]Abril!$C$23</f>
        <v>28.6</v>
      </c>
      <c r="U46" s="11">
        <f>[42]Abril!$C$24</f>
        <v>30.3</v>
      </c>
      <c r="V46" s="11">
        <f>[42]Abril!$C$25</f>
        <v>32.9</v>
      </c>
      <c r="W46" s="11">
        <f>[42]Abril!$C$26</f>
        <v>31.2</v>
      </c>
      <c r="X46" s="11">
        <f>[42]Abril!$C$27</f>
        <v>32.6</v>
      </c>
      <c r="Y46" s="11">
        <f>[42]Abril!$C$28</f>
        <v>23.4</v>
      </c>
      <c r="Z46" s="11">
        <f>[42]Abril!$C$29</f>
        <v>32.4</v>
      </c>
      <c r="AA46" s="11">
        <f>[42]Abril!$C$30</f>
        <v>32.700000000000003</v>
      </c>
      <c r="AB46" s="11">
        <f>[42]Abril!$C$31</f>
        <v>34.5</v>
      </c>
      <c r="AC46" s="11">
        <f>[42]Abril!$C$32</f>
        <v>34.5</v>
      </c>
      <c r="AD46" s="11">
        <f>[42]Abril!$C$33</f>
        <v>33.700000000000003</v>
      </c>
      <c r="AE46" s="11">
        <f>[42]Abril!$C$34</f>
        <v>34</v>
      </c>
      <c r="AF46" s="87">
        <f t="shared" si="1"/>
        <v>37</v>
      </c>
      <c r="AG46" s="70">
        <f t="shared" si="2"/>
        <v>31.47666666666667</v>
      </c>
      <c r="AH46" s="12" t="s">
        <v>35</v>
      </c>
      <c r="AI46" s="12" t="s">
        <v>35</v>
      </c>
      <c r="AK46" t="s">
        <v>35</v>
      </c>
      <c r="AL46" t="s">
        <v>35</v>
      </c>
    </row>
    <row r="47" spans="1:38" x14ac:dyDescent="0.2">
      <c r="A47" s="43" t="s">
        <v>23</v>
      </c>
      <c r="B47" s="11">
        <f>[43]Abril!$C$5</f>
        <v>25.9</v>
      </c>
      <c r="C47" s="11">
        <f>[43]Abril!$C$6</f>
        <v>31.5</v>
      </c>
      <c r="D47" s="11">
        <f>[43]Abril!$C$7</f>
        <v>33.1</v>
      </c>
      <c r="E47" s="11">
        <f>[43]Abril!$C$8</f>
        <v>34.700000000000003</v>
      </c>
      <c r="F47" s="11">
        <f>[43]Abril!$C$9</f>
        <v>34.799999999999997</v>
      </c>
      <c r="G47" s="11">
        <f>[43]Abril!$C$10</f>
        <v>34.9</v>
      </c>
      <c r="H47" s="11">
        <f>[43]Abril!$C$11</f>
        <v>28.9</v>
      </c>
      <c r="I47" s="11">
        <f>[43]Abril!$C$12</f>
        <v>31.6</v>
      </c>
      <c r="J47" s="11">
        <f>[43]Abril!$C$13</f>
        <v>33.200000000000003</v>
      </c>
      <c r="K47" s="11">
        <f>[43]Abril!$C$14</f>
        <v>31.4</v>
      </c>
      <c r="L47" s="11">
        <f>[43]Abril!$C$15</f>
        <v>30.5</v>
      </c>
      <c r="M47" s="11">
        <f>[43]Abril!$C$16</f>
        <v>30.9</v>
      </c>
      <c r="N47" s="11">
        <f>[43]Abril!$C$17</f>
        <v>31</v>
      </c>
      <c r="O47" s="11">
        <f>[43]Abril!$C$18</f>
        <v>31.9</v>
      </c>
      <c r="P47" s="11">
        <f>[43]Abril!$C$19</f>
        <v>26.6</v>
      </c>
      <c r="Q47" s="11">
        <f>[43]Abril!$C$20</f>
        <v>24.9</v>
      </c>
      <c r="R47" s="11">
        <f>[43]Abril!$C$21</f>
        <v>26</v>
      </c>
      <c r="S47" s="11">
        <f>[43]Abril!$C$22</f>
        <v>26.4</v>
      </c>
      <c r="T47" s="11">
        <f>[43]Abril!$C$23</f>
        <v>28.9</v>
      </c>
      <c r="U47" s="11">
        <f>[43]Abril!$C$24</f>
        <v>31.5</v>
      </c>
      <c r="V47" s="11">
        <f>[43]Abril!$C$25</f>
        <v>33.700000000000003</v>
      </c>
      <c r="W47" s="11">
        <f>[43]Abril!$C$26</f>
        <v>32.9</v>
      </c>
      <c r="X47" s="11">
        <f>[43]Abril!$C$27</f>
        <v>32.700000000000003</v>
      </c>
      <c r="Y47" s="11">
        <f>[43]Abril!$C$28</f>
        <v>31.1</v>
      </c>
      <c r="Z47" s="11">
        <f>[43]Abril!$C$29</f>
        <v>33.200000000000003</v>
      </c>
      <c r="AA47" s="11">
        <f>[43]Abril!$C$30</f>
        <v>34.299999999999997</v>
      </c>
      <c r="AB47" s="11">
        <f>[43]Abril!$C$31</f>
        <v>33.799999999999997</v>
      </c>
      <c r="AC47" s="11">
        <f>[43]Abril!$C$32</f>
        <v>33.700000000000003</v>
      </c>
      <c r="AD47" s="11">
        <f>[43]Abril!$C$33</f>
        <v>34.1</v>
      </c>
      <c r="AE47" s="11">
        <f>[43]Abril!$C$34</f>
        <v>34.299999999999997</v>
      </c>
      <c r="AF47" s="87">
        <f t="shared" si="1"/>
        <v>34.9</v>
      </c>
      <c r="AG47" s="70">
        <f t="shared" si="2"/>
        <v>31.413333333333334</v>
      </c>
      <c r="AI47" s="12" t="s">
        <v>35</v>
      </c>
      <c r="AJ47" t="s">
        <v>35</v>
      </c>
      <c r="AK47" t="s">
        <v>35</v>
      </c>
    </row>
    <row r="48" spans="1:38" x14ac:dyDescent="0.2">
      <c r="A48" s="43" t="s">
        <v>34</v>
      </c>
      <c r="B48" s="11">
        <f>[44]Abril!$C$5</f>
        <v>32.200000000000003</v>
      </c>
      <c r="C48" s="11">
        <f>[44]Abril!$C$6</f>
        <v>31</v>
      </c>
      <c r="D48" s="11">
        <f>[44]Abril!$C$7</f>
        <v>32.299999999999997</v>
      </c>
      <c r="E48" s="11">
        <f>[44]Abril!$C$8</f>
        <v>33.6</v>
      </c>
      <c r="F48" s="11">
        <f>[44]Abril!$C$9</f>
        <v>33.200000000000003</v>
      </c>
      <c r="G48" s="11">
        <f>[44]Abril!$C$10</f>
        <v>33</v>
      </c>
      <c r="H48" s="11">
        <f>[44]Abril!$C$11</f>
        <v>32.5</v>
      </c>
      <c r="I48" s="11">
        <f>[44]Abril!$C$12</f>
        <v>32.1</v>
      </c>
      <c r="J48" s="11">
        <f>[44]Abril!$C$13</f>
        <v>30.9</v>
      </c>
      <c r="K48" s="11">
        <f>[44]Abril!$C$14</f>
        <v>31.2</v>
      </c>
      <c r="L48" s="11">
        <f>[44]Abril!$C$15</f>
        <v>29.7</v>
      </c>
      <c r="M48" s="11">
        <f>[44]Abril!$C$16</f>
        <v>29.7</v>
      </c>
      <c r="N48" s="11">
        <f>[44]Abril!$C$17</f>
        <v>30.1</v>
      </c>
      <c r="O48" s="11">
        <f>[44]Abril!$C$18</f>
        <v>30.9</v>
      </c>
      <c r="P48" s="11">
        <f>[44]Abril!$C$19</f>
        <v>31.3</v>
      </c>
      <c r="Q48" s="11">
        <f>[44]Abril!$C$20</f>
        <v>29.3</v>
      </c>
      <c r="R48" s="11">
        <f>[44]Abril!$C$21</f>
        <v>30.2</v>
      </c>
      <c r="S48" s="11">
        <f>[44]Abril!$C$22</f>
        <v>29.7</v>
      </c>
      <c r="T48" s="11">
        <f>[44]Abril!$C$23</f>
        <v>32.299999999999997</v>
      </c>
      <c r="U48" s="11">
        <f>[44]Abril!$C$24</f>
        <v>33.200000000000003</v>
      </c>
      <c r="V48" s="11">
        <f>[44]Abril!$C$25</f>
        <v>33.299999999999997</v>
      </c>
      <c r="W48" s="11">
        <f>[44]Abril!$C$26</f>
        <v>32.6</v>
      </c>
      <c r="X48" s="11">
        <f>[44]Abril!$C$27</f>
        <v>32.9</v>
      </c>
      <c r="Y48" s="11">
        <f>[44]Abril!$C$28</f>
        <v>33</v>
      </c>
      <c r="Z48" s="11">
        <f>[44]Abril!$C$29</f>
        <v>33.299999999999997</v>
      </c>
      <c r="AA48" s="11">
        <f>[44]Abril!$C$30</f>
        <v>35.1</v>
      </c>
      <c r="AB48" s="11">
        <f>[44]Abril!$C$31</f>
        <v>34</v>
      </c>
      <c r="AC48" s="11">
        <f>[44]Abril!$C$32</f>
        <v>34</v>
      </c>
      <c r="AD48" s="11">
        <f>[44]Abril!$C$33</f>
        <v>33.9</v>
      </c>
      <c r="AE48" s="11">
        <f>[44]Abril!$C$34</f>
        <v>34.299999999999997</v>
      </c>
      <c r="AF48" s="87">
        <f t="shared" si="1"/>
        <v>35.1</v>
      </c>
      <c r="AG48" s="70">
        <f t="shared" si="2"/>
        <v>32.159999999999997</v>
      </c>
      <c r="AH48" s="12" t="s">
        <v>35</v>
      </c>
      <c r="AI48" s="12" t="s">
        <v>35</v>
      </c>
      <c r="AJ48" t="s">
        <v>35</v>
      </c>
      <c r="AL48" t="s">
        <v>35</v>
      </c>
    </row>
    <row r="49" spans="1:38" x14ac:dyDescent="0.2">
      <c r="A49" s="43" t="s">
        <v>20</v>
      </c>
      <c r="B49" s="11">
        <f>[45]Abril!$C$5</f>
        <v>32.1</v>
      </c>
      <c r="C49" s="11">
        <f>[45]Abril!$C$6</f>
        <v>34.4</v>
      </c>
      <c r="D49" s="11">
        <f>[45]Abril!$C$7</f>
        <v>34.5</v>
      </c>
      <c r="E49" s="11">
        <f>[45]Abril!$C$8</f>
        <v>35.299999999999997</v>
      </c>
      <c r="F49" s="11">
        <f>[45]Abril!$C$9</f>
        <v>37.6</v>
      </c>
      <c r="G49" s="11">
        <f>[45]Abril!$C$10</f>
        <v>36.299999999999997</v>
      </c>
      <c r="H49" s="11">
        <f>[45]Abril!$C$11</f>
        <v>34.6</v>
      </c>
      <c r="I49" s="11">
        <f>[45]Abril!$C$12</f>
        <v>32.5</v>
      </c>
      <c r="J49" s="11">
        <f>[45]Abril!$C$13</f>
        <v>34.4</v>
      </c>
      <c r="K49" s="11">
        <f>[45]Abril!$C$14</f>
        <v>33.5</v>
      </c>
      <c r="L49" s="11">
        <f>[45]Abril!$C$15</f>
        <v>33.700000000000003</v>
      </c>
      <c r="M49" s="11">
        <f>[45]Abril!$C$16</f>
        <v>33.9</v>
      </c>
      <c r="N49" s="11">
        <f>[45]Abril!$C$17</f>
        <v>32.9</v>
      </c>
      <c r="O49" s="11">
        <f>[45]Abril!$C$18</f>
        <v>28.8</v>
      </c>
      <c r="P49" s="11">
        <f>[45]Abril!$C$19</f>
        <v>30.7</v>
      </c>
      <c r="Q49" s="11">
        <f>[45]Abril!$C$20</f>
        <v>31.3</v>
      </c>
      <c r="R49" s="11">
        <f>[45]Abril!$C$21</f>
        <v>31.6</v>
      </c>
      <c r="S49" s="11">
        <f>[45]Abril!$C$22</f>
        <v>30.3</v>
      </c>
      <c r="T49" s="11" t="str">
        <f>[45]Abril!$C$23</f>
        <v>*</v>
      </c>
      <c r="U49" s="11" t="str">
        <f>[45]Abril!$C$24</f>
        <v>*</v>
      </c>
      <c r="V49" s="11" t="str">
        <f>[45]Abril!$C$25</f>
        <v>*</v>
      </c>
      <c r="W49" s="11" t="str">
        <f>[45]Abril!$C$26</f>
        <v>*</v>
      </c>
      <c r="X49" s="11" t="str">
        <f>[45]Abril!$C$27</f>
        <v>*</v>
      </c>
      <c r="Y49" s="11" t="str">
        <f>[45]Abril!$C$28</f>
        <v>*</v>
      </c>
      <c r="Z49" s="11" t="str">
        <f>[45]Abril!$C$29</f>
        <v>*</v>
      </c>
      <c r="AA49" s="11" t="str">
        <f>[45]Abril!$C$30</f>
        <v>*</v>
      </c>
      <c r="AB49" s="11" t="str">
        <f>[45]Abril!$C$31</f>
        <v>*</v>
      </c>
      <c r="AC49" s="11" t="str">
        <f>[45]Abril!$C$32</f>
        <v>*</v>
      </c>
      <c r="AD49" s="11" t="str">
        <f>[45]Abril!$C$33</f>
        <v>*</v>
      </c>
      <c r="AE49" s="11" t="str">
        <f>[45]Abril!$C$34</f>
        <v>*</v>
      </c>
      <c r="AF49" s="87" t="s">
        <v>210</v>
      </c>
      <c r="AG49" s="70" t="s">
        <v>210</v>
      </c>
      <c r="AK49" t="s">
        <v>35</v>
      </c>
    </row>
    <row r="50" spans="1:38" s="5" customFormat="1" ht="17.100000000000001" customHeight="1" x14ac:dyDescent="0.2">
      <c r="A50" s="44" t="s">
        <v>24</v>
      </c>
      <c r="B50" s="13">
        <f t="shared" ref="B50:AE50" si="3">MAX(B5:B49)</f>
        <v>35.1</v>
      </c>
      <c r="C50" s="13">
        <f t="shared" si="3"/>
        <v>34.700000000000003</v>
      </c>
      <c r="D50" s="13">
        <f t="shared" si="3"/>
        <v>36.4</v>
      </c>
      <c r="E50" s="13">
        <f t="shared" si="3"/>
        <v>37.299999999999997</v>
      </c>
      <c r="F50" s="13">
        <f t="shared" si="3"/>
        <v>37.700000000000003</v>
      </c>
      <c r="G50" s="13">
        <f t="shared" si="3"/>
        <v>37.799999999999997</v>
      </c>
      <c r="H50" s="13">
        <f t="shared" si="3"/>
        <v>34.9</v>
      </c>
      <c r="I50" s="13">
        <f t="shared" si="3"/>
        <v>34.799999999999997</v>
      </c>
      <c r="J50" s="13">
        <f t="shared" si="3"/>
        <v>36.1</v>
      </c>
      <c r="K50" s="13">
        <f t="shared" si="3"/>
        <v>35.799999999999997</v>
      </c>
      <c r="L50" s="13">
        <f t="shared" si="3"/>
        <v>35.200000000000003</v>
      </c>
      <c r="M50" s="13">
        <f t="shared" si="3"/>
        <v>34.799999999999997</v>
      </c>
      <c r="N50" s="13">
        <f t="shared" si="3"/>
        <v>34.1</v>
      </c>
      <c r="O50" s="13">
        <f t="shared" si="3"/>
        <v>34.4</v>
      </c>
      <c r="P50" s="13">
        <f t="shared" si="3"/>
        <v>33.5</v>
      </c>
      <c r="Q50" s="13">
        <f t="shared" si="3"/>
        <v>33.700000000000003</v>
      </c>
      <c r="R50" s="13">
        <f t="shared" si="3"/>
        <v>33.200000000000003</v>
      </c>
      <c r="S50" s="13">
        <f t="shared" si="3"/>
        <v>31.9</v>
      </c>
      <c r="T50" s="13">
        <f t="shared" si="3"/>
        <v>32.9</v>
      </c>
      <c r="U50" s="13">
        <f t="shared" si="3"/>
        <v>34.4</v>
      </c>
      <c r="V50" s="13">
        <f t="shared" si="3"/>
        <v>35.6</v>
      </c>
      <c r="W50" s="13">
        <f t="shared" si="3"/>
        <v>35.5</v>
      </c>
      <c r="X50" s="13">
        <f t="shared" si="3"/>
        <v>35.6</v>
      </c>
      <c r="Y50" s="13">
        <f t="shared" si="3"/>
        <v>36</v>
      </c>
      <c r="Z50" s="13">
        <f t="shared" si="3"/>
        <v>35.700000000000003</v>
      </c>
      <c r="AA50" s="13">
        <f t="shared" si="3"/>
        <v>36.700000000000003</v>
      </c>
      <c r="AB50" s="13">
        <f t="shared" si="3"/>
        <v>36.5</v>
      </c>
      <c r="AC50" s="13">
        <f t="shared" si="3"/>
        <v>36.5</v>
      </c>
      <c r="AD50" s="13">
        <f t="shared" si="3"/>
        <v>36.799999999999997</v>
      </c>
      <c r="AE50" s="13">
        <f t="shared" si="3"/>
        <v>36.700000000000003</v>
      </c>
      <c r="AF50" s="87">
        <f t="shared" si="1"/>
        <v>37.799999999999997</v>
      </c>
      <c r="AG50" s="70">
        <f>AVERAGE(B50:AE50)</f>
        <v>35.343333333333341</v>
      </c>
      <c r="AK50" s="5" t="s">
        <v>35</v>
      </c>
    </row>
    <row r="51" spans="1:38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1"/>
      <c r="AF51" s="102"/>
      <c r="AG51" s="40"/>
      <c r="AJ51" t="s">
        <v>35</v>
      </c>
      <c r="AK51" t="s">
        <v>35</v>
      </c>
    </row>
    <row r="52" spans="1:38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  <c r="AL52" t="s">
        <v>35</v>
      </c>
    </row>
    <row r="53" spans="1:38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</row>
    <row r="54" spans="1:38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</row>
    <row r="55" spans="1:38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2"/>
      <c r="AG55" s="40"/>
      <c r="AI55" s="12" t="s">
        <v>35</v>
      </c>
    </row>
    <row r="56" spans="1:38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2"/>
      <c r="AG56" s="40"/>
    </row>
    <row r="57" spans="1:38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8" x14ac:dyDescent="0.2">
      <c r="AG58" s="1"/>
    </row>
    <row r="59" spans="1:38" x14ac:dyDescent="0.2">
      <c r="Z59" s="2" t="s">
        <v>35</v>
      </c>
      <c r="AG59" s="1"/>
      <c r="AI59" t="s">
        <v>35</v>
      </c>
    </row>
    <row r="62" spans="1:38" x14ac:dyDescent="0.2">
      <c r="X62" s="2" t="s">
        <v>35</v>
      </c>
      <c r="Z62" s="2" t="s">
        <v>35</v>
      </c>
    </row>
    <row r="63" spans="1:38" x14ac:dyDescent="0.2">
      <c r="L63" s="2" t="s">
        <v>35</v>
      </c>
      <c r="S63" s="2" t="s">
        <v>35</v>
      </c>
    </row>
    <row r="64" spans="1:38" x14ac:dyDescent="0.2">
      <c r="V64" s="2" t="s">
        <v>35</v>
      </c>
      <c r="Z64" s="2" t="s">
        <v>35</v>
      </c>
      <c r="AH64" t="s">
        <v>35</v>
      </c>
    </row>
    <row r="66" spans="19:32" x14ac:dyDescent="0.2">
      <c r="S66" s="2" t="s">
        <v>35</v>
      </c>
      <c r="AA66" s="2" t="s">
        <v>35</v>
      </c>
    </row>
    <row r="67" spans="19:32" x14ac:dyDescent="0.2">
      <c r="U67" s="2" t="s">
        <v>35</v>
      </c>
      <c r="AF67" s="7" t="s">
        <v>35</v>
      </c>
    </row>
    <row r="68" spans="19:32" x14ac:dyDescent="0.2">
      <c r="W68" s="2" t="s">
        <v>35</v>
      </c>
    </row>
  </sheetData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L46" sqref="L4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1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97"/>
    </row>
    <row r="2" spans="1:35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</row>
    <row r="3" spans="1:35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28</v>
      </c>
      <c r="AG3" s="98" t="s">
        <v>26</v>
      </c>
    </row>
    <row r="4" spans="1:35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5" s="5" customFormat="1" x14ac:dyDescent="0.2">
      <c r="A5" s="43" t="s">
        <v>30</v>
      </c>
      <c r="B5" s="85">
        <f>[1]Abril!$D$5</f>
        <v>22.1</v>
      </c>
      <c r="C5" s="85">
        <f>[1]Abril!$D$6</f>
        <v>23.6</v>
      </c>
      <c r="D5" s="85">
        <f>[1]Abril!$D$7</f>
        <v>22.3</v>
      </c>
      <c r="E5" s="85">
        <f>[1]Abril!$D$8</f>
        <v>22.4</v>
      </c>
      <c r="F5" s="85">
        <f>[1]Abril!$D$9</f>
        <v>22.6</v>
      </c>
      <c r="G5" s="85">
        <f>[1]Abril!$D$10</f>
        <v>22.6</v>
      </c>
      <c r="H5" s="85">
        <f>[1]Abril!$D$11</f>
        <v>22.8</v>
      </c>
      <c r="I5" s="85">
        <f>[1]Abril!$D$12</f>
        <v>22.3</v>
      </c>
      <c r="J5" s="85">
        <f>[1]Abril!$D$13</f>
        <v>23.3</v>
      </c>
      <c r="K5" s="85">
        <f>[1]Abril!$D$14</f>
        <v>22.7</v>
      </c>
      <c r="L5" s="85">
        <f>[1]Abril!$D$15</f>
        <v>22.6</v>
      </c>
      <c r="M5" s="85">
        <f>[1]Abril!$D$16</f>
        <v>23</v>
      </c>
      <c r="N5" s="85">
        <f>[1]Abril!$D$17</f>
        <v>24</v>
      </c>
      <c r="O5" s="85">
        <f>[1]Abril!$D$18</f>
        <v>23.5</v>
      </c>
      <c r="P5" s="85">
        <f>[1]Abril!$D$19</f>
        <v>22.5</v>
      </c>
      <c r="Q5" s="85">
        <f>[1]Abril!$D$20</f>
        <v>22.9</v>
      </c>
      <c r="R5" s="85">
        <f>[1]Abril!$D$21</f>
        <v>22</v>
      </c>
      <c r="S5" s="85">
        <f>[1]Abril!$D$22</f>
        <v>17</v>
      </c>
      <c r="T5" s="85">
        <f>[1]Abril!$D$23</f>
        <v>17.2</v>
      </c>
      <c r="U5" s="85">
        <f>[1]Abril!$D$24</f>
        <v>15.8</v>
      </c>
      <c r="V5" s="85">
        <f>[1]Abril!$D$25</f>
        <v>19.5</v>
      </c>
      <c r="W5" s="85">
        <f>[1]Abril!$D$26</f>
        <v>19.8</v>
      </c>
      <c r="X5" s="85">
        <f>[1]Abril!$D$27</f>
        <v>18.8</v>
      </c>
      <c r="Y5" s="85">
        <f>[1]Abril!$D$28</f>
        <v>17.5</v>
      </c>
      <c r="Z5" s="85">
        <f>[1]Abril!$D$29</f>
        <v>17.600000000000001</v>
      </c>
      <c r="AA5" s="85">
        <f>[1]Abril!$D$30</f>
        <v>19.600000000000001</v>
      </c>
      <c r="AB5" s="85">
        <f>[1]Abril!$D$31</f>
        <v>20.399999999999999</v>
      </c>
      <c r="AC5" s="85">
        <f>[1]Abril!$D$32</f>
        <v>20.3</v>
      </c>
      <c r="AD5" s="85">
        <f>[1]Abril!$D$33</f>
        <v>20.5</v>
      </c>
      <c r="AE5" s="85">
        <f>[1]Abril!$D$34</f>
        <v>20.3</v>
      </c>
      <c r="AF5" s="14">
        <f>MIN(B5:AE5)</f>
        <v>15.8</v>
      </c>
      <c r="AG5" s="70">
        <f>AVERAGE(B5:AE5)</f>
        <v>21.049999999999997</v>
      </c>
    </row>
    <row r="6" spans="1:35" x14ac:dyDescent="0.2">
      <c r="A6" s="43" t="s">
        <v>0</v>
      </c>
      <c r="B6" s="11">
        <f>[2]Abril!$D$5</f>
        <v>20.2</v>
      </c>
      <c r="C6" s="11">
        <f>[2]Abril!$D$6</f>
        <v>18.100000000000001</v>
      </c>
      <c r="D6" s="11">
        <f>[2]Abril!$D$7</f>
        <v>20.399999999999999</v>
      </c>
      <c r="E6" s="11">
        <f>[2]Abril!$D$8</f>
        <v>19.899999999999999</v>
      </c>
      <c r="F6" s="11">
        <f>[2]Abril!$D$9</f>
        <v>20.8</v>
      </c>
      <c r="G6" s="11">
        <f>[2]Abril!$D$10</f>
        <v>21.2</v>
      </c>
      <c r="H6" s="11">
        <f>[2]Abril!$D$11</f>
        <v>21.2</v>
      </c>
      <c r="I6" s="11">
        <f>[2]Abril!$D$12</f>
        <v>19.7</v>
      </c>
      <c r="J6" s="11">
        <f>[2]Abril!$D$13</f>
        <v>20</v>
      </c>
      <c r="K6" s="11">
        <f>[2]Abril!$D$14</f>
        <v>20.3</v>
      </c>
      <c r="L6" s="11">
        <f>[2]Abril!$D$15</f>
        <v>21.3</v>
      </c>
      <c r="M6" s="11">
        <f>[2]Abril!$D$16</f>
        <v>22.2</v>
      </c>
      <c r="N6" s="11">
        <f>[2]Abril!$D$17</f>
        <v>22</v>
      </c>
      <c r="O6" s="11">
        <f>[2]Abril!$D$18</f>
        <v>22.6</v>
      </c>
      <c r="P6" s="11">
        <f>[2]Abril!$D$19</f>
        <v>21.2</v>
      </c>
      <c r="Q6" s="11">
        <f>[2]Abril!$D$20</f>
        <v>20.9</v>
      </c>
      <c r="R6" s="11">
        <f>[2]Abril!$D$21</f>
        <v>16.2</v>
      </c>
      <c r="S6" s="11">
        <f>[2]Abril!$D$22</f>
        <v>10.7</v>
      </c>
      <c r="T6" s="11">
        <f>[2]Abril!$D$23</f>
        <v>10.1</v>
      </c>
      <c r="U6" s="11">
        <f>[2]Abril!$D$24</f>
        <v>11.3</v>
      </c>
      <c r="V6" s="11">
        <f>[2]Abril!$D$25</f>
        <v>13.7</v>
      </c>
      <c r="W6" s="11">
        <f>[2]Abril!$D$26</f>
        <v>20.399999999999999</v>
      </c>
      <c r="X6" s="11">
        <f>[2]Abril!$D$27</f>
        <v>19.7</v>
      </c>
      <c r="Y6" s="11">
        <f>[2]Abril!$D$28</f>
        <v>19</v>
      </c>
      <c r="Z6" s="11">
        <f>[2]Abril!$D$29</f>
        <v>17</v>
      </c>
      <c r="AA6" s="11">
        <f>[2]Abril!$D$30</f>
        <v>16.5</v>
      </c>
      <c r="AB6" s="11">
        <f>[2]Abril!$D$31</f>
        <v>19.399999999999999</v>
      </c>
      <c r="AC6" s="11">
        <f>[2]Abril!$D$32</f>
        <v>20.6</v>
      </c>
      <c r="AD6" s="11">
        <f>[2]Abril!$D$33</f>
        <v>20.5</v>
      </c>
      <c r="AE6" s="11">
        <f>[2]Abril!$D$34</f>
        <v>20.399999999999999</v>
      </c>
      <c r="AF6" s="14">
        <f t="shared" ref="AF6:AF50" si="1">MIN(B6:AE6)</f>
        <v>10.1</v>
      </c>
      <c r="AG6" s="70">
        <f t="shared" ref="AG6:AG50" si="2">AVERAGE(B6:AE6)</f>
        <v>18.916666666666664</v>
      </c>
    </row>
    <row r="7" spans="1:35" x14ac:dyDescent="0.2">
      <c r="A7" s="43" t="s">
        <v>88</v>
      </c>
      <c r="B7" s="11">
        <f>[3]Abril!$D$5</f>
        <v>21.5</v>
      </c>
      <c r="C7" s="11">
        <f>[3]Abril!$D$6</f>
        <v>21.2</v>
      </c>
      <c r="D7" s="11">
        <f>[3]Abril!$D$7</f>
        <v>22.4</v>
      </c>
      <c r="E7" s="11">
        <f>[3]Abril!$D$8</f>
        <v>23.9</v>
      </c>
      <c r="F7" s="11">
        <f>[3]Abril!$D$9</f>
        <v>23.9</v>
      </c>
      <c r="G7" s="11">
        <f>[3]Abril!$D$10</f>
        <v>24.3</v>
      </c>
      <c r="H7" s="11">
        <f>[3]Abril!$D$11</f>
        <v>21.6</v>
      </c>
      <c r="I7" s="11">
        <f>[3]Abril!$D$12</f>
        <v>21.4</v>
      </c>
      <c r="J7" s="11">
        <f>[3]Abril!$D$13</f>
        <v>23.2</v>
      </c>
      <c r="K7" s="11">
        <f>[3]Abril!$D$14</f>
        <v>21.7</v>
      </c>
      <c r="L7" s="11">
        <f>[3]Abril!$D$15</f>
        <v>22.6</v>
      </c>
      <c r="M7" s="11">
        <f>[3]Abril!$D$16</f>
        <v>23.7</v>
      </c>
      <c r="N7" s="11">
        <f>[3]Abril!$D$17</f>
        <v>22.5</v>
      </c>
      <c r="O7" s="11">
        <f>[3]Abril!$D$18</f>
        <v>23</v>
      </c>
      <c r="P7" s="11">
        <f>[3]Abril!$D$19</f>
        <v>22.9</v>
      </c>
      <c r="Q7" s="11">
        <f>[3]Abril!$D$20</f>
        <v>22.8</v>
      </c>
      <c r="R7" s="11">
        <f>[3]Abril!$D$21</f>
        <v>20.100000000000001</v>
      </c>
      <c r="S7" s="11">
        <f>[3]Abril!$D$22</f>
        <v>15.1</v>
      </c>
      <c r="T7" s="11">
        <f>[3]Abril!$D$23</f>
        <v>17.3</v>
      </c>
      <c r="U7" s="11">
        <f>[3]Abril!$D$24</f>
        <v>16.3</v>
      </c>
      <c r="V7" s="11">
        <f>[3]Abril!$D$25</f>
        <v>19.2</v>
      </c>
      <c r="W7" s="11">
        <f>[3]Abril!$D$26</f>
        <v>21.7</v>
      </c>
      <c r="X7" s="11">
        <f>[3]Abril!$D$27</f>
        <v>21.4</v>
      </c>
      <c r="Y7" s="11">
        <f>[3]Abril!$D$28</f>
        <v>20.2</v>
      </c>
      <c r="Z7" s="11">
        <f>[3]Abril!$D$29</f>
        <v>20.3</v>
      </c>
      <c r="AA7" s="11">
        <f>[3]Abril!$D$30</f>
        <v>21.4</v>
      </c>
      <c r="AB7" s="11">
        <f>[3]Abril!$D$31</f>
        <v>22.7</v>
      </c>
      <c r="AC7" s="11">
        <f>[3]Abril!$D$32</f>
        <v>22.9</v>
      </c>
      <c r="AD7" s="11">
        <f>[3]Abril!$D$33</f>
        <v>22.7</v>
      </c>
      <c r="AE7" s="11">
        <f>[3]Abril!$D$34</f>
        <v>22.7</v>
      </c>
      <c r="AF7" s="14">
        <f t="shared" si="1"/>
        <v>15.1</v>
      </c>
      <c r="AG7" s="70">
        <f t="shared" si="2"/>
        <v>21.553333333333335</v>
      </c>
    </row>
    <row r="8" spans="1:35" x14ac:dyDescent="0.2">
      <c r="A8" s="43" t="s">
        <v>1</v>
      </c>
      <c r="B8" s="11">
        <f>[4]Abril!$D$5</f>
        <v>22.6</v>
      </c>
      <c r="C8" s="11">
        <f>[4]Abril!$D$6</f>
        <v>23.2</v>
      </c>
      <c r="D8" s="11">
        <f>[4]Abril!$D$7</f>
        <v>24.1</v>
      </c>
      <c r="E8" s="11">
        <f>[4]Abril!$D$8</f>
        <v>23.8</v>
      </c>
      <c r="F8" s="11">
        <f>[4]Abril!$D$9</f>
        <v>23.9</v>
      </c>
      <c r="G8" s="11">
        <f>[4]Abril!$D$10</f>
        <v>24.2</v>
      </c>
      <c r="H8" s="11">
        <f>[4]Abril!$D$11</f>
        <v>24.4</v>
      </c>
      <c r="I8" s="11">
        <f>[4]Abril!$D$12</f>
        <v>23.7</v>
      </c>
      <c r="J8" s="11">
        <f>[4]Abril!$D$13</f>
        <v>24</v>
      </c>
      <c r="K8" s="11">
        <f>[4]Abril!$D$14</f>
        <v>22.8</v>
      </c>
      <c r="L8" s="11">
        <f>[4]Abril!$D$15</f>
        <v>24.9</v>
      </c>
      <c r="M8" s="11">
        <f>[4]Abril!$D$16</f>
        <v>24.3</v>
      </c>
      <c r="N8" s="11">
        <f>[4]Abril!$D$17</f>
        <v>23.2</v>
      </c>
      <c r="O8" s="11">
        <f>[4]Abril!$D$18</f>
        <v>24.3</v>
      </c>
      <c r="P8" s="11">
        <f>[4]Abril!$D$19</f>
        <v>24.4</v>
      </c>
      <c r="Q8" s="11">
        <f>[4]Abril!$D$20</f>
        <v>23.9</v>
      </c>
      <c r="R8" s="11">
        <f>[4]Abril!$D$21</f>
        <v>21.9</v>
      </c>
      <c r="S8" s="11">
        <f>[4]Abril!$D$22</f>
        <v>16.399999999999999</v>
      </c>
      <c r="T8" s="11">
        <f>[4]Abril!$D$23</f>
        <v>16.100000000000001</v>
      </c>
      <c r="U8" s="11">
        <f>[4]Abril!$D$24</f>
        <v>18.399999999999999</v>
      </c>
      <c r="V8" s="11">
        <f>[4]Abril!$D$25</f>
        <v>21.7</v>
      </c>
      <c r="W8" s="11">
        <f>[4]Abril!$D$26</f>
        <v>22.8</v>
      </c>
      <c r="X8" s="11">
        <f>[4]Abril!$D$27</f>
        <v>21.5</v>
      </c>
      <c r="Y8" s="11">
        <f>[4]Abril!$D$28</f>
        <v>21.5</v>
      </c>
      <c r="Z8" s="11">
        <f>[4]Abril!$D$29</f>
        <v>21.4</v>
      </c>
      <c r="AA8" s="11">
        <f>[4]Abril!$D$30</f>
        <v>21.8</v>
      </c>
      <c r="AB8" s="11">
        <f>[4]Abril!$D$31</f>
        <v>22.8</v>
      </c>
      <c r="AC8" s="11">
        <f>[4]Abril!$D$32</f>
        <v>23.7</v>
      </c>
      <c r="AD8" s="11">
        <f>[4]Abril!$D$33</f>
        <v>23.9</v>
      </c>
      <c r="AE8" s="11">
        <f>[4]Abril!$D$34</f>
        <v>23.2</v>
      </c>
      <c r="AF8" s="14">
        <f t="shared" si="1"/>
        <v>16.100000000000001</v>
      </c>
      <c r="AG8" s="70">
        <f t="shared" si="2"/>
        <v>22.626666666666662</v>
      </c>
    </row>
    <row r="9" spans="1:35" x14ac:dyDescent="0.2">
      <c r="A9" s="43" t="s">
        <v>151</v>
      </c>
      <c r="B9" s="11">
        <f>[5]Abril!$D$5</f>
        <v>19.8</v>
      </c>
      <c r="C9" s="11">
        <f>[5]Abril!$D$6</f>
        <v>19.5</v>
      </c>
      <c r="D9" s="11">
        <f>[5]Abril!$D$7</f>
        <v>21.5</v>
      </c>
      <c r="E9" s="11">
        <f>[5]Abril!$D$8</f>
        <v>23</v>
      </c>
      <c r="F9" s="11">
        <f>[5]Abril!$D$9</f>
        <v>23.2</v>
      </c>
      <c r="G9" s="11">
        <f>[5]Abril!$D$10</f>
        <v>22.3</v>
      </c>
      <c r="H9" s="11">
        <f>[5]Abril!$D$11</f>
        <v>20.7</v>
      </c>
      <c r="I9" s="11">
        <f>[5]Abril!$D$12</f>
        <v>20.100000000000001</v>
      </c>
      <c r="J9" s="11">
        <f>[5]Abril!$D$13</f>
        <v>21.9</v>
      </c>
      <c r="K9" s="11">
        <f>[5]Abril!$D$14</f>
        <v>21.5</v>
      </c>
      <c r="L9" s="11">
        <f>[5]Abril!$D$15</f>
        <v>21.9</v>
      </c>
      <c r="M9" s="11">
        <f>[5]Abril!$D$16</f>
        <v>21.9</v>
      </c>
      <c r="N9" s="11">
        <f>[5]Abril!$D$17</f>
        <v>22.2</v>
      </c>
      <c r="O9" s="11">
        <f>[5]Abril!$D$18</f>
        <v>22.2</v>
      </c>
      <c r="P9" s="11">
        <f>[5]Abril!$D$19</f>
        <v>21.2</v>
      </c>
      <c r="Q9" s="11">
        <f>[5]Abril!$D$20</f>
        <v>19.3</v>
      </c>
      <c r="R9" s="11">
        <f>[5]Abril!$D$21</f>
        <v>15.7</v>
      </c>
      <c r="S9" s="11">
        <f>[5]Abril!$D$22</f>
        <v>11.8</v>
      </c>
      <c r="T9" s="11">
        <f>[5]Abril!$D$23</f>
        <v>13.4</v>
      </c>
      <c r="U9" s="11">
        <f>[5]Abril!$D$24</f>
        <v>15.1</v>
      </c>
      <c r="V9" s="11">
        <f>[5]Abril!$D$25</f>
        <v>18.7</v>
      </c>
      <c r="W9" s="11">
        <f>[5]Abril!$D$26</f>
        <v>20.5</v>
      </c>
      <c r="X9" s="11">
        <f>[5]Abril!$D$27</f>
        <v>21</v>
      </c>
      <c r="Y9" s="11">
        <f>[5]Abril!$D$28</f>
        <v>20.9</v>
      </c>
      <c r="Z9" s="11">
        <f>[5]Abril!$D$29</f>
        <v>20.3</v>
      </c>
      <c r="AA9" s="11">
        <f>[5]Abril!$D$30</f>
        <v>20.3</v>
      </c>
      <c r="AB9" s="11">
        <f>[5]Abril!$D$31</f>
        <v>22.1</v>
      </c>
      <c r="AC9" s="11">
        <f>[5]Abril!$D$32</f>
        <v>25.4</v>
      </c>
      <c r="AD9" s="11">
        <f>[5]Abril!$D$33</f>
        <v>22.5</v>
      </c>
      <c r="AE9" s="11">
        <f>[5]Abril!$D$34</f>
        <v>23.2</v>
      </c>
      <c r="AF9" s="14">
        <f t="shared" si="1"/>
        <v>11.8</v>
      </c>
      <c r="AG9" s="70">
        <f t="shared" si="2"/>
        <v>20.436666666666667</v>
      </c>
    </row>
    <row r="10" spans="1:35" x14ac:dyDescent="0.2">
      <c r="A10" s="43" t="s">
        <v>95</v>
      </c>
      <c r="B10" s="11">
        <f>[6]Abril!$D$5</f>
        <v>20.100000000000001</v>
      </c>
      <c r="C10" s="11">
        <f>[6]Abril!$D$6</f>
        <v>21</v>
      </c>
      <c r="D10" s="11">
        <f>[6]Abril!$D$7</f>
        <v>22.1</v>
      </c>
      <c r="E10" s="11">
        <f>[6]Abril!$D$8</f>
        <v>21.5</v>
      </c>
      <c r="F10" s="11">
        <f>[6]Abril!$D$9</f>
        <v>22</v>
      </c>
      <c r="G10" s="11">
        <f>[6]Abril!$D$10</f>
        <v>22.2</v>
      </c>
      <c r="H10" s="11">
        <f>[6]Abril!$D$11</f>
        <v>22.3</v>
      </c>
      <c r="I10" s="11">
        <f>[6]Abril!$D$12</f>
        <v>21.3</v>
      </c>
      <c r="J10" s="11">
        <f>[6]Abril!$D$13</f>
        <v>21.1</v>
      </c>
      <c r="K10" s="11">
        <f>[6]Abril!$D$14</f>
        <v>20.6</v>
      </c>
      <c r="L10" s="11">
        <f>[6]Abril!$D$15</f>
        <v>21.9</v>
      </c>
      <c r="M10" s="11">
        <f>[6]Abril!$D$16</f>
        <v>21.8</v>
      </c>
      <c r="N10" s="11">
        <f>[6]Abril!$D$17</f>
        <v>21.1</v>
      </c>
      <c r="O10" s="11">
        <f>[6]Abril!$D$18</f>
        <v>21.9</v>
      </c>
      <c r="P10" s="11">
        <f>[6]Abril!$D$19</f>
        <v>21.7</v>
      </c>
      <c r="Q10" s="11">
        <f>[6]Abril!$D$20</f>
        <v>21.2</v>
      </c>
      <c r="R10" s="11">
        <f>[6]Abril!$D$21</f>
        <v>20.3</v>
      </c>
      <c r="S10" s="11">
        <f>[6]Abril!$D$22</f>
        <v>14.7</v>
      </c>
      <c r="T10" s="11">
        <f>[6]Abril!$D$23</f>
        <v>13.2</v>
      </c>
      <c r="U10" s="11">
        <f>[6]Abril!$D$24</f>
        <v>15.4</v>
      </c>
      <c r="V10" s="11">
        <f>[6]Abril!$D$25</f>
        <v>19.5</v>
      </c>
      <c r="W10" s="11">
        <f>[6]Abril!$D$26</f>
        <v>19.600000000000001</v>
      </c>
      <c r="X10" s="11">
        <f>[6]Abril!$D$27</f>
        <v>17.8</v>
      </c>
      <c r="Y10" s="11">
        <f>[6]Abril!$D$28</f>
        <v>17</v>
      </c>
      <c r="Z10" s="11">
        <f>[6]Abril!$D$29</f>
        <v>16.399999999999999</v>
      </c>
      <c r="AA10" s="11">
        <f>[6]Abril!$D$30</f>
        <v>18.600000000000001</v>
      </c>
      <c r="AB10" s="11">
        <f>[6]Abril!$D$31</f>
        <v>20.6</v>
      </c>
      <c r="AC10" s="11">
        <f>[6]Abril!$D$32</f>
        <v>20.7</v>
      </c>
      <c r="AD10" s="11">
        <f>[6]Abril!$D$33</f>
        <v>20.100000000000001</v>
      </c>
      <c r="AE10" s="11">
        <f>[6]Abril!$D$34</f>
        <v>21.2</v>
      </c>
      <c r="AF10" s="14">
        <f t="shared" si="1"/>
        <v>13.2</v>
      </c>
      <c r="AG10" s="70">
        <f t="shared" si="2"/>
        <v>19.963333333333335</v>
      </c>
    </row>
    <row r="11" spans="1:35" x14ac:dyDescent="0.2">
      <c r="A11" s="43" t="s">
        <v>52</v>
      </c>
      <c r="B11" s="11">
        <f>[7]Abril!$D$5</f>
        <v>21.5</v>
      </c>
      <c r="C11" s="11">
        <f>[7]Abril!$D$6</f>
        <v>21.6</v>
      </c>
      <c r="D11" s="11">
        <f>[7]Abril!$D$7</f>
        <v>22.2</v>
      </c>
      <c r="E11" s="11">
        <f>[7]Abril!$D$8</f>
        <v>23.7</v>
      </c>
      <c r="F11" s="11">
        <f>[7]Abril!$D$9</f>
        <v>23.7</v>
      </c>
      <c r="G11" s="11">
        <f>[7]Abril!$D$10</f>
        <v>23.5</v>
      </c>
      <c r="H11" s="11">
        <f>[7]Abril!$D$11</f>
        <v>20.6</v>
      </c>
      <c r="I11" s="11">
        <f>[7]Abril!$D$12</f>
        <v>22.1</v>
      </c>
      <c r="J11" s="11">
        <f>[7]Abril!$D$13</f>
        <v>21.7</v>
      </c>
      <c r="K11" s="11">
        <f>[7]Abril!$D$14</f>
        <v>22.4</v>
      </c>
      <c r="L11" s="11">
        <f>[7]Abril!$D$15</f>
        <v>22.6</v>
      </c>
      <c r="M11" s="11">
        <f>[7]Abril!$D$16</f>
        <v>21.9</v>
      </c>
      <c r="N11" s="11">
        <f>[7]Abril!$D$17</f>
        <v>22.7</v>
      </c>
      <c r="O11" s="11">
        <f>[7]Abril!$D$18</f>
        <v>22.3</v>
      </c>
      <c r="P11" s="11">
        <f>[7]Abril!$D$19</f>
        <v>22.5</v>
      </c>
      <c r="Q11" s="11">
        <f>[7]Abril!$D$20</f>
        <v>21.9</v>
      </c>
      <c r="R11" s="11">
        <f>[7]Abril!$D$21</f>
        <v>20.7</v>
      </c>
      <c r="S11" s="11">
        <f>[7]Abril!$D$22</f>
        <v>15.6</v>
      </c>
      <c r="T11" s="11">
        <f>[7]Abril!$D$23</f>
        <v>17.2</v>
      </c>
      <c r="U11" s="11">
        <f>[7]Abril!$D$24</f>
        <v>17.3</v>
      </c>
      <c r="V11" s="11">
        <f>[7]Abril!$D$25</f>
        <v>20.9</v>
      </c>
      <c r="W11" s="11">
        <f>[7]Abril!$D$26</f>
        <v>21.3</v>
      </c>
      <c r="X11" s="11">
        <f>[7]Abril!$D$27</f>
        <v>21.1</v>
      </c>
      <c r="Y11" s="11">
        <f>[7]Abril!$D$28</f>
        <v>20.2</v>
      </c>
      <c r="Z11" s="11">
        <f>[7]Abril!$D$29</f>
        <v>22.3</v>
      </c>
      <c r="AA11" s="11">
        <f>[7]Abril!$D$30</f>
        <v>22.2</v>
      </c>
      <c r="AB11" s="11">
        <f>[7]Abril!$D$31</f>
        <v>23.6</v>
      </c>
      <c r="AC11" s="11">
        <f>[7]Abril!$D$32</f>
        <v>24</v>
      </c>
      <c r="AD11" s="11">
        <f>[7]Abril!$D$33</f>
        <v>21.7</v>
      </c>
      <c r="AE11" s="11">
        <f>[7]Abril!$D$34</f>
        <v>23.4</v>
      </c>
      <c r="AF11" s="14">
        <f t="shared" si="1"/>
        <v>15.6</v>
      </c>
      <c r="AG11" s="70">
        <f t="shared" si="2"/>
        <v>21.613333333333333</v>
      </c>
    </row>
    <row r="12" spans="1:35" hidden="1" x14ac:dyDescent="0.2">
      <c r="A12" s="43" t="s">
        <v>31</v>
      </c>
      <c r="B12" s="11" t="str">
        <f>[8]Abril!$D$5</f>
        <v>*</v>
      </c>
      <c r="C12" s="11" t="str">
        <f>[8]Abril!$D$6</f>
        <v>*</v>
      </c>
      <c r="D12" s="11" t="str">
        <f>[8]Abril!$D$7</f>
        <v>*</v>
      </c>
      <c r="E12" s="11" t="str">
        <f>[8]Abril!$D$8</f>
        <v>*</v>
      </c>
      <c r="F12" s="11" t="str">
        <f>[8]Abril!$D$9</f>
        <v>*</v>
      </c>
      <c r="G12" s="11" t="str">
        <f>[8]Abril!$D$10</f>
        <v>*</v>
      </c>
      <c r="H12" s="11" t="str">
        <f>[8]Abril!$D$11</f>
        <v>*</v>
      </c>
      <c r="I12" s="11" t="str">
        <f>[8]Abril!$D$12</f>
        <v>*</v>
      </c>
      <c r="J12" s="11" t="str">
        <f>[8]Abril!$D$13</f>
        <v>*</v>
      </c>
      <c r="K12" s="11" t="str">
        <f>[8]Abril!$D$14</f>
        <v>*</v>
      </c>
      <c r="L12" s="11" t="str">
        <f>[8]Abril!$D$15</f>
        <v>*</v>
      </c>
      <c r="M12" s="11" t="str">
        <f>[8]Abril!$D$16</f>
        <v>*</v>
      </c>
      <c r="N12" s="11" t="str">
        <f>[8]Abril!$D$17</f>
        <v>*</v>
      </c>
      <c r="O12" s="11" t="str">
        <f>[8]Abril!$D$18</f>
        <v>*</v>
      </c>
      <c r="P12" s="11" t="str">
        <f>[8]Abril!$D$19</f>
        <v>*</v>
      </c>
      <c r="Q12" s="11" t="str">
        <f>[8]Abril!$D$20</f>
        <v>*</v>
      </c>
      <c r="R12" s="11" t="str">
        <f>[8]Abril!$D$21</f>
        <v>*</v>
      </c>
      <c r="S12" s="11" t="str">
        <f>[8]Abril!$D$22</f>
        <v>*</v>
      </c>
      <c r="T12" s="11" t="str">
        <f>[8]Abril!$D$23</f>
        <v>*</v>
      </c>
      <c r="U12" s="11" t="str">
        <f>[8]Abril!$D$24</f>
        <v>*</v>
      </c>
      <c r="V12" s="11" t="str">
        <f>[8]Abril!$D$25</f>
        <v>*</v>
      </c>
      <c r="W12" s="11" t="str">
        <f>[8]Abril!$D$26</f>
        <v>*</v>
      </c>
      <c r="X12" s="11" t="str">
        <f>[8]Abril!$D$27</f>
        <v>*</v>
      </c>
      <c r="Y12" s="11" t="str">
        <f>[8]Abril!$D$28</f>
        <v>*</v>
      </c>
      <c r="Z12" s="11" t="str">
        <f>[8]Abril!$D$29</f>
        <v>*</v>
      </c>
      <c r="AA12" s="11" t="str">
        <f>[8]Abril!$D$30</f>
        <v>*</v>
      </c>
      <c r="AB12" s="11" t="str">
        <f>[8]Abril!$D$31</f>
        <v>*</v>
      </c>
      <c r="AC12" s="11" t="str">
        <f>[8]Abril!$D$32</f>
        <v>*</v>
      </c>
      <c r="AD12" s="11" t="str">
        <f>[8]Abril!$D$33</f>
        <v>*</v>
      </c>
      <c r="AE12" s="11" t="str">
        <f>[8]Abril!$D$34</f>
        <v>*</v>
      </c>
      <c r="AF12" s="14">
        <f t="shared" si="1"/>
        <v>0</v>
      </c>
      <c r="AG12" s="70" t="e">
        <f t="shared" si="2"/>
        <v>#DIV/0!</v>
      </c>
    </row>
    <row r="13" spans="1:35" x14ac:dyDescent="0.2">
      <c r="A13" s="43" t="s">
        <v>98</v>
      </c>
      <c r="B13" s="11">
        <f>[9]Abril!$D$5</f>
        <v>20</v>
      </c>
      <c r="C13" s="11">
        <f>[9]Abril!$D$6</f>
        <v>21.4</v>
      </c>
      <c r="D13" s="11">
        <f>[9]Abril!$D$7</f>
        <v>24.5</v>
      </c>
      <c r="E13" s="11">
        <f>[9]Abril!$D$8</f>
        <v>22.9</v>
      </c>
      <c r="F13" s="11">
        <f>[9]Abril!$D$9</f>
        <v>23.1</v>
      </c>
      <c r="G13" s="11">
        <f>[9]Abril!$D$10</f>
        <v>24.1</v>
      </c>
      <c r="H13" s="11">
        <f>[9]Abril!$D$11</f>
        <v>23.7</v>
      </c>
      <c r="I13" s="11">
        <f>[9]Abril!$D$12</f>
        <v>23.1</v>
      </c>
      <c r="J13" s="11">
        <f>[9]Abril!$D$13</f>
        <v>22.9</v>
      </c>
      <c r="K13" s="11">
        <f>[9]Abril!$D$14</f>
        <v>21.7</v>
      </c>
      <c r="L13" s="11">
        <f>[9]Abril!$D$15</f>
        <v>23.4</v>
      </c>
      <c r="M13" s="11">
        <f>[9]Abril!$D$16</f>
        <v>23.2</v>
      </c>
      <c r="N13" s="11">
        <f>[9]Abril!$D$17</f>
        <v>22.9</v>
      </c>
      <c r="O13" s="11">
        <f>[9]Abril!$D$18</f>
        <v>23.1</v>
      </c>
      <c r="P13" s="11">
        <f>[9]Abril!$D$19</f>
        <v>23.4</v>
      </c>
      <c r="Q13" s="11">
        <f>[9]Abril!$D$20</f>
        <v>22.8</v>
      </c>
      <c r="R13" s="11">
        <f>[9]Abril!$D$21</f>
        <v>19.600000000000001</v>
      </c>
      <c r="S13" s="11">
        <f>[9]Abril!$D$22</f>
        <v>13.4</v>
      </c>
      <c r="T13" s="11">
        <f>[9]Abril!$D$23</f>
        <v>13.5</v>
      </c>
      <c r="U13" s="11">
        <f>[9]Abril!$D$24</f>
        <v>16.7</v>
      </c>
      <c r="V13" s="11">
        <f>[9]Abril!$D$25</f>
        <v>19.899999999999999</v>
      </c>
      <c r="W13" s="11">
        <f>[9]Abril!$D$26</f>
        <v>22.9</v>
      </c>
      <c r="X13" s="11">
        <f>[9]Abril!$D$27</f>
        <v>22.9</v>
      </c>
      <c r="Y13" s="11">
        <f>[9]Abril!$D$28</f>
        <v>22</v>
      </c>
      <c r="Z13" s="11">
        <f>[9]Abril!$D$29</f>
        <v>21.7</v>
      </c>
      <c r="AA13" s="11">
        <f>[9]Abril!$D$30</f>
        <v>19.399999999999999</v>
      </c>
      <c r="AB13" s="11">
        <f>[9]Abril!$D$31</f>
        <v>20.6</v>
      </c>
      <c r="AC13" s="11">
        <f>[9]Abril!$D$32</f>
        <v>22.5</v>
      </c>
      <c r="AD13" s="11">
        <f>[9]Abril!$D$33</f>
        <v>23.4</v>
      </c>
      <c r="AE13" s="11">
        <f>[9]Abril!$D$34</f>
        <v>23.5</v>
      </c>
      <c r="AF13" s="14">
        <f t="shared" si="1"/>
        <v>13.4</v>
      </c>
      <c r="AG13" s="70">
        <f t="shared" si="2"/>
        <v>21.606666666666666</v>
      </c>
    </row>
    <row r="14" spans="1:35" hidden="1" x14ac:dyDescent="0.2">
      <c r="A14" s="43" t="s">
        <v>102</v>
      </c>
      <c r="B14" s="11" t="str">
        <f>[10]Abril!$D$5</f>
        <v>*</v>
      </c>
      <c r="C14" s="11" t="str">
        <f>[10]Abril!$D$6</f>
        <v>*</v>
      </c>
      <c r="D14" s="11" t="str">
        <f>[10]Abril!$D$7</f>
        <v>*</v>
      </c>
      <c r="E14" s="11" t="str">
        <f>[10]Abril!$D$8</f>
        <v>*</v>
      </c>
      <c r="F14" s="11" t="str">
        <f>[10]Abril!$D$9</f>
        <v>*</v>
      </c>
      <c r="G14" s="11" t="str">
        <f>[10]Abril!$D$10</f>
        <v>*</v>
      </c>
      <c r="H14" s="11" t="str">
        <f>[10]Abril!$D$11</f>
        <v>*</v>
      </c>
      <c r="I14" s="11" t="str">
        <f>[10]Abril!$D$12</f>
        <v>*</v>
      </c>
      <c r="J14" s="11" t="str">
        <f>[10]Abril!$D$13</f>
        <v>*</v>
      </c>
      <c r="K14" s="11" t="str">
        <f>[10]Abril!$D$14</f>
        <v>*</v>
      </c>
      <c r="L14" s="11" t="str">
        <f>[10]Abril!$D$15</f>
        <v>*</v>
      </c>
      <c r="M14" s="11" t="str">
        <f>[10]Abril!$D$16</f>
        <v>*</v>
      </c>
      <c r="N14" s="11" t="str">
        <f>[10]Abril!$D$17</f>
        <v>*</v>
      </c>
      <c r="O14" s="11" t="str">
        <f>[10]Abril!$D$18</f>
        <v>*</v>
      </c>
      <c r="P14" s="11" t="str">
        <f>[10]Abril!$D$19</f>
        <v>*</v>
      </c>
      <c r="Q14" s="11" t="str">
        <f>[10]Abril!$D$20</f>
        <v>*</v>
      </c>
      <c r="R14" s="11" t="str">
        <f>[10]Abril!$D$21</f>
        <v>*</v>
      </c>
      <c r="S14" s="11" t="str">
        <f>[10]Abril!$D$22</f>
        <v>*</v>
      </c>
      <c r="T14" s="11" t="str">
        <f>[10]Abril!$D$23</f>
        <v>*</v>
      </c>
      <c r="U14" s="11" t="str">
        <f>[10]Abril!$D$24</f>
        <v>*</v>
      </c>
      <c r="V14" s="11" t="str">
        <f>[10]Abril!$D$25</f>
        <v>*</v>
      </c>
      <c r="W14" s="11" t="str">
        <f>[10]Abril!$D$26</f>
        <v>*</v>
      </c>
      <c r="X14" s="11" t="str">
        <f>[10]Abril!$D$27</f>
        <v>*</v>
      </c>
      <c r="Y14" s="11" t="str">
        <f>[10]Abril!$D$28</f>
        <v>*</v>
      </c>
      <c r="Z14" s="11" t="str">
        <f>[10]Abril!$D$29</f>
        <v>*</v>
      </c>
      <c r="AA14" s="11" t="str">
        <f>[10]Abril!$D$30</f>
        <v>*</v>
      </c>
      <c r="AB14" s="11" t="str">
        <f>[10]Abril!$D$31</f>
        <v>*</v>
      </c>
      <c r="AC14" s="11" t="str">
        <f>[10]Abril!$D$32</f>
        <v>*</v>
      </c>
      <c r="AD14" s="11" t="str">
        <f>[10]Abril!$D$33</f>
        <v>*</v>
      </c>
      <c r="AE14" s="11" t="str">
        <f>[10]Abril!$D$34</f>
        <v>*</v>
      </c>
      <c r="AF14" s="14">
        <f t="shared" si="1"/>
        <v>0</v>
      </c>
      <c r="AG14" s="70" t="e">
        <f t="shared" si="2"/>
        <v>#DIV/0!</v>
      </c>
      <c r="AI14" t="s">
        <v>35</v>
      </c>
    </row>
    <row r="15" spans="1:35" x14ac:dyDescent="0.2">
      <c r="A15" s="43" t="s">
        <v>105</v>
      </c>
      <c r="B15" s="11">
        <f>[11]Abril!$D$5</f>
        <v>21.3</v>
      </c>
      <c r="C15" s="11">
        <f>[11]Abril!$D$6</f>
        <v>19.3</v>
      </c>
      <c r="D15" s="11">
        <f>[11]Abril!$D$7</f>
        <v>22.7</v>
      </c>
      <c r="E15" s="11">
        <f>[11]Abril!$D$8</f>
        <v>24</v>
      </c>
      <c r="F15" s="11">
        <f>[11]Abril!$D$9</f>
        <v>21.8</v>
      </c>
      <c r="G15" s="11">
        <f>[11]Abril!$D$10</f>
        <v>21.6</v>
      </c>
      <c r="H15" s="11">
        <f>[11]Abril!$D$11</f>
        <v>22</v>
      </c>
      <c r="I15" s="11">
        <f>[11]Abril!$D$12</f>
        <v>20.9</v>
      </c>
      <c r="J15" s="11">
        <f>[11]Abril!$D$13</f>
        <v>21.6</v>
      </c>
      <c r="K15" s="11">
        <f>[11]Abril!$D$14</f>
        <v>22.6</v>
      </c>
      <c r="L15" s="11">
        <f>[11]Abril!$D$15</f>
        <v>23.3</v>
      </c>
      <c r="M15" s="11">
        <f>[11]Abril!$D$16</f>
        <v>23.3</v>
      </c>
      <c r="N15" s="11">
        <f>[11]Abril!$D$17</f>
        <v>22.7</v>
      </c>
      <c r="O15" s="11">
        <f>[11]Abril!$D$18</f>
        <v>22.7</v>
      </c>
      <c r="P15" s="11">
        <f>[11]Abril!$D$19</f>
        <v>20.8</v>
      </c>
      <c r="Q15" s="11">
        <f>[11]Abril!$D$20</f>
        <v>22.3</v>
      </c>
      <c r="R15" s="11">
        <f>[11]Abril!$D$21</f>
        <v>17</v>
      </c>
      <c r="S15" s="11">
        <f>[11]Abril!$D$22</f>
        <v>11.6</v>
      </c>
      <c r="T15" s="11">
        <f>[11]Abril!$D$23</f>
        <v>14.3</v>
      </c>
      <c r="U15" s="11">
        <f>[11]Abril!$D$24</f>
        <v>16.2</v>
      </c>
      <c r="V15" s="11">
        <f>[11]Abril!$D$25</f>
        <v>18.7</v>
      </c>
      <c r="W15" s="11">
        <f>[11]Abril!$D$26</f>
        <v>22.9</v>
      </c>
      <c r="X15" s="11">
        <f>[11]Abril!$D$27</f>
        <v>22.3</v>
      </c>
      <c r="Y15" s="11">
        <f>[11]Abril!$D$28</f>
        <v>20.9</v>
      </c>
      <c r="Z15" s="11">
        <f>[11]Abril!$D$29</f>
        <v>20.7</v>
      </c>
      <c r="AA15" s="11">
        <f>[11]Abril!$D$30</f>
        <v>21.5</v>
      </c>
      <c r="AB15" s="11">
        <f>[11]Abril!$D$31</f>
        <v>23.1</v>
      </c>
      <c r="AC15" s="11">
        <f>[11]Abril!$D$32</f>
        <v>22.6</v>
      </c>
      <c r="AD15" s="11">
        <f>[11]Abril!$D$33</f>
        <v>22.6</v>
      </c>
      <c r="AE15" s="11">
        <f>[11]Abril!$D$34</f>
        <v>21.5</v>
      </c>
      <c r="AF15" s="14">
        <f t="shared" si="1"/>
        <v>11.6</v>
      </c>
      <c r="AG15" s="70">
        <f t="shared" si="2"/>
        <v>20.96</v>
      </c>
    </row>
    <row r="16" spans="1:35" x14ac:dyDescent="0.2">
      <c r="A16" s="43" t="s">
        <v>152</v>
      </c>
      <c r="B16" s="11">
        <f>[12]Abril!$D$5</f>
        <v>20.100000000000001</v>
      </c>
      <c r="C16" s="11">
        <f>[12]Abril!$D$6</f>
        <v>21.6</v>
      </c>
      <c r="D16" s="11">
        <f>[12]Abril!$D$7</f>
        <v>21.4</v>
      </c>
      <c r="E16" s="11">
        <f>[12]Abril!$D$8</f>
        <v>21.4</v>
      </c>
      <c r="F16" s="11">
        <f>[12]Abril!$D$9</f>
        <v>22.3</v>
      </c>
      <c r="G16" s="11">
        <f>[12]Abril!$D$10</f>
        <v>21.4</v>
      </c>
      <c r="H16" s="11">
        <f>[12]Abril!$D$11</f>
        <v>22.5</v>
      </c>
      <c r="I16" s="11">
        <f>[12]Abril!$D$12</f>
        <v>21.4</v>
      </c>
      <c r="J16" s="11">
        <f>[12]Abril!$D$13</f>
        <v>20.9</v>
      </c>
      <c r="K16" s="11">
        <f>[12]Abril!$D$14</f>
        <v>20.399999999999999</v>
      </c>
      <c r="L16" s="11">
        <f>[12]Abril!$D$15</f>
        <v>22.3</v>
      </c>
      <c r="M16" s="11">
        <f>[12]Abril!$D$16</f>
        <v>22.4</v>
      </c>
      <c r="N16" s="11">
        <f>[12]Abril!$D$17</f>
        <v>21.9</v>
      </c>
      <c r="O16" s="11">
        <f>[12]Abril!$D$18</f>
        <v>21.2</v>
      </c>
      <c r="P16" s="11">
        <f>[12]Abril!$D$19</f>
        <v>22.4</v>
      </c>
      <c r="Q16" s="11">
        <f>[12]Abril!$D$20</f>
        <v>22.1</v>
      </c>
      <c r="R16" s="11">
        <f>[12]Abril!$D$21</f>
        <v>21.7</v>
      </c>
      <c r="S16" s="11">
        <f>[12]Abril!$D$22</f>
        <v>16.399999999999999</v>
      </c>
      <c r="T16" s="11">
        <f>[12]Abril!$D$23</f>
        <v>15.2</v>
      </c>
      <c r="U16" s="11">
        <f>[12]Abril!$D$24</f>
        <v>17.2</v>
      </c>
      <c r="V16" s="11">
        <f>[12]Abril!$D$25</f>
        <v>22</v>
      </c>
      <c r="W16" s="11">
        <f>[12]Abril!$D$26</f>
        <v>20.7</v>
      </c>
      <c r="X16" s="11">
        <f>[12]Abril!$D$27</f>
        <v>16.399999999999999</v>
      </c>
      <c r="Y16" s="11">
        <f>[12]Abril!$D$28</f>
        <v>16</v>
      </c>
      <c r="Z16" s="11">
        <f>[12]Abril!$D$29</f>
        <v>17.899999999999999</v>
      </c>
      <c r="AA16" s="11">
        <f>[12]Abril!$D$30</f>
        <v>20.7</v>
      </c>
      <c r="AB16" s="11">
        <f>[12]Abril!$D$31</f>
        <v>19.8</v>
      </c>
      <c r="AC16" s="11">
        <f>[12]Abril!$D$32</f>
        <v>19.399999999999999</v>
      </c>
      <c r="AD16" s="11">
        <f>[12]Abril!$D$33</f>
        <v>20.399999999999999</v>
      </c>
      <c r="AE16" s="11">
        <f>[12]Abril!$D$34</f>
        <v>19.3</v>
      </c>
      <c r="AF16" s="14">
        <f t="shared" si="1"/>
        <v>15.2</v>
      </c>
      <c r="AG16" s="70">
        <f t="shared" si="2"/>
        <v>20.293333333333326</v>
      </c>
      <c r="AI16" s="12" t="s">
        <v>35</v>
      </c>
    </row>
    <row r="17" spans="1:38" x14ac:dyDescent="0.2">
      <c r="A17" s="43" t="s">
        <v>2</v>
      </c>
      <c r="B17" s="11">
        <f>[13]Abril!$D$5</f>
        <v>20.100000000000001</v>
      </c>
      <c r="C17" s="11">
        <f>[13]Abril!$D$6</f>
        <v>20.8</v>
      </c>
      <c r="D17" s="11">
        <f>[13]Abril!$D$7</f>
        <v>22.2</v>
      </c>
      <c r="E17" s="11">
        <f>[13]Abril!$D$8</f>
        <v>23.1</v>
      </c>
      <c r="F17" s="11">
        <f>[13]Abril!$D$9</f>
        <v>24.6</v>
      </c>
      <c r="G17" s="11">
        <f>[13]Abril!$D$10</f>
        <v>23.4</v>
      </c>
      <c r="H17" s="11">
        <f>[13]Abril!$D$11</f>
        <v>22.7</v>
      </c>
      <c r="I17" s="11">
        <f>[13]Abril!$D$12</f>
        <v>21.3</v>
      </c>
      <c r="J17" s="11">
        <f>[13]Abril!$D$13</f>
        <v>22</v>
      </c>
      <c r="K17" s="11">
        <f>[13]Abril!$D$14</f>
        <v>21</v>
      </c>
      <c r="L17" s="11">
        <f>[13]Abril!$D$15</f>
        <v>21.5</v>
      </c>
      <c r="M17" s="11">
        <f>[13]Abril!$D$16</f>
        <v>22.2</v>
      </c>
      <c r="N17" s="11">
        <f>[13]Abril!$D$17</f>
        <v>22.7</v>
      </c>
      <c r="O17" s="11">
        <f>[13]Abril!$D$18</f>
        <v>22.7</v>
      </c>
      <c r="P17" s="11">
        <f>[13]Abril!$D$19</f>
        <v>21.6</v>
      </c>
      <c r="Q17" s="11">
        <f>[13]Abril!$D$20</f>
        <v>21.7</v>
      </c>
      <c r="R17" s="11">
        <f>[13]Abril!$D$21</f>
        <v>21</v>
      </c>
      <c r="S17" s="11">
        <f>[13]Abril!$D$22</f>
        <v>15.3</v>
      </c>
      <c r="T17" s="11">
        <f>[13]Abril!$D$23</f>
        <v>17</v>
      </c>
      <c r="U17" s="11">
        <f>[13]Abril!$D$24</f>
        <v>17.899999999999999</v>
      </c>
      <c r="V17" s="11">
        <f>[13]Abril!$D$25</f>
        <v>23</v>
      </c>
      <c r="W17" s="11">
        <f>[13]Abril!$D$26</f>
        <v>23.3</v>
      </c>
      <c r="X17" s="11">
        <f>[13]Abril!$D$27</f>
        <v>20.6</v>
      </c>
      <c r="Y17" s="11">
        <f>[13]Abril!$D$28</f>
        <v>19.3</v>
      </c>
      <c r="Z17" s="11">
        <f>[13]Abril!$D$29</f>
        <v>20.8</v>
      </c>
      <c r="AA17" s="11">
        <f>[13]Abril!$D$30</f>
        <v>22.9</v>
      </c>
      <c r="AB17" s="11">
        <f>[13]Abril!$D$31</f>
        <v>22.2</v>
      </c>
      <c r="AC17" s="11">
        <f>[13]Abril!$D$32</f>
        <v>22.7</v>
      </c>
      <c r="AD17" s="11">
        <f>[13]Abril!$D$33</f>
        <v>22.3</v>
      </c>
      <c r="AE17" s="11">
        <f>[13]Abril!$D$34</f>
        <v>23</v>
      </c>
      <c r="AF17" s="14">
        <f t="shared" si="1"/>
        <v>15.3</v>
      </c>
      <c r="AG17" s="70">
        <f t="shared" si="2"/>
        <v>21.49666666666667</v>
      </c>
      <c r="AI17" s="12" t="s">
        <v>35</v>
      </c>
      <c r="AJ17" s="12" t="s">
        <v>35</v>
      </c>
    </row>
    <row r="18" spans="1:38" x14ac:dyDescent="0.2">
      <c r="A18" s="43" t="s">
        <v>3</v>
      </c>
      <c r="B18" s="11">
        <f>[14]Abril!$D$5</f>
        <v>20.100000000000001</v>
      </c>
      <c r="C18" s="11">
        <f>[14]Abril!$D$6</f>
        <v>22.6</v>
      </c>
      <c r="D18" s="11">
        <f>[14]Abril!$D$7</f>
        <v>21.3</v>
      </c>
      <c r="E18" s="11">
        <f>[14]Abril!$D$8</f>
        <v>21.3</v>
      </c>
      <c r="F18" s="11">
        <f>[14]Abril!$D$9</f>
        <v>22.1</v>
      </c>
      <c r="G18" s="11">
        <f>[14]Abril!$D$10</f>
        <v>21.6</v>
      </c>
      <c r="H18" s="11">
        <f>[14]Abril!$D$11</f>
        <v>22</v>
      </c>
      <c r="I18" s="11">
        <f>[14]Abril!$D$12</f>
        <v>21.7</v>
      </c>
      <c r="J18" s="11">
        <f>[14]Abril!$D$13</f>
        <v>21.5</v>
      </c>
      <c r="K18" s="11">
        <f>[14]Abril!$D$14</f>
        <v>20.7</v>
      </c>
      <c r="L18" s="11">
        <f>[14]Abril!$D$15</f>
        <v>21.9</v>
      </c>
      <c r="M18" s="11">
        <f>[14]Abril!$D$16</f>
        <v>22.3</v>
      </c>
      <c r="N18" s="11">
        <f>[14]Abril!$D$17</f>
        <v>22.8</v>
      </c>
      <c r="O18" s="11">
        <f>[14]Abril!$D$18</f>
        <v>22</v>
      </c>
      <c r="P18" s="11">
        <f>[14]Abril!$D$19</f>
        <v>21.3</v>
      </c>
      <c r="Q18" s="11">
        <f>[14]Abril!$D$20</f>
        <v>21.3</v>
      </c>
      <c r="R18" s="11">
        <f>[14]Abril!$D$21</f>
        <v>21.4</v>
      </c>
      <c r="S18" s="11">
        <f>[14]Abril!$D$22</f>
        <v>21.2</v>
      </c>
      <c r="T18" s="11">
        <f>[14]Abril!$D$23</f>
        <v>18.399999999999999</v>
      </c>
      <c r="U18" s="11">
        <f>[14]Abril!$D$24</f>
        <v>19.3</v>
      </c>
      <c r="V18" s="11">
        <f>[14]Abril!$D$25</f>
        <v>20.8</v>
      </c>
      <c r="W18" s="11">
        <f>[14]Abril!$D$26</f>
        <v>18.5</v>
      </c>
      <c r="X18" s="11">
        <f>[14]Abril!$D$27</f>
        <v>17.100000000000001</v>
      </c>
      <c r="Y18" s="11">
        <f>[14]Abril!$D$28</f>
        <v>16.2</v>
      </c>
      <c r="Z18" s="11">
        <f>[14]Abril!$D$29</f>
        <v>18.5</v>
      </c>
      <c r="AA18" s="11">
        <f>[14]Abril!$D$30</f>
        <v>20</v>
      </c>
      <c r="AB18" s="11">
        <f>[14]Abril!$D$31</f>
        <v>19.5</v>
      </c>
      <c r="AC18" s="11">
        <f>[14]Abril!$D$32</f>
        <v>19.100000000000001</v>
      </c>
      <c r="AD18" s="11">
        <f>[14]Abril!$D$33</f>
        <v>19.2</v>
      </c>
      <c r="AE18" s="11">
        <f>[14]Abril!$D$34</f>
        <v>19.100000000000001</v>
      </c>
      <c r="AF18" s="14">
        <f t="shared" si="1"/>
        <v>16.2</v>
      </c>
      <c r="AG18" s="70">
        <f t="shared" si="2"/>
        <v>20.493333333333336</v>
      </c>
      <c r="AH18" s="12" t="s">
        <v>35</v>
      </c>
      <c r="AI18" s="12" t="s">
        <v>35</v>
      </c>
    </row>
    <row r="19" spans="1:38" x14ac:dyDescent="0.2">
      <c r="A19" s="43" t="s">
        <v>4</v>
      </c>
      <c r="B19" s="11">
        <f>[15]Abril!$D$5</f>
        <v>19.7</v>
      </c>
      <c r="C19" s="11">
        <f>[15]Abril!$D$6</f>
        <v>20.3</v>
      </c>
      <c r="D19" s="11">
        <f>[15]Abril!$D$7</f>
        <v>20.399999999999999</v>
      </c>
      <c r="E19" s="11">
        <f>[15]Abril!$D$8</f>
        <v>21.9</v>
      </c>
      <c r="F19" s="11">
        <f>[15]Abril!$D$9</f>
        <v>22.2</v>
      </c>
      <c r="G19" s="11">
        <f>[15]Abril!$D$10</f>
        <v>20.8</v>
      </c>
      <c r="H19" s="11">
        <f>[15]Abril!$D$11</f>
        <v>20</v>
      </c>
      <c r="I19" s="11">
        <f>[15]Abril!$D$12</f>
        <v>20.2</v>
      </c>
      <c r="J19" s="11">
        <f>[15]Abril!$D$13</f>
        <v>20.9</v>
      </c>
      <c r="K19" s="11">
        <f>[15]Abril!$D$14</f>
        <v>20.6</v>
      </c>
      <c r="L19" s="11">
        <f>[15]Abril!$D$15</f>
        <v>20.9</v>
      </c>
      <c r="M19" s="11">
        <f>[15]Abril!$D$16</f>
        <v>20.8</v>
      </c>
      <c r="N19" s="11">
        <f>[15]Abril!$D$17</f>
        <v>21</v>
      </c>
      <c r="O19" s="11">
        <f>[15]Abril!$D$18</f>
        <v>20.399999999999999</v>
      </c>
      <c r="P19" s="11">
        <f>[15]Abril!$D$19</f>
        <v>21.4</v>
      </c>
      <c r="Q19" s="11">
        <f>[15]Abril!$D$20</f>
        <v>21.1</v>
      </c>
      <c r="R19" s="11">
        <f>[15]Abril!$D$21</f>
        <v>20.2</v>
      </c>
      <c r="S19" s="11">
        <f>[15]Abril!$D$22</f>
        <v>18.8</v>
      </c>
      <c r="T19" s="11">
        <f>[15]Abril!$D$23</f>
        <v>17.3</v>
      </c>
      <c r="U19" s="11">
        <f>[15]Abril!$D$24</f>
        <v>19</v>
      </c>
      <c r="V19" s="11">
        <f>[15]Abril!$D$25</f>
        <v>20.399999999999999</v>
      </c>
      <c r="W19" s="11">
        <f>[15]Abril!$D$26</f>
        <v>19.3</v>
      </c>
      <c r="X19" s="11">
        <f>[15]Abril!$D$27</f>
        <v>19.5</v>
      </c>
      <c r="Y19" s="11">
        <f>[15]Abril!$D$28</f>
        <v>18.8</v>
      </c>
      <c r="Z19" s="11">
        <f>[15]Abril!$D$29</f>
        <v>20.6</v>
      </c>
      <c r="AA19" s="11">
        <f>[15]Abril!$D$30</f>
        <v>21.6</v>
      </c>
      <c r="AB19" s="11">
        <f>[15]Abril!$D$31</f>
        <v>19.899999999999999</v>
      </c>
      <c r="AC19" s="11">
        <f>[15]Abril!$D$32</f>
        <v>21.4</v>
      </c>
      <c r="AD19" s="11">
        <f>[15]Abril!$D$33</f>
        <v>21.1</v>
      </c>
      <c r="AE19" s="11">
        <f>[15]Abril!$D$34</f>
        <v>21.4</v>
      </c>
      <c r="AF19" s="14">
        <f t="shared" si="1"/>
        <v>17.3</v>
      </c>
      <c r="AG19" s="70">
        <f t="shared" si="2"/>
        <v>20.396666666666665</v>
      </c>
    </row>
    <row r="20" spans="1:38" x14ac:dyDescent="0.2">
      <c r="A20" s="43" t="s">
        <v>5</v>
      </c>
      <c r="B20" s="11">
        <f>[16]Abril!$D$5</f>
        <v>25.5</v>
      </c>
      <c r="C20" s="11">
        <f>[16]Abril!$D$6</f>
        <v>25</v>
      </c>
      <c r="D20" s="11">
        <f>[16]Abril!$D$7</f>
        <v>25.6</v>
      </c>
      <c r="E20" s="11">
        <f>[16]Abril!$D$8</f>
        <v>27.6</v>
      </c>
      <c r="F20" s="11">
        <f>[16]Abril!$D$9</f>
        <v>27</v>
      </c>
      <c r="G20" s="11">
        <f>[16]Abril!$D$10</f>
        <v>24.3</v>
      </c>
      <c r="H20" s="11">
        <f>[16]Abril!$D$11</f>
        <v>24.8</v>
      </c>
      <c r="I20" s="11">
        <f>[16]Abril!$D$12</f>
        <v>24.9</v>
      </c>
      <c r="J20" s="11">
        <f>[16]Abril!$D$13</f>
        <v>25.2</v>
      </c>
      <c r="K20" s="11">
        <f>[16]Abril!$D$14</f>
        <v>24.2</v>
      </c>
      <c r="L20" s="11">
        <f>[16]Abril!$D$15</f>
        <v>24.5</v>
      </c>
      <c r="M20" s="11">
        <f>[16]Abril!$D$16</f>
        <v>24.4</v>
      </c>
      <c r="N20" s="11">
        <f>[16]Abril!$D$17</f>
        <v>25.1</v>
      </c>
      <c r="O20" s="11">
        <f>[16]Abril!$D$18</f>
        <v>25.7</v>
      </c>
      <c r="P20" s="11">
        <f>[16]Abril!$D$19</f>
        <v>25.2</v>
      </c>
      <c r="Q20" s="11">
        <f>[16]Abril!$D$20</f>
        <v>23.1</v>
      </c>
      <c r="R20" s="11">
        <f>[16]Abril!$D$21</f>
        <v>21.4</v>
      </c>
      <c r="S20" s="11">
        <f>[16]Abril!$D$22</f>
        <v>20.3</v>
      </c>
      <c r="T20" s="11">
        <f>[16]Abril!$D$23</f>
        <v>16</v>
      </c>
      <c r="U20" s="11">
        <f>[16]Abril!$D$24</f>
        <v>22.3</v>
      </c>
      <c r="V20" s="11">
        <f>[16]Abril!$D$25</f>
        <v>26.1</v>
      </c>
      <c r="W20" s="11">
        <f>[16]Abril!$D$26</f>
        <v>25.4</v>
      </c>
      <c r="X20" s="11">
        <f>[16]Abril!$D$27</f>
        <v>26.5</v>
      </c>
      <c r="Y20" s="11">
        <f>[16]Abril!$D$28</f>
        <v>27</v>
      </c>
      <c r="Z20" s="11">
        <f>[16]Abril!$D$29</f>
        <v>26.3</v>
      </c>
      <c r="AA20" s="11">
        <f>[16]Abril!$D$30</f>
        <v>23.8</v>
      </c>
      <c r="AB20" s="11">
        <f>[16]Abril!$D$31</f>
        <v>26.6</v>
      </c>
      <c r="AC20" s="11">
        <f>[16]Abril!$D$32</f>
        <v>26.8</v>
      </c>
      <c r="AD20" s="11">
        <f>[16]Abril!$D$33</f>
        <v>26.7</v>
      </c>
      <c r="AE20" s="11">
        <f>[16]Abril!$D$34</f>
        <v>25.8</v>
      </c>
      <c r="AF20" s="14">
        <f t="shared" si="1"/>
        <v>16</v>
      </c>
      <c r="AG20" s="70">
        <f t="shared" si="2"/>
        <v>24.769999999999996</v>
      </c>
      <c r="AH20" s="12" t="s">
        <v>35</v>
      </c>
      <c r="AK20" t="s">
        <v>35</v>
      </c>
    </row>
    <row r="21" spans="1:38" x14ac:dyDescent="0.2">
      <c r="A21" s="43" t="s">
        <v>33</v>
      </c>
      <c r="B21" s="11">
        <f>[17]Abril!$D$5</f>
        <v>19.8</v>
      </c>
      <c r="C21" s="11">
        <f>[17]Abril!$D$6</f>
        <v>20</v>
      </c>
      <c r="D21" s="11">
        <f>[17]Abril!$D$7</f>
        <v>20.7</v>
      </c>
      <c r="E21" s="11">
        <f>[17]Abril!$D$8</f>
        <v>21.4</v>
      </c>
      <c r="F21" s="11">
        <f>[17]Abril!$D$9</f>
        <v>21.7</v>
      </c>
      <c r="G21" s="11">
        <f>[17]Abril!$D$10</f>
        <v>20</v>
      </c>
      <c r="H21" s="11">
        <f>[17]Abril!$D$11</f>
        <v>21.4</v>
      </c>
      <c r="I21" s="11">
        <f>[17]Abril!$D$12</f>
        <v>21</v>
      </c>
      <c r="J21" s="11">
        <f>[17]Abril!$D$13</f>
        <v>21.9</v>
      </c>
      <c r="K21" s="11">
        <f>[17]Abril!$D$14</f>
        <v>21.2</v>
      </c>
      <c r="L21" s="11">
        <f>[17]Abril!$D$15</f>
        <v>21.6</v>
      </c>
      <c r="M21" s="11">
        <f>[17]Abril!$D$16</f>
        <v>21.1</v>
      </c>
      <c r="N21" s="11">
        <f>[17]Abril!$D$17</f>
        <v>20.6</v>
      </c>
      <c r="O21" s="11">
        <f>[17]Abril!$D$18</f>
        <v>21.1</v>
      </c>
      <c r="P21" s="11">
        <f>[17]Abril!$D$19</f>
        <v>21.8</v>
      </c>
      <c r="Q21" s="11">
        <f>[17]Abril!$D$20</f>
        <v>21.2</v>
      </c>
      <c r="R21" s="11">
        <f>[17]Abril!$D$21</f>
        <v>20.9</v>
      </c>
      <c r="S21" s="11">
        <f>[17]Abril!$D$22</f>
        <v>18.8</v>
      </c>
      <c r="T21" s="11">
        <f>[17]Abril!$D$23</f>
        <v>17.3</v>
      </c>
      <c r="U21" s="11">
        <f>[17]Abril!$D$24</f>
        <v>19.3</v>
      </c>
      <c r="V21" s="11">
        <f>[17]Abril!$D$25</f>
        <v>20.8</v>
      </c>
      <c r="W21" s="11">
        <f>[17]Abril!$D$26</f>
        <v>18.8</v>
      </c>
      <c r="X21" s="11">
        <f>[17]Abril!$D$27</f>
        <v>17.100000000000001</v>
      </c>
      <c r="Y21" s="11">
        <f>[17]Abril!$D$28</f>
        <v>16.899999999999999</v>
      </c>
      <c r="Z21" s="11">
        <f>[17]Abril!$D$29</f>
        <v>17.399999999999999</v>
      </c>
      <c r="AA21" s="11">
        <f>[17]Abril!$D$30</f>
        <v>20.2</v>
      </c>
      <c r="AB21" s="11">
        <f>[17]Abril!$D$31</f>
        <v>20.5</v>
      </c>
      <c r="AC21" s="11">
        <f>[17]Abril!$D$32</f>
        <v>20.6</v>
      </c>
      <c r="AD21" s="11">
        <f>[17]Abril!$D$33</f>
        <v>20</v>
      </c>
      <c r="AE21" s="11">
        <f>[17]Abril!$D$34</f>
        <v>19.7</v>
      </c>
      <c r="AF21" s="14">
        <f t="shared" si="1"/>
        <v>16.899999999999999</v>
      </c>
      <c r="AG21" s="70">
        <f t="shared" si="2"/>
        <v>20.160000000000004</v>
      </c>
      <c r="AI21" t="s">
        <v>35</v>
      </c>
      <c r="AK21" t="s">
        <v>35</v>
      </c>
    </row>
    <row r="22" spans="1:38" x14ac:dyDescent="0.2">
      <c r="A22" s="43" t="s">
        <v>6</v>
      </c>
      <c r="B22" s="11">
        <f>[18]Abril!$D$5</f>
        <v>21.9</v>
      </c>
      <c r="C22" s="11">
        <f>[18]Abril!$D$6</f>
        <v>22.9</v>
      </c>
      <c r="D22" s="11">
        <f>[18]Abril!$D$7</f>
        <v>22</v>
      </c>
      <c r="E22" s="11">
        <f>[18]Abril!$D$8</f>
        <v>22.9</v>
      </c>
      <c r="F22" s="11">
        <f>[18]Abril!$D$9</f>
        <v>23.6</v>
      </c>
      <c r="G22" s="11">
        <f>[18]Abril!$D$10</f>
        <v>23</v>
      </c>
      <c r="H22" s="11">
        <f>[18]Abril!$D$11</f>
        <v>23.4</v>
      </c>
      <c r="I22" s="11">
        <f>[18]Abril!$D$12</f>
        <v>22.5</v>
      </c>
      <c r="J22" s="11">
        <f>[18]Abril!$D$13</f>
        <v>23.1</v>
      </c>
      <c r="K22" s="11">
        <f>[18]Abril!$D$14</f>
        <v>23.4</v>
      </c>
      <c r="L22" s="11">
        <f>[18]Abril!$D$15</f>
        <v>23.6</v>
      </c>
      <c r="M22" s="11">
        <f>[18]Abril!$D$16</f>
        <v>23.5</v>
      </c>
      <c r="N22" s="11">
        <f>[18]Abril!$D$17</f>
        <v>23.3</v>
      </c>
      <c r="O22" s="11">
        <f>[18]Abril!$D$18</f>
        <v>22.9</v>
      </c>
      <c r="P22" s="11">
        <f>[18]Abril!$D$19</f>
        <v>23.5</v>
      </c>
      <c r="Q22" s="11">
        <f>[18]Abril!$D$20</f>
        <v>23.6</v>
      </c>
      <c r="R22" s="11">
        <f>[18]Abril!$D$21</f>
        <v>22.9</v>
      </c>
      <c r="S22" s="11">
        <f>[18]Abril!$D$22</f>
        <v>21</v>
      </c>
      <c r="T22" s="11">
        <f>[18]Abril!$D$23</f>
        <v>16.899999999999999</v>
      </c>
      <c r="U22" s="11">
        <f>[18]Abril!$D$24</f>
        <v>19.8</v>
      </c>
      <c r="V22" s="11">
        <f>[18]Abril!$D$25</f>
        <v>22.1</v>
      </c>
      <c r="W22" s="11">
        <f>[18]Abril!$D$26</f>
        <v>21.2</v>
      </c>
      <c r="X22" s="11">
        <f>[18]Abril!$D$27</f>
        <v>17.8</v>
      </c>
      <c r="Y22" s="11">
        <f>[18]Abril!$D$28</f>
        <v>18.3</v>
      </c>
      <c r="Z22" s="11">
        <f>[18]Abril!$D$29</f>
        <v>18.899999999999999</v>
      </c>
      <c r="AA22" s="11">
        <f>[18]Abril!$D$30</f>
        <v>20.399999999999999</v>
      </c>
      <c r="AB22" s="11">
        <f>[18]Abril!$D$31</f>
        <v>21.4</v>
      </c>
      <c r="AC22" s="11">
        <f>[18]Abril!$D$32</f>
        <v>21.6</v>
      </c>
      <c r="AD22" s="11">
        <f>[18]Abril!$D$33</f>
        <v>21.6</v>
      </c>
      <c r="AE22" s="11">
        <f>[18]Abril!$D$34</f>
        <v>21.7</v>
      </c>
      <c r="AF22" s="14">
        <f t="shared" si="1"/>
        <v>16.899999999999999</v>
      </c>
      <c r="AG22" s="70">
        <f t="shared" si="2"/>
        <v>21.823333333333331</v>
      </c>
      <c r="AI22" t="s">
        <v>35</v>
      </c>
      <c r="AK22" t="s">
        <v>35</v>
      </c>
    </row>
    <row r="23" spans="1:38" x14ac:dyDescent="0.2">
      <c r="A23" s="43" t="s">
        <v>7</v>
      </c>
      <c r="B23" s="11">
        <f>[19]Abril!$D$5</f>
        <v>21.3</v>
      </c>
      <c r="C23" s="11">
        <f>[19]Abril!$D$6</f>
        <v>20</v>
      </c>
      <c r="D23" s="11">
        <f>[19]Abril!$D$7</f>
        <v>22.6</v>
      </c>
      <c r="E23" s="11">
        <f>[19]Abril!$D$8</f>
        <v>22.8</v>
      </c>
      <c r="F23" s="11">
        <f>[19]Abril!$D$9</f>
        <v>23.1</v>
      </c>
      <c r="G23" s="11">
        <f>[19]Abril!$D$10</f>
        <v>23.5</v>
      </c>
      <c r="H23" s="11">
        <f>[19]Abril!$D$11</f>
        <v>22.9</v>
      </c>
      <c r="I23" s="11">
        <f>[19]Abril!$D$12</f>
        <v>21.3</v>
      </c>
      <c r="J23" s="11">
        <f>[19]Abril!$D$13</f>
        <v>21.7</v>
      </c>
      <c r="K23" s="11">
        <f>[19]Abril!$D$14</f>
        <v>21.9</v>
      </c>
      <c r="L23" s="11">
        <f>[19]Abril!$D$15</f>
        <v>22.4</v>
      </c>
      <c r="M23" s="11">
        <f>[19]Abril!$D$16</f>
        <v>22.7</v>
      </c>
      <c r="N23" s="11">
        <f>[19]Abril!$D$17</f>
        <v>21.9</v>
      </c>
      <c r="O23" s="11">
        <f>[19]Abril!$D$18</f>
        <v>21.4</v>
      </c>
      <c r="P23" s="11">
        <f>[19]Abril!$D$19</f>
        <v>20.7</v>
      </c>
      <c r="Q23" s="11">
        <f>[19]Abril!$D$20</f>
        <v>22.1</v>
      </c>
      <c r="R23" s="11">
        <f>[19]Abril!$D$21</f>
        <v>18</v>
      </c>
      <c r="S23" s="11">
        <f>[19]Abril!$D$22</f>
        <v>12.7</v>
      </c>
      <c r="T23" s="11">
        <f>[19]Abril!$D$23</f>
        <v>15.1</v>
      </c>
      <c r="U23" s="11">
        <f>[19]Abril!$D$24</f>
        <v>16.100000000000001</v>
      </c>
      <c r="V23" s="11">
        <f>[19]Abril!$D$25</f>
        <v>19.600000000000001</v>
      </c>
      <c r="W23" s="11">
        <f>[19]Abril!$D$26</f>
        <v>22.6</v>
      </c>
      <c r="X23" s="11">
        <f>[19]Abril!$D$27</f>
        <v>22</v>
      </c>
      <c r="Y23" s="11">
        <f>[19]Abril!$D$28</f>
        <v>22.4</v>
      </c>
      <c r="Z23" s="11">
        <f>[19]Abril!$D$29</f>
        <v>20.3</v>
      </c>
      <c r="AA23" s="11">
        <f>[19]Abril!$D$30</f>
        <v>21.4</v>
      </c>
      <c r="AB23" s="11">
        <f>[19]Abril!$D$31</f>
        <v>22.8</v>
      </c>
      <c r="AC23" s="11">
        <f>[19]Abril!$D$32</f>
        <v>21.8</v>
      </c>
      <c r="AD23" s="11">
        <f>[19]Abril!$D$33</f>
        <v>22.4</v>
      </c>
      <c r="AE23" s="11">
        <f>[19]Abril!$D$34</f>
        <v>21.6</v>
      </c>
      <c r="AF23" s="14">
        <f t="shared" si="1"/>
        <v>12.7</v>
      </c>
      <c r="AG23" s="70">
        <f t="shared" si="2"/>
        <v>21.036666666666665</v>
      </c>
      <c r="AI23" t="s">
        <v>35</v>
      </c>
      <c r="AJ23" t="s">
        <v>35</v>
      </c>
      <c r="AK23" t="s">
        <v>35</v>
      </c>
    </row>
    <row r="24" spans="1:38" x14ac:dyDescent="0.2">
      <c r="A24" s="43" t="s">
        <v>153</v>
      </c>
      <c r="B24" s="11">
        <f>[20]Abril!$D$5</f>
        <v>22</v>
      </c>
      <c r="C24" s="11">
        <f>[20]Abril!$D$6</f>
        <v>21.5</v>
      </c>
      <c r="D24" s="11">
        <f>[20]Abril!$D$7</f>
        <v>20.8</v>
      </c>
      <c r="E24" s="11">
        <f>[20]Abril!$D$8</f>
        <v>23.8</v>
      </c>
      <c r="F24" s="11">
        <f>[20]Abril!$D$9</f>
        <v>23.2</v>
      </c>
      <c r="G24" s="11">
        <f>[20]Abril!$D$10</f>
        <v>23.8</v>
      </c>
      <c r="H24" s="11">
        <f>[20]Abril!$D$11</f>
        <v>22.6</v>
      </c>
      <c r="I24" s="11">
        <f>[20]Abril!$D$12</f>
        <v>21.6</v>
      </c>
      <c r="J24" s="11">
        <f>[20]Abril!$D$13</f>
        <v>23.1</v>
      </c>
      <c r="K24" s="11">
        <f>[20]Abril!$D$14</f>
        <v>22.1</v>
      </c>
      <c r="L24" s="11">
        <f>[20]Abril!$D$15</f>
        <v>22.2</v>
      </c>
      <c r="M24" s="11">
        <f>[20]Abril!$D$16</f>
        <v>23.8</v>
      </c>
      <c r="N24" s="11">
        <f>[20]Abril!$D$17</f>
        <v>22.9</v>
      </c>
      <c r="O24" s="11">
        <f>[20]Abril!$D$18</f>
        <v>23</v>
      </c>
      <c r="P24" s="11">
        <f>[20]Abril!$D$19</f>
        <v>20.8</v>
      </c>
      <c r="Q24" s="11">
        <f>[20]Abril!$D$20</f>
        <v>23</v>
      </c>
      <c r="R24" s="11">
        <f>[20]Abril!$D$21</f>
        <v>19.399999999999999</v>
      </c>
      <c r="S24" s="11">
        <f>[20]Abril!$D$22</f>
        <v>14.3</v>
      </c>
      <c r="T24" s="11">
        <f>[20]Abril!$D$23</f>
        <v>15.2</v>
      </c>
      <c r="U24" s="11">
        <f>[20]Abril!$D$24</f>
        <v>15.4</v>
      </c>
      <c r="V24" s="11">
        <f>[20]Abril!$D$25</f>
        <v>16.899999999999999</v>
      </c>
      <c r="W24" s="11">
        <f>[20]Abril!$D$26</f>
        <v>21.3</v>
      </c>
      <c r="X24" s="11">
        <f>[20]Abril!$D$27</f>
        <v>21.3</v>
      </c>
      <c r="Y24" s="11">
        <f>[20]Abril!$D$28</f>
        <v>19.100000000000001</v>
      </c>
      <c r="Z24" s="11">
        <f>[20]Abril!$D$29</f>
        <v>19.5</v>
      </c>
      <c r="AA24" s="11">
        <f>[20]Abril!$D$30</f>
        <v>19.899999999999999</v>
      </c>
      <c r="AB24" s="11">
        <f>[20]Abril!$D$31</f>
        <v>22.6</v>
      </c>
      <c r="AC24" s="11">
        <f>[20]Abril!$D$32</f>
        <v>21.7</v>
      </c>
      <c r="AD24" s="11">
        <f>[20]Abril!$D$33</f>
        <v>22</v>
      </c>
      <c r="AE24" s="11">
        <f>[20]Abril!$D$34</f>
        <v>21.6</v>
      </c>
      <c r="AF24" s="14">
        <f t="shared" si="1"/>
        <v>14.3</v>
      </c>
      <c r="AG24" s="70">
        <f t="shared" si="2"/>
        <v>21.013333333333332</v>
      </c>
      <c r="AI24" t="s">
        <v>35</v>
      </c>
      <c r="AK24" s="12" t="s">
        <v>35</v>
      </c>
      <c r="AL24" t="s">
        <v>35</v>
      </c>
    </row>
    <row r="25" spans="1:38" x14ac:dyDescent="0.2">
      <c r="A25" s="43" t="s">
        <v>154</v>
      </c>
      <c r="B25" s="11">
        <f>[21]Abril!$D$5</f>
        <v>21.1</v>
      </c>
      <c r="C25" s="11">
        <f>[21]Abril!$D$6</f>
        <v>20.7</v>
      </c>
      <c r="D25" s="11">
        <f>[21]Abril!$D$7</f>
        <v>21.5</v>
      </c>
      <c r="E25" s="11">
        <f>[21]Abril!$D$8</f>
        <v>23</v>
      </c>
      <c r="F25" s="11">
        <f>[21]Abril!$D$9</f>
        <v>22.9</v>
      </c>
      <c r="G25" s="11">
        <f>[21]Abril!$D$10</f>
        <v>21.9</v>
      </c>
      <c r="H25" s="11">
        <f>[21]Abril!$D$11</f>
        <v>20.7</v>
      </c>
      <c r="I25" s="11">
        <f>[21]Abril!$D$12</f>
        <v>20.7</v>
      </c>
      <c r="J25" s="11">
        <f>[21]Abril!$D$13</f>
        <v>21.9</v>
      </c>
      <c r="K25" s="11">
        <f>[21]Abril!$D$14</f>
        <v>21.8</v>
      </c>
      <c r="L25" s="11">
        <f>[21]Abril!$D$15</f>
        <v>23.1</v>
      </c>
      <c r="M25" s="11">
        <f>[21]Abril!$D$16</f>
        <v>22.7</v>
      </c>
      <c r="N25" s="11">
        <f>[21]Abril!$D$17</f>
        <v>23.2</v>
      </c>
      <c r="O25" s="11">
        <f>[21]Abril!$D$18</f>
        <v>22.6</v>
      </c>
      <c r="P25" s="11">
        <f>[21]Abril!$D$19</f>
        <v>22.4</v>
      </c>
      <c r="Q25" s="11">
        <f>[21]Abril!$D$20</f>
        <v>22.5</v>
      </c>
      <c r="R25" s="11" t="str">
        <f>[21]Abril!$D$21</f>
        <v>*</v>
      </c>
      <c r="S25" s="11" t="str">
        <f>[21]Abril!$D$22</f>
        <v>*</v>
      </c>
      <c r="T25" s="11" t="str">
        <f>[21]Abril!$D$23</f>
        <v>*</v>
      </c>
      <c r="U25" s="11" t="str">
        <f>[21]Abril!$D$24</f>
        <v>*</v>
      </c>
      <c r="V25" s="11" t="str">
        <f>[21]Abril!$D$25</f>
        <v>*</v>
      </c>
      <c r="W25" s="11" t="str">
        <f>[21]Abril!$D$26</f>
        <v>*</v>
      </c>
      <c r="X25" s="11" t="str">
        <f>[21]Abril!$D$27</f>
        <v>*</v>
      </c>
      <c r="Y25" s="11" t="str">
        <f>[21]Abril!$D$28</f>
        <v>*</v>
      </c>
      <c r="Z25" s="11" t="str">
        <f>[21]Abril!$D$29</f>
        <v>*</v>
      </c>
      <c r="AA25" s="11" t="str">
        <f>[21]Abril!$D$30</f>
        <v>*</v>
      </c>
      <c r="AB25" s="11" t="str">
        <f>[21]Abril!$D$31</f>
        <v>*</v>
      </c>
      <c r="AC25" s="11" t="str">
        <f>[21]Abril!$D$32</f>
        <v>*</v>
      </c>
      <c r="AD25" s="11" t="str">
        <f>[21]Abril!$D$33</f>
        <v>*</v>
      </c>
      <c r="AE25" s="11" t="str">
        <f>[21]Abril!$D$34</f>
        <v>*</v>
      </c>
      <c r="AF25" s="14" t="s">
        <v>210</v>
      </c>
      <c r="AG25" s="70" t="s">
        <v>210</v>
      </c>
      <c r="AH25" s="12" t="s">
        <v>35</v>
      </c>
      <c r="AI25" t="s">
        <v>35</v>
      </c>
      <c r="AK25" t="s">
        <v>35</v>
      </c>
      <c r="AL25" t="s">
        <v>35</v>
      </c>
    </row>
    <row r="26" spans="1:38" x14ac:dyDescent="0.2">
      <c r="A26" s="43" t="s">
        <v>155</v>
      </c>
      <c r="B26" s="11">
        <f>[22]Abril!$D$5</f>
        <v>22</v>
      </c>
      <c r="C26" s="11">
        <f>[22]Abril!$D$6</f>
        <v>20.6</v>
      </c>
      <c r="D26" s="11">
        <f>[22]Abril!$D$7</f>
        <v>21.5</v>
      </c>
      <c r="E26" s="11">
        <f>[22]Abril!$D$8</f>
        <v>22.6</v>
      </c>
      <c r="F26" s="11">
        <f>[22]Abril!$D$9</f>
        <v>23.4</v>
      </c>
      <c r="G26" s="11">
        <f>[22]Abril!$D$10</f>
        <v>22.7</v>
      </c>
      <c r="H26" s="11">
        <f>[22]Abril!$D$11</f>
        <v>23</v>
      </c>
      <c r="I26" s="11">
        <f>[22]Abril!$D$12</f>
        <v>21.9</v>
      </c>
      <c r="J26" s="11">
        <f>[22]Abril!$D$13</f>
        <v>22.5</v>
      </c>
      <c r="K26" s="11">
        <f>[22]Abril!$D$14</f>
        <v>22.2</v>
      </c>
      <c r="L26" s="11">
        <f>[22]Abril!$D$15</f>
        <v>22.3</v>
      </c>
      <c r="M26" s="11">
        <f>[22]Abril!$D$16</f>
        <v>23</v>
      </c>
      <c r="N26" s="11">
        <f>[22]Abril!$D$17</f>
        <v>22.8</v>
      </c>
      <c r="O26" s="11">
        <f>[22]Abril!$D$18</f>
        <v>22.4</v>
      </c>
      <c r="P26" s="11">
        <f>[22]Abril!$D$19</f>
        <v>21.2</v>
      </c>
      <c r="Q26" s="11">
        <f>[22]Abril!$D$20</f>
        <v>22.8</v>
      </c>
      <c r="R26" s="11">
        <f>[22]Abril!$D$21</f>
        <v>19.399999999999999</v>
      </c>
      <c r="S26" s="11">
        <f>[22]Abril!$D$22</f>
        <v>14.1</v>
      </c>
      <c r="T26" s="11">
        <f>[22]Abril!$D$23</f>
        <v>15.8</v>
      </c>
      <c r="U26" s="11">
        <f>[22]Abril!$D$24</f>
        <v>14.4</v>
      </c>
      <c r="V26" s="11">
        <f>[22]Abril!$D$25</f>
        <v>17.899999999999999</v>
      </c>
      <c r="W26" s="11">
        <f>[22]Abril!$D$26</f>
        <v>23.1</v>
      </c>
      <c r="X26" s="11">
        <f>[22]Abril!$D$27</f>
        <v>21.3</v>
      </c>
      <c r="Y26" s="11">
        <f>[22]Abril!$D$28</f>
        <v>19.600000000000001</v>
      </c>
      <c r="Z26" s="11">
        <f>[22]Abril!$D$29</f>
        <v>20.7</v>
      </c>
      <c r="AA26" s="11">
        <f>[22]Abril!$D$30</f>
        <v>20.7</v>
      </c>
      <c r="AB26" s="11">
        <f>[22]Abril!$D$31</f>
        <v>22.1</v>
      </c>
      <c r="AC26" s="11">
        <f>[22]Abril!$D$32</f>
        <v>21.7</v>
      </c>
      <c r="AD26" s="11">
        <f>[22]Abril!$D$33</f>
        <v>22</v>
      </c>
      <c r="AE26" s="11">
        <f>[22]Abril!$D$34</f>
        <v>21.9</v>
      </c>
      <c r="AF26" s="14">
        <f t="shared" si="1"/>
        <v>14.1</v>
      </c>
      <c r="AG26" s="70">
        <f t="shared" si="2"/>
        <v>21.053333333333338</v>
      </c>
      <c r="AI26" t="s">
        <v>35</v>
      </c>
      <c r="AL26" t="s">
        <v>35</v>
      </c>
    </row>
    <row r="27" spans="1:38" x14ac:dyDescent="0.2">
      <c r="A27" s="43" t="s">
        <v>8</v>
      </c>
      <c r="B27" s="11">
        <f>[23]Abril!$D$5</f>
        <v>21.1</v>
      </c>
      <c r="C27" s="11">
        <f>[23]Abril!$D$6</f>
        <v>20.7</v>
      </c>
      <c r="D27" s="11">
        <f>[23]Abril!$D$7</f>
        <v>21.5</v>
      </c>
      <c r="E27" s="11">
        <f>[23]Abril!$D$8</f>
        <v>23</v>
      </c>
      <c r="F27" s="11">
        <f>[23]Abril!$D$9</f>
        <v>22.9</v>
      </c>
      <c r="G27" s="11">
        <f>[23]Abril!$D$10</f>
        <v>21.9</v>
      </c>
      <c r="H27" s="11">
        <f>[23]Abril!$D$11</f>
        <v>20.7</v>
      </c>
      <c r="I27" s="11">
        <f>[23]Abril!$D$12</f>
        <v>20.7</v>
      </c>
      <c r="J27" s="11">
        <f>[23]Abril!$D$13</f>
        <v>21.9</v>
      </c>
      <c r="K27" s="11">
        <f>[23]Abril!$D$14</f>
        <v>21.8</v>
      </c>
      <c r="L27" s="11">
        <f>[23]Abril!$D$15</f>
        <v>23.1</v>
      </c>
      <c r="M27" s="11">
        <f>[23]Abril!$D$16</f>
        <v>22.7</v>
      </c>
      <c r="N27" s="11">
        <f>[23]Abril!$D$17</f>
        <v>23.2</v>
      </c>
      <c r="O27" s="11">
        <f>[23]Abril!$D$18</f>
        <v>22.6</v>
      </c>
      <c r="P27" s="11">
        <f>[23]Abril!$D$19</f>
        <v>22.4</v>
      </c>
      <c r="Q27" s="11">
        <f>[23]Abril!$D$20</f>
        <v>22.5</v>
      </c>
      <c r="R27" s="11">
        <f>[23]Abril!$D$21</f>
        <v>18.3</v>
      </c>
      <c r="S27" s="11">
        <f>[23]Abril!$D$22</f>
        <v>13.8</v>
      </c>
      <c r="T27" s="11">
        <f>[23]Abril!$D$23</f>
        <v>13.4</v>
      </c>
      <c r="U27" s="11">
        <f>[23]Abril!$D$24</f>
        <v>14.7</v>
      </c>
      <c r="V27" s="11">
        <f>[23]Abril!$D$25</f>
        <v>17.2</v>
      </c>
      <c r="W27" s="11">
        <f>[23]Abril!$D$26</f>
        <v>20</v>
      </c>
      <c r="X27" s="11">
        <f>[23]Abril!$D$27</f>
        <v>22</v>
      </c>
      <c r="Y27" s="11">
        <f>[23]Abril!$D$28</f>
        <v>20.8</v>
      </c>
      <c r="Z27" s="11">
        <f>[23]Abril!$D$29</f>
        <v>20.100000000000001</v>
      </c>
      <c r="AA27" s="11">
        <f>[23]Abril!$D$30</f>
        <v>20.6</v>
      </c>
      <c r="AB27" s="11">
        <f>[23]Abril!$D$31</f>
        <v>22.3</v>
      </c>
      <c r="AC27" s="11">
        <f>[23]Abril!$D$32</f>
        <v>22.5</v>
      </c>
      <c r="AD27" s="11">
        <f>[23]Abril!$D$33</f>
        <v>22</v>
      </c>
      <c r="AE27" s="11">
        <f>[23]Abril!$D$34</f>
        <v>21.9</v>
      </c>
      <c r="AF27" s="14">
        <f t="shared" si="1"/>
        <v>13.4</v>
      </c>
      <c r="AG27" s="70">
        <f t="shared" si="2"/>
        <v>20.743333333333332</v>
      </c>
      <c r="AI27" t="s">
        <v>35</v>
      </c>
      <c r="AK27" t="s">
        <v>35</v>
      </c>
    </row>
    <row r="28" spans="1:38" x14ac:dyDescent="0.2">
      <c r="A28" s="43" t="s">
        <v>9</v>
      </c>
      <c r="B28" s="11">
        <f>[24]Abril!$D$5</f>
        <v>21.6</v>
      </c>
      <c r="C28" s="11">
        <f>[24]Abril!$D$6</f>
        <v>21.5</v>
      </c>
      <c r="D28" s="11">
        <f>[24]Abril!$D$7</f>
        <v>22.8</v>
      </c>
      <c r="E28" s="11">
        <f>[24]Abril!$D$8</f>
        <v>24.3</v>
      </c>
      <c r="F28" s="11">
        <f>[24]Abril!$D$9</f>
        <v>25</v>
      </c>
      <c r="G28" s="11">
        <f>[24]Abril!$D$10</f>
        <v>25</v>
      </c>
      <c r="H28" s="11">
        <f>[24]Abril!$D$11</f>
        <v>21.4</v>
      </c>
      <c r="I28" s="11">
        <f>[24]Abril!$D$12</f>
        <v>21.3</v>
      </c>
      <c r="J28" s="11">
        <f>[24]Abril!$D$13</f>
        <v>23.5</v>
      </c>
      <c r="K28" s="11">
        <f>[24]Abril!$D$14</f>
        <v>22.5</v>
      </c>
      <c r="L28" s="11">
        <f>[24]Abril!$D$15</f>
        <v>23.3</v>
      </c>
      <c r="M28" s="11">
        <f>[24]Abril!$D$16</f>
        <v>24</v>
      </c>
      <c r="N28" s="11">
        <f>[24]Abril!$D$17</f>
        <v>22.3</v>
      </c>
      <c r="O28" s="11">
        <f>[24]Abril!$D$18</f>
        <v>22.7</v>
      </c>
      <c r="P28" s="11">
        <f>[24]Abril!$D$19</f>
        <v>22.7</v>
      </c>
      <c r="Q28" s="11">
        <f>[24]Abril!$D$20</f>
        <v>22.4</v>
      </c>
      <c r="R28" s="11">
        <f>[24]Abril!$D$21</f>
        <v>19.600000000000001</v>
      </c>
      <c r="S28" s="11">
        <f>[24]Abril!$D$22</f>
        <v>15</v>
      </c>
      <c r="T28" s="11">
        <f>[24]Abril!$D$23</f>
        <v>17.2</v>
      </c>
      <c r="U28" s="11">
        <f>[24]Abril!$D$24</f>
        <v>16.2</v>
      </c>
      <c r="V28" s="11">
        <f>[24]Abril!$D$25</f>
        <v>20.2</v>
      </c>
      <c r="W28" s="11">
        <f>[24]Abril!$D$26</f>
        <v>21.9</v>
      </c>
      <c r="X28" s="11">
        <f>[24]Abril!$D$27</f>
        <v>22</v>
      </c>
      <c r="Y28" s="11">
        <f>[24]Abril!$D$28</f>
        <v>21.8</v>
      </c>
      <c r="Z28" s="11">
        <f>[24]Abril!$D$29</f>
        <v>20.9</v>
      </c>
      <c r="AA28" s="11">
        <f>[24]Abril!$D$30</f>
        <v>21.9</v>
      </c>
      <c r="AB28" s="11">
        <f>[24]Abril!$D$31</f>
        <v>23.1</v>
      </c>
      <c r="AC28" s="11">
        <f>[24]Abril!$D$32</f>
        <v>23</v>
      </c>
      <c r="AD28" s="11">
        <f>[24]Abril!$D$33</f>
        <v>22.8</v>
      </c>
      <c r="AE28" s="11">
        <f>[24]Abril!$D$34</f>
        <v>22.6</v>
      </c>
      <c r="AF28" s="14">
        <f t="shared" si="1"/>
        <v>15</v>
      </c>
      <c r="AG28" s="70">
        <f t="shared" si="2"/>
        <v>21.816666666666663</v>
      </c>
      <c r="AK28" t="s">
        <v>35</v>
      </c>
      <c r="AL28" s="12" t="s">
        <v>35</v>
      </c>
    </row>
    <row r="29" spans="1:38" x14ac:dyDescent="0.2">
      <c r="A29" s="43" t="s">
        <v>32</v>
      </c>
      <c r="B29" s="11">
        <f>[25]Abril!$D$5</f>
        <v>23.3</v>
      </c>
      <c r="C29" s="11">
        <f>[25]Abril!$D$6</f>
        <v>22</v>
      </c>
      <c r="D29" s="11">
        <f>[25]Abril!$D$7</f>
        <v>23.5</v>
      </c>
      <c r="E29" s="11">
        <f>[25]Abril!$D$8</f>
        <v>23.1</v>
      </c>
      <c r="F29" s="11">
        <f>[25]Abril!$D$9</f>
        <v>23.1</v>
      </c>
      <c r="G29" s="11">
        <f>[25]Abril!$D$10</f>
        <v>23.9</v>
      </c>
      <c r="H29" s="11">
        <f>[25]Abril!$D$11</f>
        <v>24.9</v>
      </c>
      <c r="I29" s="11">
        <f>[25]Abril!$D$12</f>
        <v>23.3</v>
      </c>
      <c r="J29" s="11">
        <f>[25]Abril!$D$13</f>
        <v>23.2</v>
      </c>
      <c r="K29" s="11">
        <f>[25]Abril!$D$14</f>
        <v>22.5</v>
      </c>
      <c r="L29" s="11">
        <f>[25]Abril!$D$15</f>
        <v>23.5</v>
      </c>
      <c r="M29" s="11">
        <f>[25]Abril!$D$16</f>
        <v>23.2</v>
      </c>
      <c r="N29" s="11">
        <f>[25]Abril!$D$17</f>
        <v>23.4</v>
      </c>
      <c r="O29" s="11">
        <f>[25]Abril!$D$18</f>
        <v>23.2</v>
      </c>
      <c r="P29" s="11">
        <f>[25]Abril!$D$19</f>
        <v>23.4</v>
      </c>
      <c r="Q29" s="11">
        <f>[25]Abril!$D$20</f>
        <v>23.9</v>
      </c>
      <c r="R29" s="11">
        <f>[25]Abril!$D$21</f>
        <v>20.7</v>
      </c>
      <c r="S29" s="11">
        <f>[25]Abril!$D$22</f>
        <v>13.6</v>
      </c>
      <c r="T29" s="11">
        <f>[25]Abril!$D$23</f>
        <v>13.7</v>
      </c>
      <c r="U29" s="11">
        <f>[25]Abril!$D$24</f>
        <v>15.8</v>
      </c>
      <c r="V29" s="11">
        <f>[25]Abril!$D$25</f>
        <v>20</v>
      </c>
      <c r="W29" s="11">
        <f>[25]Abril!$D$26</f>
        <v>22.6</v>
      </c>
      <c r="X29" s="11">
        <f>[25]Abril!$D$27</f>
        <v>21.4</v>
      </c>
      <c r="Y29" s="11">
        <f>[25]Abril!$D$28</f>
        <v>21</v>
      </c>
      <c r="Z29" s="11">
        <f>[25]Abril!$D$29</f>
        <v>20.9</v>
      </c>
      <c r="AA29" s="11">
        <f>[25]Abril!$D$30</f>
        <v>20.3</v>
      </c>
      <c r="AB29" s="11">
        <f>[25]Abril!$D$31</f>
        <v>21.2</v>
      </c>
      <c r="AC29" s="11">
        <f>[25]Abril!$D$32</f>
        <v>22.8</v>
      </c>
      <c r="AD29" s="11">
        <f>[25]Abril!$D$33</f>
        <v>23.6</v>
      </c>
      <c r="AE29" s="11">
        <f>[25]Abril!$D$34</f>
        <v>24.3</v>
      </c>
      <c r="AF29" s="14">
        <f t="shared" si="1"/>
        <v>13.6</v>
      </c>
      <c r="AG29" s="70">
        <f t="shared" si="2"/>
        <v>21.843333333333327</v>
      </c>
      <c r="AL29" t="s">
        <v>35</v>
      </c>
    </row>
    <row r="30" spans="1:38" x14ac:dyDescent="0.2">
      <c r="A30" s="43" t="s">
        <v>10</v>
      </c>
      <c r="B30" s="11">
        <f>[26]Abril!$D$5</f>
        <v>21.3</v>
      </c>
      <c r="C30" s="11">
        <f>[26]Abril!$D$6</f>
        <v>19.7</v>
      </c>
      <c r="D30" s="11">
        <f>[26]Abril!$D$7</f>
        <v>22.1</v>
      </c>
      <c r="E30" s="11">
        <f>[26]Abril!$D$8</f>
        <v>22.8</v>
      </c>
      <c r="F30" s="11">
        <f>[26]Abril!$D$9</f>
        <v>23.7</v>
      </c>
      <c r="G30" s="11">
        <f>[26]Abril!$D$10</f>
        <v>22.9</v>
      </c>
      <c r="H30" s="11">
        <f>[26]Abril!$D$11</f>
        <v>21.9</v>
      </c>
      <c r="I30" s="11">
        <f>[26]Abril!$D$12</f>
        <v>20.8</v>
      </c>
      <c r="J30" s="11">
        <f>[26]Abril!$D$13</f>
        <v>22.8</v>
      </c>
      <c r="K30" s="11">
        <f>[26]Abril!$D$14</f>
        <v>22</v>
      </c>
      <c r="L30" s="11">
        <f>[26]Abril!$D$15</f>
        <v>23.6</v>
      </c>
      <c r="M30" s="11">
        <f>[26]Abril!$D$16</f>
        <v>23.8</v>
      </c>
      <c r="N30" s="11">
        <f>[26]Abril!$D$17</f>
        <v>22.6</v>
      </c>
      <c r="O30" s="11">
        <f>[26]Abril!$D$18</f>
        <v>22.9</v>
      </c>
      <c r="P30" s="11">
        <f>[26]Abril!$D$19</f>
        <v>22.8</v>
      </c>
      <c r="Q30" s="11">
        <f>[26]Abril!$D$20</f>
        <v>22.7</v>
      </c>
      <c r="R30" s="11">
        <f>[26]Abril!$D$21</f>
        <v>17.899999999999999</v>
      </c>
      <c r="S30" s="11">
        <f>[26]Abril!$D$22</f>
        <v>13.6</v>
      </c>
      <c r="T30" s="11">
        <f>[26]Abril!$D$23</f>
        <v>13</v>
      </c>
      <c r="U30" s="11">
        <f>[26]Abril!$D$24</f>
        <v>13.7</v>
      </c>
      <c r="V30" s="11">
        <f>[26]Abril!$D$25</f>
        <v>16.399999999999999</v>
      </c>
      <c r="W30" s="11">
        <f>[26]Abril!$D$26</f>
        <v>22.1</v>
      </c>
      <c r="X30" s="11">
        <f>[26]Abril!$D$27</f>
        <v>22.6</v>
      </c>
      <c r="Y30" s="11">
        <f>[26]Abril!$D$28</f>
        <v>20.3</v>
      </c>
      <c r="Z30" s="11">
        <f>[26]Abril!$D$29</f>
        <v>19.8</v>
      </c>
      <c r="AA30" s="11">
        <f>[26]Abril!$D$30</f>
        <v>20.7</v>
      </c>
      <c r="AB30" s="11">
        <f>[26]Abril!$D$31</f>
        <v>21.9</v>
      </c>
      <c r="AC30" s="11">
        <f>[26]Abril!$D$32</f>
        <v>23</v>
      </c>
      <c r="AD30" s="11">
        <f>[26]Abril!$D$33</f>
        <v>23</v>
      </c>
      <c r="AE30" s="11">
        <f>[26]Abril!$D$34</f>
        <v>22.9</v>
      </c>
      <c r="AF30" s="14">
        <f t="shared" si="1"/>
        <v>13</v>
      </c>
      <c r="AG30" s="70">
        <f t="shared" si="2"/>
        <v>20.97666666666667</v>
      </c>
      <c r="AK30" t="s">
        <v>35</v>
      </c>
    </row>
    <row r="31" spans="1:38" x14ac:dyDescent="0.2">
      <c r="A31" s="43" t="s">
        <v>156</v>
      </c>
      <c r="B31" s="11">
        <f>[27]Abril!$D$5</f>
        <v>20.6</v>
      </c>
      <c r="C31" s="11">
        <f>[27]Abril!$D$6</f>
        <v>19.399999999999999</v>
      </c>
      <c r="D31" s="11">
        <f>[27]Abril!$D$7</f>
        <v>20.3</v>
      </c>
      <c r="E31" s="11">
        <f>[27]Abril!$D$8</f>
        <v>20.9</v>
      </c>
      <c r="F31" s="11">
        <f>[27]Abril!$D$9</f>
        <v>21</v>
      </c>
      <c r="G31" s="11">
        <f>[27]Abril!$D$10</f>
        <v>22</v>
      </c>
      <c r="H31" s="11">
        <f>[27]Abril!$D$11</f>
        <v>22.2</v>
      </c>
      <c r="I31" s="11">
        <f>[27]Abril!$D$12</f>
        <v>20.6</v>
      </c>
      <c r="J31" s="11">
        <f>[27]Abril!$D$13</f>
        <v>20.399999999999999</v>
      </c>
      <c r="K31" s="11">
        <f>[27]Abril!$D$14</f>
        <v>20</v>
      </c>
      <c r="L31" s="11">
        <f>[27]Abril!$D$15</f>
        <v>21</v>
      </c>
      <c r="M31" s="11">
        <f>[27]Abril!$D$16</f>
        <v>22.3</v>
      </c>
      <c r="N31" s="11">
        <f>[27]Abril!$D$17</f>
        <v>21.6</v>
      </c>
      <c r="O31" s="11">
        <f>[27]Abril!$D$18</f>
        <v>22.4</v>
      </c>
      <c r="P31" s="11">
        <f>[27]Abril!$D$19</f>
        <v>20.5</v>
      </c>
      <c r="Q31" s="11">
        <f>[27]Abril!$D$20</f>
        <v>21.9</v>
      </c>
      <c r="R31" s="11">
        <f>[27]Abril!$D$21</f>
        <v>17.2</v>
      </c>
      <c r="S31" s="11">
        <f>[27]Abril!$D$22</f>
        <v>12.9</v>
      </c>
      <c r="T31" s="11">
        <f>[27]Abril!$D$23</f>
        <v>12.8</v>
      </c>
      <c r="U31" s="11">
        <f>[27]Abril!$D$24</f>
        <v>13</v>
      </c>
      <c r="V31" s="11">
        <f>[27]Abril!$D$25</f>
        <v>16.2</v>
      </c>
      <c r="W31" s="11">
        <f>[27]Abril!$D$26</f>
        <v>20.9</v>
      </c>
      <c r="X31" s="11">
        <f>[27]Abril!$D$27</f>
        <v>20.2</v>
      </c>
      <c r="Y31" s="11">
        <f>[27]Abril!$D$28</f>
        <v>18.600000000000001</v>
      </c>
      <c r="Z31" s="11">
        <f>[27]Abril!$D$29</f>
        <v>18.399999999999999</v>
      </c>
      <c r="AA31" s="11">
        <f>[27]Abril!$D$30</f>
        <v>19.100000000000001</v>
      </c>
      <c r="AB31" s="11">
        <f>[27]Abril!$D$31</f>
        <v>20.100000000000001</v>
      </c>
      <c r="AC31" s="11">
        <f>[27]Abril!$D$32</f>
        <v>21.1</v>
      </c>
      <c r="AD31" s="11">
        <f>[27]Abril!$D$33</f>
        <v>20.6</v>
      </c>
      <c r="AE31" s="11">
        <f>[27]Abril!$D$34</f>
        <v>19.399999999999999</v>
      </c>
      <c r="AF31" s="14">
        <f t="shared" si="1"/>
        <v>12.8</v>
      </c>
      <c r="AG31" s="70">
        <f t="shared" si="2"/>
        <v>19.586666666666662</v>
      </c>
      <c r="AH31" s="12" t="s">
        <v>35</v>
      </c>
      <c r="AI31" t="s">
        <v>35</v>
      </c>
      <c r="AK31" t="s">
        <v>35</v>
      </c>
      <c r="AL31" t="s">
        <v>35</v>
      </c>
    </row>
    <row r="32" spans="1:38" x14ac:dyDescent="0.2">
      <c r="A32" s="43" t="s">
        <v>11</v>
      </c>
      <c r="B32" s="11">
        <f>[28]Abril!$D$5</f>
        <v>21.2</v>
      </c>
      <c r="C32" s="11">
        <f>[28]Abril!$D$6</f>
        <v>21</v>
      </c>
      <c r="D32" s="11">
        <f>[28]Abril!$D$7</f>
        <v>20.2</v>
      </c>
      <c r="E32" s="11">
        <f>[28]Abril!$D$8</f>
        <v>21.3</v>
      </c>
      <c r="F32" s="11">
        <f>[28]Abril!$D$9</f>
        <v>21.7</v>
      </c>
      <c r="G32" s="11">
        <f>[28]Abril!$D$10</f>
        <v>22.4</v>
      </c>
      <c r="H32" s="11">
        <f>[28]Abril!$D$11</f>
        <v>21.8</v>
      </c>
      <c r="I32" s="11">
        <f>[28]Abril!$D$12</f>
        <v>21.9</v>
      </c>
      <c r="J32" s="11">
        <f>[28]Abril!$D$13</f>
        <v>21.6</v>
      </c>
      <c r="K32" s="11">
        <f>[28]Abril!$D$14</f>
        <v>21.1</v>
      </c>
      <c r="L32" s="11">
        <f>[28]Abril!$D$15</f>
        <v>21.1</v>
      </c>
      <c r="M32" s="11">
        <f>[28]Abril!$D$16</f>
        <v>22.3</v>
      </c>
      <c r="N32" s="11">
        <f>[28]Abril!$D$17</f>
        <v>22</v>
      </c>
      <c r="O32" s="11">
        <f>[28]Abril!$D$18</f>
        <v>21.3</v>
      </c>
      <c r="P32" s="11">
        <f>[28]Abril!$D$19</f>
        <v>21.7</v>
      </c>
      <c r="Q32" s="11">
        <f>[28]Abril!$D$20</f>
        <v>22</v>
      </c>
      <c r="R32" s="11">
        <f>[28]Abril!$D$21</f>
        <v>19.399999999999999</v>
      </c>
      <c r="S32" s="11">
        <f>[28]Abril!$D$22</f>
        <v>14</v>
      </c>
      <c r="T32" s="11">
        <f>[28]Abril!$D$23</f>
        <v>12.7</v>
      </c>
      <c r="U32" s="11">
        <f>[28]Abril!$D$24</f>
        <v>11.9</v>
      </c>
      <c r="V32" s="11">
        <f>[28]Abril!$D$25</f>
        <v>16.100000000000001</v>
      </c>
      <c r="W32" s="11">
        <f>[28]Abril!$D$26</f>
        <v>20.2</v>
      </c>
      <c r="X32" s="11">
        <f>[28]Abril!$D$27</f>
        <v>18.7</v>
      </c>
      <c r="Y32" s="11">
        <f>[28]Abril!$D$28</f>
        <v>18.2</v>
      </c>
      <c r="Z32" s="11">
        <f>[28]Abril!$D$29</f>
        <v>18.2</v>
      </c>
      <c r="AA32" s="11">
        <f>[28]Abril!$D$30</f>
        <v>17.8</v>
      </c>
      <c r="AB32" s="11">
        <f>[28]Abril!$D$31</f>
        <v>20.2</v>
      </c>
      <c r="AC32" s="11">
        <f>[28]Abril!$D$32</f>
        <v>21</v>
      </c>
      <c r="AD32" s="11">
        <f>[28]Abril!$D$33</f>
        <v>20</v>
      </c>
      <c r="AE32" s="11">
        <f>[28]Abril!$D$34</f>
        <v>19.600000000000001</v>
      </c>
      <c r="AF32" s="14">
        <f t="shared" si="1"/>
        <v>11.9</v>
      </c>
      <c r="AG32" s="70">
        <f t="shared" si="2"/>
        <v>19.753333333333334</v>
      </c>
    </row>
    <row r="33" spans="1:38" s="5" customFormat="1" x14ac:dyDescent="0.2">
      <c r="A33" s="43" t="s">
        <v>12</v>
      </c>
      <c r="B33" s="11">
        <f>[29]Abril!$D$5</f>
        <v>22.5</v>
      </c>
      <c r="C33" s="11">
        <f>[29]Abril!$D$6</f>
        <v>23.3</v>
      </c>
      <c r="D33" s="11">
        <f>[29]Abril!$D$7</f>
        <v>24.4</v>
      </c>
      <c r="E33" s="11">
        <f>[29]Abril!$D$8</f>
        <v>23.3</v>
      </c>
      <c r="F33" s="11">
        <f>[29]Abril!$D$9</f>
        <v>24.2</v>
      </c>
      <c r="G33" s="11">
        <f>[29]Abril!$D$10</f>
        <v>25.4</v>
      </c>
      <c r="H33" s="11">
        <f>[29]Abril!$D$11</f>
        <v>24.6</v>
      </c>
      <c r="I33" s="11">
        <f>[29]Abril!$D$12</f>
        <v>24.4</v>
      </c>
      <c r="J33" s="11">
        <f>[29]Abril!$D$13</f>
        <v>24</v>
      </c>
      <c r="K33" s="11">
        <f>[29]Abril!$D$14</f>
        <v>22.1</v>
      </c>
      <c r="L33" s="11">
        <f>[29]Abril!$D$15</f>
        <v>24.1</v>
      </c>
      <c r="M33" s="11">
        <f>[29]Abril!$D$16</f>
        <v>23.7</v>
      </c>
      <c r="N33" s="11">
        <f>[29]Abril!$D$17</f>
        <v>23.8</v>
      </c>
      <c r="O33" s="11">
        <f>[29]Abril!$D$18</f>
        <v>24.3</v>
      </c>
      <c r="P33" s="11">
        <f>[29]Abril!$D$19</f>
        <v>24.3</v>
      </c>
      <c r="Q33" s="11">
        <f>[29]Abril!$D$20</f>
        <v>23.7</v>
      </c>
      <c r="R33" s="11">
        <f>[29]Abril!$D$21</f>
        <v>22</v>
      </c>
      <c r="S33" s="11">
        <f>[29]Abril!$D$22</f>
        <v>16.899999999999999</v>
      </c>
      <c r="T33" s="11">
        <f>[29]Abril!$D$23</f>
        <v>15.9</v>
      </c>
      <c r="U33" s="11">
        <f>[29]Abril!$D$24</f>
        <v>19.2</v>
      </c>
      <c r="V33" s="11">
        <f>[29]Abril!$D$25</f>
        <v>22.3</v>
      </c>
      <c r="W33" s="11">
        <f>[29]Abril!$D$26</f>
        <v>23</v>
      </c>
      <c r="X33" s="11">
        <f>[29]Abril!$D$27</f>
        <v>21.7</v>
      </c>
      <c r="Y33" s="11">
        <f>[29]Abril!$D$28</f>
        <v>22.2</v>
      </c>
      <c r="Z33" s="11">
        <f>[29]Abril!$D$29</f>
        <v>22.7</v>
      </c>
      <c r="AA33" s="11">
        <f>[29]Abril!$D$30</f>
        <v>21.4</v>
      </c>
      <c r="AB33" s="11">
        <f>[29]Abril!$D$31</f>
        <v>21.4</v>
      </c>
      <c r="AC33" s="11">
        <f>[29]Abril!$D$32</f>
        <v>22.9</v>
      </c>
      <c r="AD33" s="11">
        <f>[29]Abril!$D$33</f>
        <v>23.3</v>
      </c>
      <c r="AE33" s="11">
        <f>[29]Abril!$D$34</f>
        <v>23.1</v>
      </c>
      <c r="AF33" s="14">
        <f t="shared" si="1"/>
        <v>15.9</v>
      </c>
      <c r="AG33" s="70">
        <f t="shared" si="2"/>
        <v>22.67</v>
      </c>
      <c r="AK33" s="5" t="s">
        <v>35</v>
      </c>
    </row>
    <row r="34" spans="1:38" x14ac:dyDescent="0.2">
      <c r="A34" s="43" t="s">
        <v>13</v>
      </c>
      <c r="B34" s="11">
        <f>[30]Abril!$D$5</f>
        <v>23.3</v>
      </c>
      <c r="C34" s="11">
        <f>[30]Abril!$D$6</f>
        <v>23.9</v>
      </c>
      <c r="D34" s="11">
        <f>[30]Abril!$D$7</f>
        <v>23.9</v>
      </c>
      <c r="E34" s="11">
        <f>[30]Abril!$D$8</f>
        <v>23.9</v>
      </c>
      <c r="F34" s="11">
        <f>[30]Abril!$D$9</f>
        <v>24.4</v>
      </c>
      <c r="G34" s="11">
        <f>[30]Abril!$D$10</f>
        <v>24.2</v>
      </c>
      <c r="H34" s="11">
        <f>[30]Abril!$D$11</f>
        <v>25.3</v>
      </c>
      <c r="I34" s="11">
        <f>[30]Abril!$D$12</f>
        <v>24.6</v>
      </c>
      <c r="J34" s="11">
        <f>[30]Abril!$D$13</f>
        <v>24</v>
      </c>
      <c r="K34" s="11">
        <f>[30]Abril!$D$14</f>
        <v>23.6</v>
      </c>
      <c r="L34" s="11">
        <f>[30]Abril!$D$15</f>
        <v>24</v>
      </c>
      <c r="M34" s="11">
        <f>[30]Abril!$D$16</f>
        <v>23.8</v>
      </c>
      <c r="N34" s="11">
        <f>[30]Abril!$D$17</f>
        <v>23.6</v>
      </c>
      <c r="O34" s="11">
        <f>[30]Abril!$D$18</f>
        <v>24.6</v>
      </c>
      <c r="P34" s="11">
        <f>[30]Abril!$D$19</f>
        <v>24.7</v>
      </c>
      <c r="Q34" s="11">
        <f>[30]Abril!$D$20</f>
        <v>23.9</v>
      </c>
      <c r="R34" s="11">
        <f>[30]Abril!$D$21</f>
        <v>22.2</v>
      </c>
      <c r="S34" s="11">
        <f>[30]Abril!$D$22</f>
        <v>19.100000000000001</v>
      </c>
      <c r="T34" s="11">
        <f>[30]Abril!$D$23</f>
        <v>15.2</v>
      </c>
      <c r="U34" s="11">
        <f>[30]Abril!$D$24</f>
        <v>20</v>
      </c>
      <c r="V34" s="11">
        <f>[30]Abril!$D$25</f>
        <v>22.9</v>
      </c>
      <c r="W34" s="11">
        <f>[30]Abril!$D$26</f>
        <v>23.5</v>
      </c>
      <c r="X34" s="11">
        <f>[30]Abril!$D$27</f>
        <v>22.3</v>
      </c>
      <c r="Y34" s="11">
        <f>[30]Abril!$D$28</f>
        <v>23.7</v>
      </c>
      <c r="Z34" s="11">
        <f>[30]Abril!$D$29</f>
        <v>20.8</v>
      </c>
      <c r="AA34" s="11">
        <f>[30]Abril!$D$30</f>
        <v>19.7</v>
      </c>
      <c r="AB34" s="11">
        <f>[30]Abril!$D$31</f>
        <v>21.3</v>
      </c>
      <c r="AC34" s="11">
        <f>[30]Abril!$D$32</f>
        <v>23</v>
      </c>
      <c r="AD34" s="11">
        <f>[30]Abril!$D$33</f>
        <v>23.3</v>
      </c>
      <c r="AE34" s="11">
        <f>[30]Abril!$D$34</f>
        <v>24.8</v>
      </c>
      <c r="AF34" s="14">
        <f t="shared" si="1"/>
        <v>15.2</v>
      </c>
      <c r="AG34" s="70">
        <f t="shared" si="2"/>
        <v>22.916666666666664</v>
      </c>
      <c r="AI34" t="s">
        <v>35</v>
      </c>
      <c r="AJ34" t="s">
        <v>35</v>
      </c>
    </row>
    <row r="35" spans="1:38" x14ac:dyDescent="0.2">
      <c r="A35" s="43" t="s">
        <v>157</v>
      </c>
      <c r="B35" s="11">
        <f>[31]Abril!$D$5</f>
        <v>21.2</v>
      </c>
      <c r="C35" s="11">
        <f>[31]Abril!$D$6</f>
        <v>21</v>
      </c>
      <c r="D35" s="11">
        <f>[31]Abril!$D$7</f>
        <v>21.2</v>
      </c>
      <c r="E35" s="11">
        <f>[31]Abril!$D$8</f>
        <v>23</v>
      </c>
      <c r="F35" s="11">
        <f>[31]Abril!$D$9</f>
        <v>22.9</v>
      </c>
      <c r="G35" s="11">
        <f>[31]Abril!$D$10</f>
        <v>22</v>
      </c>
      <c r="H35" s="11">
        <f>[31]Abril!$D$11</f>
        <v>22.7</v>
      </c>
      <c r="I35" s="11">
        <f>[31]Abril!$D$12</f>
        <v>21.2</v>
      </c>
      <c r="J35" s="11">
        <f>[31]Abril!$D$13</f>
        <v>22.8</v>
      </c>
      <c r="K35" s="11">
        <f>[31]Abril!$D$14</f>
        <v>19.8</v>
      </c>
      <c r="L35" s="11">
        <f>[31]Abril!$D$15</f>
        <v>22</v>
      </c>
      <c r="M35" s="11">
        <f>[31]Abril!$D$16</f>
        <v>22.1</v>
      </c>
      <c r="N35" s="11">
        <f>[31]Abril!$D$17</f>
        <v>21.7</v>
      </c>
      <c r="O35" s="11">
        <f>[31]Abril!$D$18</f>
        <v>22.9</v>
      </c>
      <c r="P35" s="11">
        <f>[31]Abril!$D$19</f>
        <v>21.8</v>
      </c>
      <c r="Q35" s="11">
        <f>[31]Abril!$D$20</f>
        <v>22.7</v>
      </c>
      <c r="R35" s="11">
        <f>[31]Abril!$D$21</f>
        <v>18.399999999999999</v>
      </c>
      <c r="S35" s="11">
        <f>[31]Abril!$D$22</f>
        <v>11.8</v>
      </c>
      <c r="T35" s="11">
        <f>[31]Abril!$D$23</f>
        <v>15.8</v>
      </c>
      <c r="U35" s="11">
        <f>[31]Abril!$D$24</f>
        <v>13.1</v>
      </c>
      <c r="V35" s="11">
        <f>[31]Abril!$D$25</f>
        <v>17.899999999999999</v>
      </c>
      <c r="W35" s="11">
        <f>[31]Abril!$D$26</f>
        <v>22.4</v>
      </c>
      <c r="X35" s="11">
        <f>[31]Abril!$D$27</f>
        <v>19.5</v>
      </c>
      <c r="Y35" s="11">
        <f>[31]Abril!$D$28</f>
        <v>18.8</v>
      </c>
      <c r="Z35" s="11">
        <f>[31]Abril!$D$29</f>
        <v>20.5</v>
      </c>
      <c r="AA35" s="11">
        <f>[31]Abril!$D$30</f>
        <v>20.9</v>
      </c>
      <c r="AB35" s="11">
        <f>[31]Abril!$D$31</f>
        <v>21.5</v>
      </c>
      <c r="AC35" s="11">
        <f>[31]Abril!$D$32</f>
        <v>21.7</v>
      </c>
      <c r="AD35" s="11">
        <f>[31]Abril!$D$33</f>
        <v>21.9</v>
      </c>
      <c r="AE35" s="11">
        <f>[31]Abril!$D$34</f>
        <v>20.9</v>
      </c>
      <c r="AF35" s="14">
        <f t="shared" si="1"/>
        <v>11.8</v>
      </c>
      <c r="AG35" s="70">
        <f t="shared" si="2"/>
        <v>20.536666666666669</v>
      </c>
      <c r="AJ35" t="s">
        <v>35</v>
      </c>
    </row>
    <row r="36" spans="1:38" x14ac:dyDescent="0.2">
      <c r="A36" s="43" t="s">
        <v>128</v>
      </c>
      <c r="B36" s="11">
        <f>[32]Abril!$D$5</f>
        <v>20.8</v>
      </c>
      <c r="C36" s="11">
        <f>[32]Abril!$D$6</f>
        <v>20.2</v>
      </c>
      <c r="D36" s="11">
        <f>[32]Abril!$D$7</f>
        <v>21.2</v>
      </c>
      <c r="E36" s="11">
        <f>[32]Abril!$D$8</f>
        <v>24.2</v>
      </c>
      <c r="F36" s="11">
        <f>[32]Abril!$D$9</f>
        <v>22.8</v>
      </c>
      <c r="G36" s="11">
        <f>[32]Abril!$D$10</f>
        <v>23</v>
      </c>
      <c r="H36" s="11">
        <f>[32]Abril!$D$11</f>
        <v>21.4</v>
      </c>
      <c r="I36" s="11">
        <f>[32]Abril!$D$12</f>
        <v>21.1</v>
      </c>
      <c r="J36" s="11">
        <f>[32]Abril!$D$13</f>
        <v>22.8</v>
      </c>
      <c r="K36" s="11">
        <f>[32]Abril!$D$14</f>
        <v>21.5</v>
      </c>
      <c r="L36" s="11">
        <f>[32]Abril!$D$15</f>
        <v>23.4</v>
      </c>
      <c r="M36" s="11">
        <f>[32]Abril!$D$16</f>
        <v>24.1</v>
      </c>
      <c r="N36" s="11">
        <f>[32]Abril!$D$17</f>
        <v>22.2</v>
      </c>
      <c r="O36" s="11">
        <f>[32]Abril!$D$18</f>
        <v>23.1</v>
      </c>
      <c r="P36" s="11">
        <f>[32]Abril!$D$19</f>
        <v>22.7</v>
      </c>
      <c r="Q36" s="11">
        <f>[32]Abril!$D$20</f>
        <v>22.8</v>
      </c>
      <c r="R36" s="11">
        <f>[32]Abril!$D$21</f>
        <v>20</v>
      </c>
      <c r="S36" s="11">
        <f>[32]Abril!$D$22</f>
        <v>13.8</v>
      </c>
      <c r="T36" s="11">
        <f>[32]Abril!$D$23</f>
        <v>16.600000000000001</v>
      </c>
      <c r="U36" s="11">
        <f>[32]Abril!$D$24</f>
        <v>17.3</v>
      </c>
      <c r="V36" s="11">
        <f>[32]Abril!$D$25</f>
        <v>21.5</v>
      </c>
      <c r="W36" s="11">
        <f>[32]Abril!$D$26</f>
        <v>22.7</v>
      </c>
      <c r="X36" s="11">
        <f>[32]Abril!$D$27</f>
        <v>20.2</v>
      </c>
      <c r="Y36" s="11">
        <f>[32]Abril!$D$28</f>
        <v>19.2</v>
      </c>
      <c r="Z36" s="11">
        <f>[32]Abril!$D$29</f>
        <v>20.2</v>
      </c>
      <c r="AA36" s="11">
        <f>[32]Abril!$D$30</f>
        <v>22.6</v>
      </c>
      <c r="AB36" s="11">
        <f>[32]Abril!$D$31</f>
        <v>24.7</v>
      </c>
      <c r="AC36" s="11">
        <f>[32]Abril!$D$32</f>
        <v>22.2</v>
      </c>
      <c r="AD36" s="11">
        <f>[32]Abril!$D$33</f>
        <v>22.4</v>
      </c>
      <c r="AE36" s="11">
        <f>[32]Abril!$D$34</f>
        <v>24.6</v>
      </c>
      <c r="AF36" s="14">
        <f t="shared" si="1"/>
        <v>13.8</v>
      </c>
      <c r="AG36" s="70">
        <f t="shared" si="2"/>
        <v>21.510000000000005</v>
      </c>
      <c r="AI36" t="s">
        <v>35</v>
      </c>
    </row>
    <row r="37" spans="1:38" x14ac:dyDescent="0.2">
      <c r="A37" s="43" t="s">
        <v>14</v>
      </c>
      <c r="B37" s="11">
        <f>[33]Abril!$D$5</f>
        <v>21.5</v>
      </c>
      <c r="C37" s="11">
        <f>[33]Abril!$D$6</f>
        <v>23.8</v>
      </c>
      <c r="D37" s="11">
        <f>[33]Abril!$D$7</f>
        <v>22</v>
      </c>
      <c r="E37" s="11">
        <f>[33]Abril!$D$8</f>
        <v>22.5</v>
      </c>
      <c r="F37" s="11">
        <f>[33]Abril!$D$9</f>
        <v>23</v>
      </c>
      <c r="G37" s="11">
        <f>[33]Abril!$D$10</f>
        <v>23</v>
      </c>
      <c r="H37" s="11">
        <f>[33]Abril!$D$11</f>
        <v>23.3</v>
      </c>
      <c r="I37" s="11">
        <f>[33]Abril!$D$12</f>
        <v>21.9</v>
      </c>
      <c r="J37" s="11">
        <f>[33]Abril!$D$13</f>
        <v>22.4</v>
      </c>
      <c r="K37" s="11">
        <f>[33]Abril!$D$14</f>
        <v>22.1</v>
      </c>
      <c r="L37" s="11">
        <f>[33]Abril!$D$15</f>
        <v>22.5</v>
      </c>
      <c r="M37" s="11">
        <f>[33]Abril!$D$16</f>
        <v>22.8</v>
      </c>
      <c r="N37" s="11">
        <f>[33]Abril!$D$17</f>
        <v>23.2</v>
      </c>
      <c r="O37" s="11">
        <f>[33]Abril!$D$18</f>
        <v>22.8</v>
      </c>
      <c r="P37" s="11">
        <f>[33]Abril!$D$19</f>
        <v>22.5</v>
      </c>
      <c r="Q37" s="11">
        <f>[33]Abril!$D$20</f>
        <v>22.4</v>
      </c>
      <c r="R37" s="11">
        <f>[33]Abril!$D$21</f>
        <v>22.2</v>
      </c>
      <c r="S37" s="11">
        <f>[33]Abril!$D$22</f>
        <v>20.3</v>
      </c>
      <c r="T37" s="11">
        <f>[33]Abril!$D$23</f>
        <v>18.399999999999999</v>
      </c>
      <c r="U37" s="11">
        <f>[33]Abril!$D$24</f>
        <v>18.600000000000001</v>
      </c>
      <c r="V37" s="11">
        <f>[33]Abril!$D$25</f>
        <v>21.3</v>
      </c>
      <c r="W37" s="11">
        <f>[33]Abril!$D$26</f>
        <v>19.2</v>
      </c>
      <c r="X37" s="11">
        <f>[33]Abril!$D$27</f>
        <v>17.8</v>
      </c>
      <c r="Y37" s="11">
        <f>[33]Abril!$D$28</f>
        <v>17.600000000000001</v>
      </c>
      <c r="Z37" s="11">
        <f>[33]Abril!$D$29</f>
        <v>19.100000000000001</v>
      </c>
      <c r="AA37" s="11">
        <f>[33]Abril!$D$30</f>
        <v>20.7</v>
      </c>
      <c r="AB37" s="11">
        <f>[33]Abril!$D$31</f>
        <v>20.5</v>
      </c>
      <c r="AC37" s="11">
        <f>[33]Abril!$D$32</f>
        <v>20.100000000000001</v>
      </c>
      <c r="AD37" s="11">
        <f>[33]Abril!$D$33</f>
        <v>19.8</v>
      </c>
      <c r="AE37" s="11">
        <f>[33]Abril!$D$34</f>
        <v>20.100000000000001</v>
      </c>
      <c r="AF37" s="14">
        <f t="shared" si="1"/>
        <v>17.600000000000001</v>
      </c>
      <c r="AG37" s="70">
        <f t="shared" si="2"/>
        <v>21.24666666666667</v>
      </c>
    </row>
    <row r="38" spans="1:38" x14ac:dyDescent="0.2">
      <c r="A38" s="43" t="s">
        <v>158</v>
      </c>
      <c r="B38" s="11">
        <f>[34]Abril!$D$5</f>
        <v>22.3</v>
      </c>
      <c r="C38" s="11">
        <f>[34]Abril!$D$6</f>
        <v>23.1</v>
      </c>
      <c r="D38" s="11">
        <f>[34]Abril!$D$7</f>
        <v>22</v>
      </c>
      <c r="E38" s="11">
        <f>[34]Abril!$D$8</f>
        <v>23.6</v>
      </c>
      <c r="F38" s="11">
        <f>[34]Abril!$D$9</f>
        <v>24.5</v>
      </c>
      <c r="G38" s="11">
        <f>[34]Abril!$D$10</f>
        <v>23.3</v>
      </c>
      <c r="H38" s="11">
        <f>[34]Abril!$D$11</f>
        <v>23.8</v>
      </c>
      <c r="I38" s="11">
        <f>[34]Abril!$D$12</f>
        <v>23.2</v>
      </c>
      <c r="J38" s="11">
        <f>[34]Abril!$D$13</f>
        <v>23.2</v>
      </c>
      <c r="K38" s="11">
        <f>[34]Abril!$D$14</f>
        <v>23.6</v>
      </c>
      <c r="L38" s="11">
        <f>[34]Abril!$D$15</f>
        <v>23.7</v>
      </c>
      <c r="M38" s="11">
        <f>[34]Abril!$D$16</f>
        <v>23.8</v>
      </c>
      <c r="N38" s="11">
        <f>[34]Abril!$D$17</f>
        <v>23.3</v>
      </c>
      <c r="O38" s="11">
        <f>[34]Abril!$D$18</f>
        <v>23.2</v>
      </c>
      <c r="P38" s="11">
        <f>[34]Abril!$D$19</f>
        <v>24.6</v>
      </c>
      <c r="Q38" s="11">
        <f>[34]Abril!$D$20</f>
        <v>24.2</v>
      </c>
      <c r="R38" s="11">
        <f>[34]Abril!$D$21</f>
        <v>23</v>
      </c>
      <c r="S38" s="11">
        <f>[34]Abril!$D$22</f>
        <v>22</v>
      </c>
      <c r="T38" s="11">
        <f>[34]Abril!$D$23</f>
        <v>18.899999999999999</v>
      </c>
      <c r="U38" s="11">
        <f>[34]Abril!$D$24</f>
        <v>21</v>
      </c>
      <c r="V38" s="11">
        <f>[34]Abril!$D$25</f>
        <v>22.3</v>
      </c>
      <c r="W38" s="11">
        <f>[34]Abril!$D$26</f>
        <v>21</v>
      </c>
      <c r="X38" s="11">
        <f>[34]Abril!$D$27</f>
        <v>17.899999999999999</v>
      </c>
      <c r="Y38" s="11">
        <f>[34]Abril!$D$28</f>
        <v>17.8</v>
      </c>
      <c r="Z38" s="11">
        <f>[34]Abril!$D$29</f>
        <v>18.5</v>
      </c>
      <c r="AA38" s="11">
        <f>[34]Abril!$D$30</f>
        <v>20.5</v>
      </c>
      <c r="AB38" s="11">
        <f>[34]Abril!$D$31</f>
        <v>21.5</v>
      </c>
      <c r="AC38" s="11">
        <f>[34]Abril!$D$32</f>
        <v>21.8</v>
      </c>
      <c r="AD38" s="11">
        <f>[34]Abril!$D$33</f>
        <v>21.2</v>
      </c>
      <c r="AE38" s="11">
        <f>[34]Abril!$D$34</f>
        <v>21.5</v>
      </c>
      <c r="AF38" s="14">
        <f t="shared" si="1"/>
        <v>17.8</v>
      </c>
      <c r="AG38" s="70">
        <f t="shared" si="2"/>
        <v>22.143333333333331</v>
      </c>
      <c r="AI38" t="s">
        <v>35</v>
      </c>
      <c r="AK38" t="s">
        <v>35</v>
      </c>
    </row>
    <row r="39" spans="1:38" x14ac:dyDescent="0.2">
      <c r="A39" s="43" t="s">
        <v>15</v>
      </c>
      <c r="B39" s="11">
        <f>[35]Abril!$D$5</f>
        <v>20.8</v>
      </c>
      <c r="C39" s="11">
        <f>[35]Abril!$D$6</f>
        <v>19.100000000000001</v>
      </c>
      <c r="D39" s="11">
        <f>[35]Abril!$D$7</f>
        <v>21</v>
      </c>
      <c r="E39" s="11">
        <f>[35]Abril!$D$8</f>
        <v>21.9</v>
      </c>
      <c r="F39" s="11">
        <f>[35]Abril!$D$9</f>
        <v>23</v>
      </c>
      <c r="G39" s="11">
        <f>[35]Abril!$D$10</f>
        <v>22.3</v>
      </c>
      <c r="H39" s="11">
        <f>[35]Abril!$D$11</f>
        <v>21.9</v>
      </c>
      <c r="I39" s="11">
        <f>[35]Abril!$D$12</f>
        <v>20.3</v>
      </c>
      <c r="J39" s="11">
        <f>[35]Abril!$D$13</f>
        <v>20.8</v>
      </c>
      <c r="K39" s="11">
        <f>[35]Abril!$D$14</f>
        <v>20.399999999999999</v>
      </c>
      <c r="L39" s="11">
        <f>[35]Abril!$D$15</f>
        <v>20.9</v>
      </c>
      <c r="M39" s="11">
        <f>[35]Abril!$D$16</f>
        <v>22.3</v>
      </c>
      <c r="N39" s="11">
        <f>[35]Abril!$D$17</f>
        <v>21.4</v>
      </c>
      <c r="O39" s="11">
        <f>[35]Abril!$D$18</f>
        <v>21.8</v>
      </c>
      <c r="P39" s="11">
        <f>[35]Abril!$D$19</f>
        <v>21</v>
      </c>
      <c r="Q39" s="11">
        <f>[35]Abril!$D$20</f>
        <v>19.2</v>
      </c>
      <c r="R39" s="11">
        <f>[35]Abril!$D$21</f>
        <v>16</v>
      </c>
      <c r="S39" s="11">
        <f>[35]Abril!$D$22</f>
        <v>13</v>
      </c>
      <c r="T39" s="11">
        <f>[35]Abril!$D$23</f>
        <v>13.7</v>
      </c>
      <c r="U39" s="11">
        <f>[35]Abril!$D$24</f>
        <v>13.3</v>
      </c>
      <c r="V39" s="11">
        <f>[35]Abril!$D$25</f>
        <v>17</v>
      </c>
      <c r="W39" s="11">
        <f>[35]Abril!$D$26</f>
        <v>21</v>
      </c>
      <c r="X39" s="11">
        <f>[35]Abril!$D$27</f>
        <v>22.2</v>
      </c>
      <c r="Y39" s="11">
        <f>[35]Abril!$D$28</f>
        <v>21.2</v>
      </c>
      <c r="Z39" s="11">
        <f>[35]Abril!$D$29</f>
        <v>19.5</v>
      </c>
      <c r="AA39" s="11">
        <f>[35]Abril!$D$30</f>
        <v>19.399999999999999</v>
      </c>
      <c r="AB39" s="11">
        <f>[35]Abril!$D$31</f>
        <v>20.8</v>
      </c>
      <c r="AC39" s="11">
        <f>[35]Abril!$D$32</f>
        <v>24.8</v>
      </c>
      <c r="AD39" s="11">
        <f>[35]Abril!$D$33</f>
        <v>22</v>
      </c>
      <c r="AE39" s="11">
        <f>[35]Abril!$D$34</f>
        <v>22.1</v>
      </c>
      <c r="AF39" s="14">
        <f t="shared" si="1"/>
        <v>13</v>
      </c>
      <c r="AG39" s="70">
        <f t="shared" si="2"/>
        <v>20.136666666666667</v>
      </c>
      <c r="AH39" s="12" t="s">
        <v>35</v>
      </c>
      <c r="AI39" t="s">
        <v>35</v>
      </c>
      <c r="AK39" t="s">
        <v>35</v>
      </c>
    </row>
    <row r="40" spans="1:38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G40" s="121" t="str">
        <f>[36]Abril!$B$5</f>
        <v>*</v>
      </c>
      <c r="AI40" t="s">
        <v>35</v>
      </c>
      <c r="AJ40" t="s">
        <v>35</v>
      </c>
    </row>
    <row r="41" spans="1:38" x14ac:dyDescent="0.2">
      <c r="A41" s="43" t="s">
        <v>159</v>
      </c>
      <c r="B41" s="11">
        <f>[37]Abril!$D$5</f>
        <v>21.4</v>
      </c>
      <c r="C41" s="11">
        <f>[37]Abril!$D$6</f>
        <v>21.6</v>
      </c>
      <c r="D41" s="11">
        <f>[37]Abril!$D$7</f>
        <v>21.9</v>
      </c>
      <c r="E41" s="11">
        <f>[37]Abril!$D$8</f>
        <v>22.4</v>
      </c>
      <c r="F41" s="11">
        <f>[37]Abril!$D$9</f>
        <v>22.6</v>
      </c>
      <c r="G41" s="11">
        <f>[37]Abril!$D$10</f>
        <v>23.4</v>
      </c>
      <c r="H41" s="11">
        <f>[37]Abril!$D$11</f>
        <v>23.1</v>
      </c>
      <c r="I41" s="11">
        <f>[37]Abril!$D$12</f>
        <v>22.6</v>
      </c>
      <c r="J41" s="11">
        <f>[37]Abril!$D$13</f>
        <v>23.3</v>
      </c>
      <c r="K41" s="11">
        <f>[37]Abril!$D$14</f>
        <v>21.7</v>
      </c>
      <c r="L41" s="11">
        <f>[37]Abril!$D$15</f>
        <v>22.8</v>
      </c>
      <c r="M41" s="11">
        <f>[37]Abril!$D$16</f>
        <v>23.5</v>
      </c>
      <c r="N41" s="11">
        <f>[37]Abril!$D$17</f>
        <v>23.2</v>
      </c>
      <c r="O41" s="11">
        <f>[37]Abril!$D$18</f>
        <v>22.1</v>
      </c>
      <c r="P41" s="11">
        <f>[37]Abril!$D$19</f>
        <v>22.7</v>
      </c>
      <c r="Q41" s="11">
        <f>[37]Abril!$D$20</f>
        <v>21.8</v>
      </c>
      <c r="R41" s="11">
        <f>[37]Abril!$D$21</f>
        <v>21.2</v>
      </c>
      <c r="S41" s="11">
        <f>[37]Abril!$D$22</f>
        <v>14.8</v>
      </c>
      <c r="T41" s="11">
        <f>[37]Abril!$D$23</f>
        <v>15.6</v>
      </c>
      <c r="U41" s="11">
        <f>[37]Abril!$D$24</f>
        <v>15.9</v>
      </c>
      <c r="V41" s="11">
        <f>[37]Abril!$D$25</f>
        <v>20.2</v>
      </c>
      <c r="W41" s="11">
        <f>[37]Abril!$D$26</f>
        <v>20.6</v>
      </c>
      <c r="X41" s="11">
        <f>[37]Abril!$D$27</f>
        <v>18.899999999999999</v>
      </c>
      <c r="Y41" s="11">
        <f>[37]Abril!$D$28</f>
        <v>18</v>
      </c>
      <c r="Z41" s="11">
        <f>[37]Abril!$D$29</f>
        <v>18.399999999999999</v>
      </c>
      <c r="AA41" s="11">
        <f>[37]Abril!$D$30</f>
        <v>20.3</v>
      </c>
      <c r="AB41" s="11">
        <f>[37]Abril!$D$31</f>
        <v>21.9</v>
      </c>
      <c r="AC41" s="11">
        <f>[37]Abril!$D$32</f>
        <v>20.6</v>
      </c>
      <c r="AD41" s="11">
        <f>[37]Abril!$D$33</f>
        <v>21</v>
      </c>
      <c r="AE41" s="11">
        <f>[37]Abril!$D$34</f>
        <v>21.6</v>
      </c>
      <c r="AF41" s="14">
        <f t="shared" si="1"/>
        <v>14.8</v>
      </c>
      <c r="AG41" s="70">
        <f t="shared" si="2"/>
        <v>20.970000000000002</v>
      </c>
      <c r="AK41" t="s">
        <v>35</v>
      </c>
    </row>
    <row r="42" spans="1:38" x14ac:dyDescent="0.2">
      <c r="A42" s="43" t="s">
        <v>17</v>
      </c>
      <c r="B42" s="11">
        <f>[38]Abril!$D$5</f>
        <v>21.4</v>
      </c>
      <c r="C42" s="11">
        <f>[38]Abril!$D$6</f>
        <v>20.5</v>
      </c>
      <c r="D42" s="11">
        <f>[38]Abril!$D$7</f>
        <v>20.100000000000001</v>
      </c>
      <c r="E42" s="11">
        <f>[38]Abril!$D$8</f>
        <v>21.7</v>
      </c>
      <c r="F42" s="11">
        <f>[38]Abril!$D$9</f>
        <v>21.6</v>
      </c>
      <c r="G42" s="11">
        <f>[38]Abril!$D$10</f>
        <v>22.6</v>
      </c>
      <c r="H42" s="11">
        <f>[38]Abril!$D$11</f>
        <v>23.4</v>
      </c>
      <c r="I42" s="11">
        <f>[38]Abril!$D$12</f>
        <v>21.9</v>
      </c>
      <c r="J42" s="11">
        <f>[38]Abril!$D$13</f>
        <v>22.9</v>
      </c>
      <c r="K42" s="11">
        <f>[38]Abril!$D$14</f>
        <v>20.8</v>
      </c>
      <c r="L42" s="11">
        <f>[38]Abril!$D$15</f>
        <v>21.4</v>
      </c>
      <c r="M42" s="11">
        <f>[38]Abril!$D$16</f>
        <v>22.6</v>
      </c>
      <c r="N42" s="11">
        <f>[38]Abril!$D$17</f>
        <v>22.5</v>
      </c>
      <c r="O42" s="11">
        <f>[38]Abril!$D$18</f>
        <v>22.3</v>
      </c>
      <c r="P42" s="11">
        <f>[38]Abril!$D$19</f>
        <v>21.7</v>
      </c>
      <c r="Q42" s="11">
        <f>[38]Abril!$D$20</f>
        <v>22.6</v>
      </c>
      <c r="R42" s="11">
        <f>[38]Abril!$D$21</f>
        <v>19.899999999999999</v>
      </c>
      <c r="S42" s="11">
        <f>[38]Abril!$D$22</f>
        <v>11.5</v>
      </c>
      <c r="T42" s="11">
        <f>[38]Abril!$D$23</f>
        <v>13.2</v>
      </c>
      <c r="U42" s="11">
        <f>[38]Abril!$D$24</f>
        <v>12</v>
      </c>
      <c r="V42" s="11">
        <f>[38]Abril!$D$25</f>
        <v>15.8</v>
      </c>
      <c r="W42" s="11">
        <f>[38]Abril!$D$26</f>
        <v>21.9</v>
      </c>
      <c r="X42" s="11">
        <f>[38]Abril!$D$27</f>
        <v>19.100000000000001</v>
      </c>
      <c r="Y42" s="11">
        <f>[38]Abril!$D$28</f>
        <v>18.100000000000001</v>
      </c>
      <c r="Z42" s="11">
        <f>[38]Abril!$D$29</f>
        <v>18.600000000000001</v>
      </c>
      <c r="AA42" s="11">
        <f>[38]Abril!$D$30</f>
        <v>18.5</v>
      </c>
      <c r="AB42" s="11">
        <f>[38]Abril!$D$31</f>
        <v>20.8</v>
      </c>
      <c r="AC42" s="11">
        <f>[38]Abril!$D$32</f>
        <v>20.8</v>
      </c>
      <c r="AD42" s="11">
        <f>[38]Abril!$D$33</f>
        <v>22</v>
      </c>
      <c r="AE42" s="11">
        <f>[38]Abril!$D$34</f>
        <v>20.3</v>
      </c>
      <c r="AF42" s="14">
        <f t="shared" si="1"/>
        <v>11.5</v>
      </c>
      <c r="AG42" s="70">
        <f t="shared" si="2"/>
        <v>20.083333333333332</v>
      </c>
      <c r="AI42" t="s">
        <v>35</v>
      </c>
      <c r="AJ42" t="s">
        <v>35</v>
      </c>
      <c r="AK42" t="s">
        <v>35</v>
      </c>
    </row>
    <row r="43" spans="1:38" x14ac:dyDescent="0.2">
      <c r="A43" s="43" t="s">
        <v>141</v>
      </c>
      <c r="B43" s="11">
        <f>[39]Abril!$D$5</f>
        <v>21.4</v>
      </c>
      <c r="C43" s="11">
        <f>[39]Abril!$D$6</f>
        <v>20.8</v>
      </c>
      <c r="D43" s="11">
        <f>[39]Abril!$D$7</f>
        <v>21.3</v>
      </c>
      <c r="E43" s="11">
        <f>[39]Abril!$D$8</f>
        <v>21.4</v>
      </c>
      <c r="F43" s="11">
        <f>[39]Abril!$D$9</f>
        <v>21</v>
      </c>
      <c r="G43" s="11">
        <f>[39]Abril!$D$10</f>
        <v>21.5</v>
      </c>
      <c r="H43" s="11">
        <f>[39]Abril!$D$11</f>
        <v>21.5</v>
      </c>
      <c r="I43" s="11">
        <f>[39]Abril!$D$12</f>
        <v>22.1</v>
      </c>
      <c r="J43" s="11">
        <f>[39]Abril!$D$13</f>
        <v>21.7</v>
      </c>
      <c r="K43" s="11">
        <f>[39]Abril!$D$14</f>
        <v>21.2</v>
      </c>
      <c r="L43" s="11">
        <f>[39]Abril!$D$15</f>
        <v>20.5</v>
      </c>
      <c r="M43" s="11">
        <f>[39]Abril!$D$16</f>
        <v>23</v>
      </c>
      <c r="N43" s="11">
        <f>[39]Abril!$D$17</f>
        <v>22.5</v>
      </c>
      <c r="O43" s="11">
        <f>[39]Abril!$D$18</f>
        <v>23.2</v>
      </c>
      <c r="P43" s="11">
        <f>[39]Abril!$D$19</f>
        <v>22.8</v>
      </c>
      <c r="Q43" s="11">
        <f>[39]Abril!$D$20</f>
        <v>22.4</v>
      </c>
      <c r="R43" s="11">
        <f>[39]Abril!$D$21</f>
        <v>20.6</v>
      </c>
      <c r="S43" s="11">
        <f>[39]Abril!$D$22</f>
        <v>13</v>
      </c>
      <c r="T43" s="11">
        <f>[39]Abril!$D$23</f>
        <v>17.399999999999999</v>
      </c>
      <c r="U43" s="11">
        <f>[39]Abril!$D$24</f>
        <v>14.1</v>
      </c>
      <c r="V43" s="11">
        <f>[39]Abril!$D$25</f>
        <v>18.899999999999999</v>
      </c>
      <c r="W43" s="11">
        <f>[39]Abril!$D$26</f>
        <v>19.5</v>
      </c>
      <c r="X43" s="11">
        <f>[39]Abril!$D$27</f>
        <v>18.8</v>
      </c>
      <c r="Y43" s="11">
        <f>[39]Abril!$D$28</f>
        <v>16.600000000000001</v>
      </c>
      <c r="Z43" s="11">
        <f>[39]Abril!$D$29</f>
        <v>17.899999999999999</v>
      </c>
      <c r="AA43" s="11">
        <f>[39]Abril!$D$30</f>
        <v>20.3</v>
      </c>
      <c r="AB43" s="11">
        <f>[39]Abril!$D$31</f>
        <v>21.7</v>
      </c>
      <c r="AC43" s="11">
        <f>[39]Abril!$D$32</f>
        <v>19.899999999999999</v>
      </c>
      <c r="AD43" s="11">
        <f>[39]Abril!$D$33</f>
        <v>19.5</v>
      </c>
      <c r="AE43" s="11">
        <f>[39]Abril!$D$34</f>
        <v>20.2</v>
      </c>
      <c r="AF43" s="14">
        <f t="shared" si="1"/>
        <v>13</v>
      </c>
      <c r="AG43" s="70">
        <f t="shared" si="2"/>
        <v>20.223333333333336</v>
      </c>
      <c r="AI43" t="s">
        <v>35</v>
      </c>
    </row>
    <row r="44" spans="1:38" x14ac:dyDescent="0.2">
      <c r="A44" s="43" t="s">
        <v>18</v>
      </c>
      <c r="B44" s="11">
        <f>[40]Abril!$D$5</f>
        <v>20.7</v>
      </c>
      <c r="C44" s="11">
        <f>[40]Abril!$D$6</f>
        <v>20.5</v>
      </c>
      <c r="D44" s="11">
        <f>[40]Abril!$D$7</f>
        <v>21</v>
      </c>
      <c r="E44" s="11">
        <f>[40]Abril!$D$8</f>
        <v>21</v>
      </c>
      <c r="F44" s="11">
        <f>[40]Abril!$D$9</f>
        <v>23.5</v>
      </c>
      <c r="G44" s="11">
        <f>[40]Abril!$D$10</f>
        <v>22</v>
      </c>
      <c r="H44" s="11">
        <f>[40]Abril!$D$11</f>
        <v>21.9</v>
      </c>
      <c r="I44" s="11">
        <f>[40]Abril!$D$12</f>
        <v>21.5</v>
      </c>
      <c r="J44" s="11">
        <f>[40]Abril!$D$13</f>
        <v>22.1</v>
      </c>
      <c r="K44" s="11">
        <f>[40]Abril!$D$14</f>
        <v>20.7</v>
      </c>
      <c r="L44" s="11">
        <f>[40]Abril!$D$15</f>
        <v>21.8</v>
      </c>
      <c r="M44" s="11">
        <f>[40]Abril!$D$16</f>
        <v>21.3</v>
      </c>
      <c r="N44" s="11">
        <f>[40]Abril!$D$17</f>
        <v>21.4</v>
      </c>
      <c r="O44" s="11">
        <f>[40]Abril!$D$18</f>
        <v>21.2</v>
      </c>
      <c r="P44" s="11">
        <f>[40]Abril!$D$19</f>
        <v>22</v>
      </c>
      <c r="Q44" s="11">
        <f>[40]Abril!$D$20</f>
        <v>21.7</v>
      </c>
      <c r="R44" s="11">
        <f>[40]Abril!$D$21</f>
        <v>20.7</v>
      </c>
      <c r="S44" s="11">
        <f>[40]Abril!$D$22</f>
        <v>16.7</v>
      </c>
      <c r="T44" s="11">
        <f>[40]Abril!$D$23</f>
        <v>16.5</v>
      </c>
      <c r="U44" s="11">
        <f>[40]Abril!$D$24</f>
        <v>18.2</v>
      </c>
      <c r="V44" s="11">
        <f>[40]Abril!$D$25</f>
        <v>21.1</v>
      </c>
      <c r="W44" s="11">
        <f>[40]Abril!$D$26</f>
        <v>20.2</v>
      </c>
      <c r="X44" s="11">
        <f>[40]Abril!$D$27</f>
        <v>16.600000000000001</v>
      </c>
      <c r="Y44" s="11">
        <f>[40]Abril!$D$28</f>
        <v>16.8</v>
      </c>
      <c r="Z44" s="11">
        <f>[40]Abril!$D$29</f>
        <v>19.100000000000001</v>
      </c>
      <c r="AA44" s="11">
        <f>[40]Abril!$D$30</f>
        <v>21.5</v>
      </c>
      <c r="AB44" s="11">
        <f>[40]Abril!$D$31</f>
        <v>20.100000000000001</v>
      </c>
      <c r="AC44" s="11">
        <f>[40]Abril!$D$32</f>
        <v>20.100000000000001</v>
      </c>
      <c r="AD44" s="11">
        <f>[40]Abril!$D$33</f>
        <v>21</v>
      </c>
      <c r="AE44" s="11">
        <f>[40]Abril!$D$34</f>
        <v>21.3</v>
      </c>
      <c r="AF44" s="14">
        <f t="shared" si="1"/>
        <v>16.5</v>
      </c>
      <c r="AG44" s="70">
        <f t="shared" si="2"/>
        <v>20.473333333333336</v>
      </c>
      <c r="AI44" t="s">
        <v>35</v>
      </c>
      <c r="AK44" t="s">
        <v>35</v>
      </c>
    </row>
    <row r="45" spans="1:38" hidden="1" x14ac:dyDescent="0.2">
      <c r="A45" s="43" t="s">
        <v>146</v>
      </c>
      <c r="B45" s="11" t="str">
        <f>[41]Abril!$D$5</f>
        <v>*</v>
      </c>
      <c r="C45" s="11" t="str">
        <f>[41]Abril!$D$6</f>
        <v>*</v>
      </c>
      <c r="D45" s="11" t="str">
        <f>[41]Abril!$D$7</f>
        <v>*</v>
      </c>
      <c r="E45" s="11" t="str">
        <f>[41]Abril!$D$8</f>
        <v>*</v>
      </c>
      <c r="F45" s="11" t="str">
        <f>[41]Abril!$D$9</f>
        <v>*</v>
      </c>
      <c r="G45" s="11" t="str">
        <f>[41]Abril!$D$10</f>
        <v>*</v>
      </c>
      <c r="H45" s="11" t="str">
        <f>[41]Abril!$D$11</f>
        <v>*</v>
      </c>
      <c r="I45" s="11" t="str">
        <f>[41]Abril!$D$12</f>
        <v>*</v>
      </c>
      <c r="J45" s="11" t="str">
        <f>[41]Abril!$D$13</f>
        <v>*</v>
      </c>
      <c r="K45" s="11" t="str">
        <f>[41]Abril!$D$14</f>
        <v>*</v>
      </c>
      <c r="L45" s="11" t="str">
        <f>[41]Abril!$D$15</f>
        <v>*</v>
      </c>
      <c r="M45" s="11" t="str">
        <f>[41]Abril!$D$16</f>
        <v>*</v>
      </c>
      <c r="N45" s="11" t="str">
        <f>[41]Abril!$D$17</f>
        <v>*</v>
      </c>
      <c r="O45" s="11" t="str">
        <f>[41]Abril!$D$18</f>
        <v>*</v>
      </c>
      <c r="P45" s="11" t="str">
        <f>[41]Abril!$D$19</f>
        <v>*</v>
      </c>
      <c r="Q45" s="11" t="str">
        <f>[41]Abril!$D$20</f>
        <v>*</v>
      </c>
      <c r="R45" s="11" t="str">
        <f>[41]Abril!$D$21</f>
        <v>*</v>
      </c>
      <c r="S45" s="11" t="str">
        <f>[41]Abril!$D$22</f>
        <v>*</v>
      </c>
      <c r="T45" s="11" t="str">
        <f>[41]Abril!$D$23</f>
        <v>*</v>
      </c>
      <c r="U45" s="11" t="str">
        <f>[41]Abril!$D$24</f>
        <v>*</v>
      </c>
      <c r="V45" s="11" t="str">
        <f>[41]Abril!$D$25</f>
        <v>*</v>
      </c>
      <c r="W45" s="11" t="str">
        <f>[41]Abril!$D$26</f>
        <v>*</v>
      </c>
      <c r="X45" s="11" t="str">
        <f>[41]Abril!$D$27</f>
        <v>*</v>
      </c>
      <c r="Y45" s="11" t="str">
        <f>[41]Abril!$D$28</f>
        <v>*</v>
      </c>
      <c r="Z45" s="11" t="str">
        <f>[41]Abril!$D$29</f>
        <v>*</v>
      </c>
      <c r="AA45" s="11" t="str">
        <f>[41]Abril!$D$30</f>
        <v>*</v>
      </c>
      <c r="AB45" s="11" t="str">
        <f>[41]Abril!$D$31</f>
        <v>*</v>
      </c>
      <c r="AC45" s="11" t="str">
        <f>[41]Abril!$D$32</f>
        <v>*</v>
      </c>
      <c r="AD45" s="11" t="str">
        <f>[41]Abril!$D$33</f>
        <v>*</v>
      </c>
      <c r="AE45" s="11" t="str">
        <f>[41]Abril!$D$34</f>
        <v>*</v>
      </c>
      <c r="AF45" s="14" t="s">
        <v>210</v>
      </c>
      <c r="AG45" s="70" t="s">
        <v>210</v>
      </c>
      <c r="AK45" t="s">
        <v>35</v>
      </c>
      <c r="AL45" t="s">
        <v>35</v>
      </c>
    </row>
    <row r="46" spans="1:38" x14ac:dyDescent="0.2">
      <c r="A46" s="43" t="s">
        <v>19</v>
      </c>
      <c r="B46" s="11">
        <f>[42]Abril!$D$5</f>
        <v>20.2</v>
      </c>
      <c r="C46" s="11">
        <f>[42]Abril!$D$6</f>
        <v>19.899999999999999</v>
      </c>
      <c r="D46" s="11">
        <f>[42]Abril!$D$7</f>
        <v>20.7</v>
      </c>
      <c r="E46" s="11">
        <f>[42]Abril!$D$8</f>
        <v>22.4</v>
      </c>
      <c r="F46" s="11">
        <f>[42]Abril!$D$9</f>
        <v>23.9</v>
      </c>
      <c r="G46" s="11">
        <f>[42]Abril!$D$10</f>
        <v>21</v>
      </c>
      <c r="H46" s="11">
        <f>[42]Abril!$D$11</f>
        <v>19.8</v>
      </c>
      <c r="I46" s="11">
        <f>[42]Abril!$D$12</f>
        <v>19.3</v>
      </c>
      <c r="J46" s="11">
        <f>[42]Abril!$D$13</f>
        <v>21.6</v>
      </c>
      <c r="K46" s="11">
        <f>[42]Abril!$D$14</f>
        <v>21.9</v>
      </c>
      <c r="L46" s="11">
        <f>[42]Abril!$D$15</f>
        <v>22.6</v>
      </c>
      <c r="M46" s="11">
        <f>[42]Abril!$D$16</f>
        <v>22.4</v>
      </c>
      <c r="N46" s="11">
        <f>[42]Abril!$D$17</f>
        <v>22.4</v>
      </c>
      <c r="O46" s="11">
        <f>[42]Abril!$D$18</f>
        <v>22.2</v>
      </c>
      <c r="P46" s="11">
        <f>[42]Abril!$D$19</f>
        <v>22</v>
      </c>
      <c r="Q46" s="11">
        <f>[42]Abril!$D$20</f>
        <v>19.899999999999999</v>
      </c>
      <c r="R46" s="11">
        <f>[42]Abril!$D$21</f>
        <v>16</v>
      </c>
      <c r="S46" s="11">
        <f>[42]Abril!$D$22</f>
        <v>13.1</v>
      </c>
      <c r="T46" s="11">
        <f>[42]Abril!$D$23</f>
        <v>14.1</v>
      </c>
      <c r="U46" s="11">
        <f>[42]Abril!$D$24</f>
        <v>14.2</v>
      </c>
      <c r="V46" s="11">
        <f>[42]Abril!$D$25</f>
        <v>15.5</v>
      </c>
      <c r="W46" s="11">
        <f>[42]Abril!$D$26</f>
        <v>20.399999999999999</v>
      </c>
      <c r="X46" s="11">
        <f>[42]Abril!$D$27</f>
        <v>21.1</v>
      </c>
      <c r="Y46" s="11">
        <f>[42]Abril!$D$28</f>
        <v>20</v>
      </c>
      <c r="Z46" s="11">
        <f>[42]Abril!$D$29</f>
        <v>18.7</v>
      </c>
      <c r="AA46" s="11">
        <f>[42]Abril!$D$30</f>
        <v>19.899999999999999</v>
      </c>
      <c r="AB46" s="11">
        <f>[42]Abril!$D$31</f>
        <v>21.6</v>
      </c>
      <c r="AC46" s="11">
        <f>[42]Abril!$D$32</f>
        <v>20.8</v>
      </c>
      <c r="AD46" s="11">
        <f>[42]Abril!$D$33</f>
        <v>21.9</v>
      </c>
      <c r="AE46" s="11">
        <f>[42]Abril!$D$34</f>
        <v>21</v>
      </c>
      <c r="AF46" s="14">
        <f t="shared" si="1"/>
        <v>13.1</v>
      </c>
      <c r="AG46" s="70">
        <f t="shared" si="2"/>
        <v>20.016666666666666</v>
      </c>
      <c r="AH46" s="12" t="s">
        <v>35</v>
      </c>
      <c r="AI46" t="s">
        <v>35</v>
      </c>
    </row>
    <row r="47" spans="1:38" x14ac:dyDescent="0.2">
      <c r="A47" s="43" t="s">
        <v>23</v>
      </c>
      <c r="B47" s="11">
        <f>[43]Abril!$D$5</f>
        <v>21.1</v>
      </c>
      <c r="C47" s="11">
        <f>[43]Abril!$D$6</f>
        <v>20.2</v>
      </c>
      <c r="D47" s="11">
        <f>[43]Abril!$D$7</f>
        <v>22.6</v>
      </c>
      <c r="E47" s="11">
        <f>[43]Abril!$D$8</f>
        <v>22.9</v>
      </c>
      <c r="F47" s="11">
        <f>[43]Abril!$D$9</f>
        <v>23.6</v>
      </c>
      <c r="G47" s="11">
        <f>[43]Abril!$D$10</f>
        <v>22.8</v>
      </c>
      <c r="H47" s="11">
        <f>[43]Abril!$D$11</f>
        <v>22.7</v>
      </c>
      <c r="I47" s="11">
        <f>[43]Abril!$D$12</f>
        <v>21.8</v>
      </c>
      <c r="J47" s="11">
        <f>[43]Abril!$D$13</f>
        <v>22.3</v>
      </c>
      <c r="K47" s="11">
        <f>[43]Abril!$D$14</f>
        <v>20.8</v>
      </c>
      <c r="L47" s="11">
        <f>[43]Abril!$D$15</f>
        <v>23.2</v>
      </c>
      <c r="M47" s="11">
        <f>[43]Abril!$D$16</f>
        <v>22.3</v>
      </c>
      <c r="N47" s="11">
        <f>[43]Abril!$D$17</f>
        <v>22.3</v>
      </c>
      <c r="O47" s="11">
        <f>[43]Abril!$D$18</f>
        <v>22.8</v>
      </c>
      <c r="P47" s="11">
        <f>[43]Abril!$D$19</f>
        <v>22.7</v>
      </c>
      <c r="Q47" s="11">
        <f>[43]Abril!$D$20</f>
        <v>22.2</v>
      </c>
      <c r="R47" s="11">
        <f>[43]Abril!$D$21</f>
        <v>20.2</v>
      </c>
      <c r="S47" s="11">
        <f>[43]Abril!$D$22</f>
        <v>12.7</v>
      </c>
      <c r="T47" s="11">
        <f>[43]Abril!$D$23</f>
        <v>14.4</v>
      </c>
      <c r="U47" s="11">
        <f>[43]Abril!$D$24</f>
        <v>14.6</v>
      </c>
      <c r="V47" s="11">
        <f>[43]Abril!$D$25</f>
        <v>19.399999999999999</v>
      </c>
      <c r="W47" s="11">
        <f>[43]Abril!$D$26</f>
        <v>22.4</v>
      </c>
      <c r="X47" s="11">
        <f>[43]Abril!$D$27</f>
        <v>19.3</v>
      </c>
      <c r="Y47" s="11">
        <f>[43]Abril!$D$28</f>
        <v>20.5</v>
      </c>
      <c r="Z47" s="11">
        <f>[43]Abril!$D$29</f>
        <v>20.7</v>
      </c>
      <c r="AA47" s="11">
        <f>[43]Abril!$D$30</f>
        <v>21.9</v>
      </c>
      <c r="AB47" s="11">
        <f>[43]Abril!$D$31</f>
        <v>22.4</v>
      </c>
      <c r="AC47" s="11">
        <f>[43]Abril!$D$32</f>
        <v>21.7</v>
      </c>
      <c r="AD47" s="11">
        <f>[43]Abril!$D$33</f>
        <v>22.4</v>
      </c>
      <c r="AE47" s="11">
        <f>[43]Abril!$D$34</f>
        <v>23.6</v>
      </c>
      <c r="AF47" s="14">
        <f t="shared" si="1"/>
        <v>12.7</v>
      </c>
      <c r="AG47" s="70">
        <f t="shared" si="2"/>
        <v>21.083333333333332</v>
      </c>
    </row>
    <row r="48" spans="1:38" x14ac:dyDescent="0.2">
      <c r="A48" s="43" t="s">
        <v>34</v>
      </c>
      <c r="B48" s="11">
        <f>[44]Abril!$D$5</f>
        <v>21.8</v>
      </c>
      <c r="C48" s="11">
        <f>[44]Abril!$D$6</f>
        <v>22.4</v>
      </c>
      <c r="D48" s="11">
        <f>[44]Abril!$D$7</f>
        <v>21.2</v>
      </c>
      <c r="E48" s="11">
        <f>[44]Abril!$D$8</f>
        <v>23.2</v>
      </c>
      <c r="F48" s="11">
        <f>[44]Abril!$D$9</f>
        <v>23.7</v>
      </c>
      <c r="G48" s="11">
        <f>[44]Abril!$D$10</f>
        <v>22.9</v>
      </c>
      <c r="H48" s="11">
        <f>[44]Abril!$D$11</f>
        <v>23.3</v>
      </c>
      <c r="I48" s="11">
        <f>[44]Abril!$D$12</f>
        <v>23.2</v>
      </c>
      <c r="J48" s="11">
        <f>[44]Abril!$D$13</f>
        <v>22.1</v>
      </c>
      <c r="K48" s="11">
        <f>[44]Abril!$D$14</f>
        <v>22.6</v>
      </c>
      <c r="L48" s="11">
        <f>[44]Abril!$D$15</f>
        <v>22.5</v>
      </c>
      <c r="M48" s="11">
        <f>[44]Abril!$D$16</f>
        <v>22.7</v>
      </c>
      <c r="N48" s="11">
        <f>[44]Abril!$D$17</f>
        <v>22.7</v>
      </c>
      <c r="O48" s="11">
        <f>[44]Abril!$D$18</f>
        <v>22.7</v>
      </c>
      <c r="P48" s="11">
        <f>[44]Abril!$D$19</f>
        <v>23</v>
      </c>
      <c r="Q48" s="11">
        <f>[44]Abril!$D$20</f>
        <v>22.3</v>
      </c>
      <c r="R48" s="11">
        <f>[44]Abril!$D$21</f>
        <v>22.2</v>
      </c>
      <c r="S48" s="11">
        <f>[44]Abril!$D$22</f>
        <v>21.7</v>
      </c>
      <c r="T48" s="11">
        <f>[44]Abril!$D$23</f>
        <v>19.8</v>
      </c>
      <c r="U48" s="11">
        <f>[44]Abril!$D$24</f>
        <v>21.2</v>
      </c>
      <c r="V48" s="11">
        <f>[44]Abril!$D$25</f>
        <v>22.6</v>
      </c>
      <c r="W48" s="11">
        <f>[44]Abril!$D$26</f>
        <v>22.1</v>
      </c>
      <c r="X48" s="11">
        <f>[44]Abril!$D$27</f>
        <v>19.7</v>
      </c>
      <c r="Y48" s="11">
        <f>[44]Abril!$D$28</f>
        <v>19.8</v>
      </c>
      <c r="Z48" s="11">
        <f>[44]Abril!$D$29</f>
        <v>19.3</v>
      </c>
      <c r="AA48" s="11">
        <f>[44]Abril!$D$30</f>
        <v>21.4</v>
      </c>
      <c r="AB48" s="11">
        <f>[44]Abril!$D$31</f>
        <v>22.6</v>
      </c>
      <c r="AC48" s="11">
        <f>[44]Abril!$D$32</f>
        <v>22.8</v>
      </c>
      <c r="AD48" s="11">
        <f>[44]Abril!$D$33</f>
        <v>22</v>
      </c>
      <c r="AE48" s="11">
        <f>[44]Abril!$D$34</f>
        <v>23.2</v>
      </c>
      <c r="AF48" s="14">
        <f t="shared" si="1"/>
        <v>19.3</v>
      </c>
      <c r="AG48" s="70">
        <f t="shared" si="2"/>
        <v>22.089999999999996</v>
      </c>
      <c r="AH48" s="12" t="s">
        <v>35</v>
      </c>
      <c r="AI48" t="s">
        <v>35</v>
      </c>
      <c r="AK48" t="s">
        <v>35</v>
      </c>
    </row>
    <row r="49" spans="1:38" x14ac:dyDescent="0.2">
      <c r="A49" s="43" t="s">
        <v>20</v>
      </c>
      <c r="B49" s="11">
        <f>[45]Abril!$D$5</f>
        <v>22.2</v>
      </c>
      <c r="C49" s="11">
        <f>[45]Abril!$D$6</f>
        <v>23.6</v>
      </c>
      <c r="D49" s="11">
        <f>[45]Abril!$D$7</f>
        <v>22.7</v>
      </c>
      <c r="E49" s="11">
        <f>[45]Abril!$D$8</f>
        <v>23.9</v>
      </c>
      <c r="F49" s="11">
        <f>[45]Abril!$D$9</f>
        <v>24.2</v>
      </c>
      <c r="G49" s="11">
        <f>[45]Abril!$D$10</f>
        <v>24.3</v>
      </c>
      <c r="H49" s="11">
        <f>[45]Abril!$D$11</f>
        <v>22.5</v>
      </c>
      <c r="I49" s="11">
        <f>[45]Abril!$D$12</f>
        <v>22.6</v>
      </c>
      <c r="J49" s="11">
        <f>[45]Abril!$D$13</f>
        <v>24.2</v>
      </c>
      <c r="K49" s="11">
        <f>[45]Abril!$D$14</f>
        <v>22.9</v>
      </c>
      <c r="L49" s="11">
        <f>[45]Abril!$D$15</f>
        <v>23.7</v>
      </c>
      <c r="M49" s="11">
        <f>[45]Abril!$D$16</f>
        <v>24.2</v>
      </c>
      <c r="N49" s="11">
        <f>[45]Abril!$D$17</f>
        <v>23.9</v>
      </c>
      <c r="O49" s="11">
        <f>[45]Abril!$D$18</f>
        <v>22.7</v>
      </c>
      <c r="P49" s="11">
        <f>[45]Abril!$D$19</f>
        <v>22.6</v>
      </c>
      <c r="Q49" s="11">
        <f>[45]Abril!$D$20</f>
        <v>23.1</v>
      </c>
      <c r="R49" s="11">
        <f>[45]Abril!$D$21</f>
        <v>22.3</v>
      </c>
      <c r="S49" s="11">
        <f>[45]Abril!$D$22</f>
        <v>18.3</v>
      </c>
      <c r="T49" s="11" t="str">
        <f>[45]Abril!$D$23</f>
        <v>*</v>
      </c>
      <c r="U49" s="11" t="str">
        <f>[45]Abril!$D$24</f>
        <v>*</v>
      </c>
      <c r="V49" s="11" t="str">
        <f>[45]Abril!$D$25</f>
        <v>*</v>
      </c>
      <c r="W49" s="11" t="str">
        <f>[45]Abril!$D$26</f>
        <v>*</v>
      </c>
      <c r="X49" s="11" t="str">
        <f>[45]Abril!$D$27</f>
        <v>*</v>
      </c>
      <c r="Y49" s="11" t="str">
        <f>[45]Abril!$D$28</f>
        <v>*</v>
      </c>
      <c r="Z49" s="11" t="str">
        <f>[45]Abril!$D$29</f>
        <v>*</v>
      </c>
      <c r="AA49" s="11" t="str">
        <f>[45]Abril!$D$30</f>
        <v>*</v>
      </c>
      <c r="AB49" s="11" t="str">
        <f>[45]Abril!$D$31</f>
        <v>*</v>
      </c>
      <c r="AC49" s="11" t="str">
        <f>[45]Abril!$D$32</f>
        <v>*</v>
      </c>
      <c r="AD49" s="11" t="str">
        <f>[45]Abril!$D$33</f>
        <v>*</v>
      </c>
      <c r="AE49" s="11" t="str">
        <f>[45]Abril!$D$34</f>
        <v>*</v>
      </c>
      <c r="AF49" s="14">
        <f t="shared" si="1"/>
        <v>18.3</v>
      </c>
      <c r="AG49" s="70">
        <f t="shared" si="2"/>
        <v>22.994444444444447</v>
      </c>
    </row>
    <row r="50" spans="1:38" s="5" customFormat="1" ht="17.100000000000001" customHeight="1" x14ac:dyDescent="0.2">
      <c r="A50" s="44" t="s">
        <v>212</v>
      </c>
      <c r="B50" s="13">
        <f t="shared" ref="B50:AE50" si="3">MIN(B5:B49)</f>
        <v>19.7</v>
      </c>
      <c r="C50" s="13">
        <f t="shared" si="3"/>
        <v>18.100000000000001</v>
      </c>
      <c r="D50" s="13">
        <f t="shared" si="3"/>
        <v>20.100000000000001</v>
      </c>
      <c r="E50" s="13">
        <f t="shared" si="3"/>
        <v>19.899999999999999</v>
      </c>
      <c r="F50" s="13">
        <f t="shared" si="3"/>
        <v>20.8</v>
      </c>
      <c r="G50" s="13">
        <f t="shared" si="3"/>
        <v>20</v>
      </c>
      <c r="H50" s="13">
        <f t="shared" si="3"/>
        <v>19.8</v>
      </c>
      <c r="I50" s="13">
        <f t="shared" si="3"/>
        <v>19.3</v>
      </c>
      <c r="J50" s="13">
        <f t="shared" si="3"/>
        <v>20</v>
      </c>
      <c r="K50" s="13">
        <f t="shared" si="3"/>
        <v>19.8</v>
      </c>
      <c r="L50" s="13">
        <f t="shared" si="3"/>
        <v>20.5</v>
      </c>
      <c r="M50" s="13">
        <f t="shared" si="3"/>
        <v>20.8</v>
      </c>
      <c r="N50" s="13">
        <f t="shared" si="3"/>
        <v>20.6</v>
      </c>
      <c r="O50" s="13">
        <f t="shared" si="3"/>
        <v>20.399999999999999</v>
      </c>
      <c r="P50" s="13">
        <f t="shared" si="3"/>
        <v>20.5</v>
      </c>
      <c r="Q50" s="13">
        <f t="shared" si="3"/>
        <v>19.2</v>
      </c>
      <c r="R50" s="13">
        <f t="shared" si="3"/>
        <v>15.7</v>
      </c>
      <c r="S50" s="13">
        <f t="shared" si="3"/>
        <v>10.7</v>
      </c>
      <c r="T50" s="13">
        <f t="shared" si="3"/>
        <v>10.1</v>
      </c>
      <c r="U50" s="13">
        <f t="shared" si="3"/>
        <v>11.3</v>
      </c>
      <c r="V50" s="13">
        <f t="shared" si="3"/>
        <v>13.7</v>
      </c>
      <c r="W50" s="13">
        <f t="shared" si="3"/>
        <v>18.5</v>
      </c>
      <c r="X50" s="13">
        <f t="shared" si="3"/>
        <v>16.399999999999999</v>
      </c>
      <c r="Y50" s="13">
        <f t="shared" si="3"/>
        <v>16</v>
      </c>
      <c r="Z50" s="13">
        <f t="shared" si="3"/>
        <v>16.399999999999999</v>
      </c>
      <c r="AA50" s="13">
        <f t="shared" si="3"/>
        <v>16.5</v>
      </c>
      <c r="AB50" s="13">
        <f t="shared" si="3"/>
        <v>19.399999999999999</v>
      </c>
      <c r="AC50" s="13">
        <f t="shared" si="3"/>
        <v>19.100000000000001</v>
      </c>
      <c r="AD50" s="13">
        <f t="shared" si="3"/>
        <v>19.2</v>
      </c>
      <c r="AE50" s="13">
        <f t="shared" si="3"/>
        <v>19.100000000000001</v>
      </c>
      <c r="AF50" s="14">
        <f t="shared" si="1"/>
        <v>10.1</v>
      </c>
      <c r="AG50" s="70">
        <f t="shared" si="2"/>
        <v>18.053333333333335</v>
      </c>
      <c r="AK50" s="5" t="s">
        <v>35</v>
      </c>
    </row>
    <row r="51" spans="1:38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1"/>
      <c r="AF51" s="102"/>
      <c r="AG51" s="40"/>
    </row>
    <row r="52" spans="1:38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  <c r="AK52" t="s">
        <v>35</v>
      </c>
      <c r="AL52" t="s">
        <v>35</v>
      </c>
    </row>
    <row r="53" spans="1:38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</row>
    <row r="54" spans="1:38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</row>
    <row r="55" spans="1:38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2"/>
      <c r="AG55" s="40"/>
      <c r="AJ55" t="s">
        <v>35</v>
      </c>
      <c r="AK55" t="s">
        <v>35</v>
      </c>
    </row>
    <row r="56" spans="1:38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2"/>
      <c r="AG56" s="40"/>
      <c r="AK56" t="s">
        <v>35</v>
      </c>
    </row>
    <row r="57" spans="1:38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  <c r="AK57" t="s">
        <v>35</v>
      </c>
    </row>
    <row r="58" spans="1:38" x14ac:dyDescent="0.2">
      <c r="AI58" t="s">
        <v>35</v>
      </c>
    </row>
    <row r="60" spans="1:38" x14ac:dyDescent="0.2">
      <c r="AD60" s="2" t="s">
        <v>35</v>
      </c>
    </row>
    <row r="62" spans="1:38" x14ac:dyDescent="0.2">
      <c r="AH62" s="12" t="s">
        <v>35</v>
      </c>
      <c r="AI62" t="s">
        <v>35</v>
      </c>
    </row>
    <row r="63" spans="1:38" x14ac:dyDescent="0.2">
      <c r="AC63" s="2" t="s">
        <v>35</v>
      </c>
    </row>
    <row r="64" spans="1:38" x14ac:dyDescent="0.2">
      <c r="V64" s="2" t="s">
        <v>35</v>
      </c>
      <c r="AA64" s="2" t="s">
        <v>35</v>
      </c>
    </row>
    <row r="65" spans="9:38" x14ac:dyDescent="0.2">
      <c r="I65" s="2" t="s">
        <v>35</v>
      </c>
      <c r="Y65" s="2" t="s">
        <v>35</v>
      </c>
      <c r="AB65" s="2" t="s">
        <v>35</v>
      </c>
      <c r="AH65" t="s">
        <v>35</v>
      </c>
      <c r="AL65" t="s">
        <v>35</v>
      </c>
    </row>
    <row r="72" spans="9:38" x14ac:dyDescent="0.2">
      <c r="AH72" s="12" t="s">
        <v>35</v>
      </c>
    </row>
  </sheetData>
  <mergeCells count="35">
    <mergeCell ref="T52:X52"/>
    <mergeCell ref="AA3:AA4"/>
    <mergeCell ref="W3:W4"/>
    <mergeCell ref="X3:X4"/>
    <mergeCell ref="Y3:Y4"/>
    <mergeCell ref="Z3:Z4"/>
    <mergeCell ref="U3:U4"/>
    <mergeCell ref="A1:AF1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2:A4"/>
    <mergeCell ref="S3:S4"/>
    <mergeCell ref="AE3:AE4"/>
    <mergeCell ref="B2:AG2"/>
    <mergeCell ref="AB3:AB4"/>
    <mergeCell ref="AC3:AC4"/>
    <mergeCell ref="AD3:AD4"/>
    <mergeCell ref="I3:I4"/>
    <mergeCell ref="T3:T4"/>
    <mergeCell ref="V3:V4"/>
    <mergeCell ref="R3:R4"/>
    <mergeCell ref="O3:O4"/>
    <mergeCell ref="P3:P4"/>
    <mergeCell ref="Q3:Q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K38" sqref="K38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18" width="5.42578125" style="2" bestFit="1" customWidth="1"/>
    <col min="19" max="19" width="6.7109375" style="2" bestFit="1" customWidth="1"/>
    <col min="20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31" t="s">
        <v>220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</row>
    <row r="2" spans="1:36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30"/>
    </row>
    <row r="3" spans="1:36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138" t="s">
        <v>26</v>
      </c>
    </row>
    <row r="4" spans="1:36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9"/>
    </row>
    <row r="5" spans="1:36" s="5" customFormat="1" x14ac:dyDescent="0.2">
      <c r="A5" s="43" t="s">
        <v>30</v>
      </c>
      <c r="B5" s="85">
        <f>[1]Abril!$E$5</f>
        <v>84.764705882352942</v>
      </c>
      <c r="C5" s="85">
        <f>[1]Abril!$E$6</f>
        <v>81.285714285714292</v>
      </c>
      <c r="D5" s="85">
        <f>[1]Abril!$E$7</f>
        <v>77.545454545454547</v>
      </c>
      <c r="E5" s="85">
        <f>[1]Abril!$E$8</f>
        <v>77.391304347826093</v>
      </c>
      <c r="F5" s="85">
        <f>[1]Abril!$E$9</f>
        <v>76.291666666666671</v>
      </c>
      <c r="G5" s="85">
        <f>[1]Abril!$E$10</f>
        <v>78.041666666666671</v>
      </c>
      <c r="H5" s="85">
        <f>[1]Abril!$E$11</f>
        <v>81.375</v>
      </c>
      <c r="I5" s="85">
        <f>[1]Abril!$E$12</f>
        <v>85.217391304347828</v>
      </c>
      <c r="J5" s="85">
        <f>[1]Abril!$E$13</f>
        <v>78.0625</v>
      </c>
      <c r="K5" s="85">
        <f>[1]Abril!$E$14</f>
        <v>85.086956521739125</v>
      </c>
      <c r="L5" s="85">
        <f>[1]Abril!$E$15</f>
        <v>85.869565217391298</v>
      </c>
      <c r="M5" s="85">
        <f>[1]Abril!$E$16</f>
        <v>87.1</v>
      </c>
      <c r="N5" s="85">
        <f>[1]Abril!$E$17</f>
        <v>87.954545454545453</v>
      </c>
      <c r="O5" s="85">
        <f>[1]Abril!$E$18</f>
        <v>86.166666666666671</v>
      </c>
      <c r="P5" s="85">
        <f>[1]Abril!$E$19</f>
        <v>89.869565217391298</v>
      </c>
      <c r="Q5" s="85">
        <f>[1]Abril!$E$20</f>
        <v>83.63636363636364</v>
      </c>
      <c r="R5" s="85">
        <f>[1]Abril!$E$21</f>
        <v>84.857142857142861</v>
      </c>
      <c r="S5" s="85">
        <f>[1]Abril!$E$22</f>
        <v>79.173913043478265</v>
      </c>
      <c r="T5" s="85">
        <f>[1]Abril!$E$23</f>
        <v>74.86666666666666</v>
      </c>
      <c r="U5" s="85">
        <f>[1]Abril!$E$24</f>
        <v>79.238095238095241</v>
      </c>
      <c r="V5" s="85">
        <f>[1]Abril!$E$25</f>
        <v>76.55</v>
      </c>
      <c r="W5" s="85">
        <f>[1]Abril!$E$26</f>
        <v>74.869565217391298</v>
      </c>
      <c r="X5" s="85">
        <f>[1]Abril!$E$27</f>
        <v>73.208333333333329</v>
      </c>
      <c r="Y5" s="85">
        <f>[1]Abril!$E$28</f>
        <v>75.708333333333329</v>
      </c>
      <c r="Z5" s="85">
        <f>[1]Abril!$E$29</f>
        <v>77.291666666666671</v>
      </c>
      <c r="AA5" s="85">
        <f>[1]Abril!$E$30</f>
        <v>75.13636363636364</v>
      </c>
      <c r="AB5" s="85">
        <f>[1]Abril!$E$31</f>
        <v>74.541666666666671</v>
      </c>
      <c r="AC5" s="85">
        <f>[1]Abril!$E$32</f>
        <v>73.375</v>
      </c>
      <c r="AD5" s="85">
        <f>[1]Abril!$E$33</f>
        <v>71</v>
      </c>
      <c r="AE5" s="85">
        <f>[1]Abril!$E$34</f>
        <v>70.916666666666671</v>
      </c>
      <c r="AF5" s="69">
        <f>AVERAGE(B5:AE5)</f>
        <v>79.546415991297692</v>
      </c>
    </row>
    <row r="6" spans="1:36" x14ac:dyDescent="0.2">
      <c r="A6" s="43" t="s">
        <v>0</v>
      </c>
      <c r="B6" s="11">
        <f>[2]Abril!$E$5</f>
        <v>95.555555555555557</v>
      </c>
      <c r="C6" s="11">
        <f>[2]Abril!$E$6</f>
        <v>69.466666666666669</v>
      </c>
      <c r="D6" s="11">
        <f>[2]Abril!$E$7</f>
        <v>72.375</v>
      </c>
      <c r="E6" s="11">
        <f>[2]Abril!$E$8</f>
        <v>73.083333333333329</v>
      </c>
      <c r="F6" s="11">
        <f>[2]Abril!$E$9</f>
        <v>71.708333333333329</v>
      </c>
      <c r="G6" s="11">
        <f>[2]Abril!$E$10</f>
        <v>66.291666666666671</v>
      </c>
      <c r="H6" s="11">
        <f>[2]Abril!$E$11</f>
        <v>79.125</v>
      </c>
      <c r="I6" s="11">
        <f>[2]Abril!$E$12</f>
        <v>87.666666666666671</v>
      </c>
      <c r="J6" s="11">
        <f>[2]Abril!$E$13</f>
        <v>76.736842105263165</v>
      </c>
      <c r="K6" s="11">
        <f>[2]Abril!$E$14</f>
        <v>76.583333333333329</v>
      </c>
      <c r="L6" s="11">
        <f>[2]Abril!$E$15</f>
        <v>75.625</v>
      </c>
      <c r="M6" s="11">
        <f>[2]Abril!$E$16</f>
        <v>74.666666666666671</v>
      </c>
      <c r="N6" s="11">
        <f>[2]Abril!$E$17</f>
        <v>85.583333333333329</v>
      </c>
      <c r="O6" s="11">
        <f>[2]Abril!$E$18</f>
        <v>94.833333333333329</v>
      </c>
      <c r="P6" s="11">
        <f>[2]Abril!$E$19</f>
        <v>90.083333333333329</v>
      </c>
      <c r="Q6" s="11">
        <f>[2]Abril!$E$20</f>
        <v>92.541666666666671</v>
      </c>
      <c r="R6" s="11">
        <f>[2]Abril!$E$21</f>
        <v>77.708333333333329</v>
      </c>
      <c r="S6" s="11">
        <f>[2]Abril!$E$22</f>
        <v>66.916666666666671</v>
      </c>
      <c r="T6" s="11">
        <f>[2]Abril!$E$23</f>
        <v>71.333333333333329</v>
      </c>
      <c r="U6" s="11">
        <f>[2]Abril!$E$24</f>
        <v>73.521739130434781</v>
      </c>
      <c r="V6" s="11">
        <f>[2]Abril!$E$25</f>
        <v>77.25</v>
      </c>
      <c r="W6" s="11">
        <f>[2]Abril!$E$26</f>
        <v>73.5</v>
      </c>
      <c r="X6" s="11">
        <f>[2]Abril!$E$27</f>
        <v>68.565217391304344</v>
      </c>
      <c r="Y6" s="11">
        <f>[2]Abril!$E$28</f>
        <v>77.208333333333329</v>
      </c>
      <c r="Z6" s="11">
        <f>[2]Abril!$E$29</f>
        <v>70.421052631578945</v>
      </c>
      <c r="AA6" s="11">
        <f>[2]Abril!$E$30</f>
        <v>71.333333333333329</v>
      </c>
      <c r="AB6" s="11">
        <f>[2]Abril!$E$31</f>
        <v>74</v>
      </c>
      <c r="AC6" s="11">
        <f>[2]Abril!$E$32</f>
        <v>68.125</v>
      </c>
      <c r="AD6" s="11">
        <f>[2]Abril!$E$33</f>
        <v>70.75</v>
      </c>
      <c r="AE6" s="11">
        <f>[2]Abril!$E$34</f>
        <v>69</v>
      </c>
      <c r="AF6" s="69">
        <f t="shared" ref="AF6:AF49" si="1">AVERAGE(B6:AE6)</f>
        <v>76.38529133824899</v>
      </c>
    </row>
    <row r="7" spans="1:36" x14ac:dyDescent="0.2">
      <c r="A7" s="43" t="s">
        <v>88</v>
      </c>
      <c r="B7" s="11">
        <f>[3]Abril!$E$5</f>
        <v>93.458333333333329</v>
      </c>
      <c r="C7" s="11">
        <f>[3]Abril!$E$6</f>
        <v>84.125</v>
      </c>
      <c r="D7" s="11">
        <f>[3]Abril!$E$7</f>
        <v>73.916666666666671</v>
      </c>
      <c r="E7" s="11">
        <f>[3]Abril!$E$8</f>
        <v>67.125</v>
      </c>
      <c r="F7" s="11">
        <f>[3]Abril!$E$9</f>
        <v>65.666666666666671</v>
      </c>
      <c r="G7" s="11">
        <f>[3]Abril!$E$10</f>
        <v>65.041666666666671</v>
      </c>
      <c r="H7" s="11">
        <f>[3]Abril!$E$11</f>
        <v>73.333333333333329</v>
      </c>
      <c r="I7" s="11">
        <f>[3]Abril!$E$12</f>
        <v>83.708333333333329</v>
      </c>
      <c r="J7" s="11">
        <f>[3]Abril!$E$13</f>
        <v>76.75</v>
      </c>
      <c r="K7" s="11">
        <f>[3]Abril!$E$14</f>
        <v>73.75</v>
      </c>
      <c r="L7" s="11">
        <f>[3]Abril!$E$15</f>
        <v>71.708333333333329</v>
      </c>
      <c r="M7" s="11">
        <f>[3]Abril!$E$16</f>
        <v>77.583333333333329</v>
      </c>
      <c r="N7" s="11">
        <f>[3]Abril!$E$17</f>
        <v>88.625</v>
      </c>
      <c r="O7" s="11">
        <f>[3]Abril!$E$18</f>
        <v>92</v>
      </c>
      <c r="P7" s="11">
        <f>[3]Abril!$E$19</f>
        <v>98.25</v>
      </c>
      <c r="Q7" s="11">
        <f>[3]Abril!$E$20</f>
        <v>97.375</v>
      </c>
      <c r="R7" s="11">
        <f>[3]Abril!$E$21</f>
        <v>85.291666666666671</v>
      </c>
      <c r="S7" s="11">
        <f>[3]Abril!$E$22</f>
        <v>70.75</v>
      </c>
      <c r="T7" s="11">
        <f>[3]Abril!$E$23</f>
        <v>67.583333333333329</v>
      </c>
      <c r="U7" s="11">
        <f>[3]Abril!$E$24</f>
        <v>67.875</v>
      </c>
      <c r="V7" s="11">
        <f>[3]Abril!$E$25</f>
        <v>69.875</v>
      </c>
      <c r="W7" s="11">
        <f>[3]Abril!$E$26</f>
        <v>69.083333333333329</v>
      </c>
      <c r="X7" s="11">
        <f>[3]Abril!$E$27</f>
        <v>64.333333333333329</v>
      </c>
      <c r="Y7" s="11">
        <f>[3]Abril!$E$28</f>
        <v>66.5</v>
      </c>
      <c r="Z7" s="11">
        <f>[3]Abril!$E$29</f>
        <v>66.208333333333329</v>
      </c>
      <c r="AA7" s="11">
        <f>[3]Abril!$E$30</f>
        <v>66.541666666666671</v>
      </c>
      <c r="AB7" s="11">
        <f>[3]Abril!$E$31</f>
        <v>68.25</v>
      </c>
      <c r="AC7" s="11">
        <f>[3]Abril!$E$32</f>
        <v>70.125</v>
      </c>
      <c r="AD7" s="11">
        <f>[3]Abril!$E$33</f>
        <v>67.041666666666671</v>
      </c>
      <c r="AE7" s="11">
        <f>[3]Abril!$E$34</f>
        <v>63.5</v>
      </c>
      <c r="AF7" s="69">
        <f t="shared" si="1"/>
        <v>74.845833333333331</v>
      </c>
    </row>
    <row r="8" spans="1:36" x14ac:dyDescent="0.2">
      <c r="A8" s="43" t="s">
        <v>1</v>
      </c>
      <c r="B8" s="11">
        <f>[4]Abril!$E$5</f>
        <v>87.041666666666671</v>
      </c>
      <c r="C8" s="11">
        <f>[4]Abril!$E$6</f>
        <v>79.625</v>
      </c>
      <c r="D8" s="11">
        <f>[4]Abril!$E$7</f>
        <v>73.375</v>
      </c>
      <c r="E8" s="11">
        <f>[4]Abril!$E$8</f>
        <v>69.166666666666671</v>
      </c>
      <c r="F8" s="11">
        <f>[4]Abril!$E$9</f>
        <v>73.125</v>
      </c>
      <c r="G8" s="11">
        <f>[4]Abril!$E$10</f>
        <v>68.041666666666671</v>
      </c>
      <c r="H8" s="11">
        <f>[4]Abril!$E$11</f>
        <v>81</v>
      </c>
      <c r="I8" s="11">
        <f>[4]Abril!$E$12</f>
        <v>79.875</v>
      </c>
      <c r="J8" s="11">
        <f>[4]Abril!$E$13</f>
        <v>76</v>
      </c>
      <c r="K8" s="11">
        <f>[4]Abril!$E$14</f>
        <v>78.208333333333329</v>
      </c>
      <c r="L8" s="11">
        <f>[4]Abril!$E$15</f>
        <v>82.708333333333329</v>
      </c>
      <c r="M8" s="11">
        <f>[4]Abril!$E$16</f>
        <v>89.541666666666671</v>
      </c>
      <c r="N8" s="11">
        <f>[4]Abril!$E$17</f>
        <v>83.875</v>
      </c>
      <c r="O8" s="11">
        <f>[4]Abril!$E$18</f>
        <v>77.166666666666671</v>
      </c>
      <c r="P8" s="11">
        <f>[4]Abril!$E$19</f>
        <v>87.666666666666671</v>
      </c>
      <c r="Q8" s="11">
        <f>[4]Abril!$E$20</f>
        <v>92.166666666666671</v>
      </c>
      <c r="R8" s="11">
        <f>[4]Abril!$E$21</f>
        <v>84.625</v>
      </c>
      <c r="S8" s="11">
        <f>[4]Abril!$E$22</f>
        <v>67</v>
      </c>
      <c r="T8" s="11">
        <f>[4]Abril!$E$23</f>
        <v>71.541666666666671</v>
      </c>
      <c r="U8" s="11">
        <f>[4]Abril!$E$24</f>
        <v>69.375</v>
      </c>
      <c r="V8" s="11">
        <f>[4]Abril!$E$25</f>
        <v>70.083333333333329</v>
      </c>
      <c r="W8" s="11">
        <f>[4]Abril!$E$26</f>
        <v>72.958333333333329</v>
      </c>
      <c r="X8" s="11">
        <f>[4]Abril!$E$27</f>
        <v>68.625</v>
      </c>
      <c r="Y8" s="11">
        <f>[4]Abril!$E$28</f>
        <v>72.125</v>
      </c>
      <c r="Z8" s="11">
        <f>[4]Abril!$E$29</f>
        <v>68</v>
      </c>
      <c r="AA8" s="11">
        <f>[4]Abril!$E$30</f>
        <v>69.458333333333329</v>
      </c>
      <c r="AB8" s="11">
        <f>[4]Abril!$E$31</f>
        <v>69.041666666666671</v>
      </c>
      <c r="AC8" s="11">
        <f>[4]Abril!$E$32</f>
        <v>71.25</v>
      </c>
      <c r="AD8" s="11">
        <f>[4]Abril!$E$33</f>
        <v>67.125</v>
      </c>
      <c r="AE8" s="11">
        <f>[4]Abril!$E$34</f>
        <v>65.541666666666671</v>
      </c>
      <c r="AF8" s="69">
        <f t="shared" si="1"/>
        <v>75.511111111111106</v>
      </c>
    </row>
    <row r="9" spans="1:36" x14ac:dyDescent="0.2">
      <c r="A9" s="43" t="s">
        <v>151</v>
      </c>
      <c r="B9" s="11">
        <f>[5]Abril!$E$5</f>
        <v>92.375</v>
      </c>
      <c r="C9" s="11">
        <f>[5]Abril!$E$6</f>
        <v>77.416666666666671</v>
      </c>
      <c r="D9" s="11">
        <f>[5]Abril!$E$7</f>
        <v>70.666666666666671</v>
      </c>
      <c r="E9" s="11">
        <f>[5]Abril!$E$8</f>
        <v>65.666666666666671</v>
      </c>
      <c r="F9" s="11">
        <f>[5]Abril!$E$9</f>
        <v>66.130434782608702</v>
      </c>
      <c r="G9" s="11">
        <f>[5]Abril!$E$10</f>
        <v>66.916666666666671</v>
      </c>
      <c r="H9" s="11">
        <f>[5]Abril!$E$11</f>
        <v>79.791666666666671</v>
      </c>
      <c r="I9" s="11">
        <f>[5]Abril!$E$12</f>
        <v>93.708333333333329</v>
      </c>
      <c r="J9" s="11">
        <f>[5]Abril!$E$13</f>
        <v>80.291666666666671</v>
      </c>
      <c r="K9" s="11">
        <f>[5]Abril!$E$14</f>
        <v>74.375</v>
      </c>
      <c r="L9" s="11">
        <f>[5]Abril!$E$15</f>
        <v>74.416666666666671</v>
      </c>
      <c r="M9" s="11">
        <f>[5]Abril!$E$16</f>
        <v>83.666666666666671</v>
      </c>
      <c r="N9" s="11">
        <f>[5]Abril!$E$17</f>
        <v>91.791666666666671</v>
      </c>
      <c r="O9" s="11">
        <f>[5]Abril!$E$18</f>
        <v>94</v>
      </c>
      <c r="P9" s="11">
        <f>[5]Abril!$E$19</f>
        <v>90.5</v>
      </c>
      <c r="Q9" s="11">
        <f>[5]Abril!$E$20</f>
        <v>94.375</v>
      </c>
      <c r="R9" s="11">
        <f>[5]Abril!$E$21</f>
        <v>82.375</v>
      </c>
      <c r="S9" s="11">
        <f>[5]Abril!$E$22</f>
        <v>67.666666666666671</v>
      </c>
      <c r="T9" s="11">
        <f>[5]Abril!$E$23</f>
        <v>68.166666666666671</v>
      </c>
      <c r="U9" s="11">
        <f>[5]Abril!$E$24</f>
        <v>67.125</v>
      </c>
      <c r="V9" s="11">
        <f>[5]Abril!$E$25</f>
        <v>73.75</v>
      </c>
      <c r="W9" s="11">
        <f>[5]Abril!$E$26</f>
        <v>76.25</v>
      </c>
      <c r="X9" s="11">
        <f>[5]Abril!$E$27</f>
        <v>62.833333333333336</v>
      </c>
      <c r="Y9" s="11">
        <f>[5]Abril!$E$28</f>
        <v>72.458333333333329</v>
      </c>
      <c r="Z9" s="11">
        <f>[5]Abril!$E$29</f>
        <v>73.083333333333329</v>
      </c>
      <c r="AA9" s="11">
        <f>[5]Abril!$E$30</f>
        <v>67</v>
      </c>
      <c r="AB9" s="11">
        <f>[5]Abril!$E$31</f>
        <v>67.333333333333329</v>
      </c>
      <c r="AC9" s="11">
        <f>[5]Abril!$E$32</f>
        <v>62.708333333333336</v>
      </c>
      <c r="AD9" s="11">
        <f>[5]Abril!$E$33</f>
        <v>68.791666666666671</v>
      </c>
      <c r="AE9" s="11">
        <f>[5]Abril!$E$34</f>
        <v>66.625</v>
      </c>
      <c r="AF9" s="69" t="s">
        <v>210</v>
      </c>
    </row>
    <row r="10" spans="1:36" x14ac:dyDescent="0.2">
      <c r="A10" s="43" t="s">
        <v>95</v>
      </c>
      <c r="B10" s="11">
        <f>[6]Abril!$E$5</f>
        <v>88</v>
      </c>
      <c r="C10" s="11">
        <f>[6]Abril!$E$6</f>
        <v>86.958333333333329</v>
      </c>
      <c r="D10" s="11">
        <f>[6]Abril!$E$7</f>
        <v>79.875</v>
      </c>
      <c r="E10" s="11">
        <f>[6]Abril!$E$8</f>
        <v>77.458333333333329</v>
      </c>
      <c r="F10" s="11">
        <f>[6]Abril!$E$9</f>
        <v>75.291666666666671</v>
      </c>
      <c r="G10" s="11">
        <f>[6]Abril!$E$10</f>
        <v>75.291666666666671</v>
      </c>
      <c r="H10" s="11">
        <f>[6]Abril!$E$11</f>
        <v>95.208333333333329</v>
      </c>
      <c r="I10" s="11">
        <f>[6]Abril!$E$12</f>
        <v>90.708333333333329</v>
      </c>
      <c r="J10" s="11">
        <f>[6]Abril!$E$13</f>
        <v>88.333333333333329</v>
      </c>
      <c r="K10" s="11">
        <f>[6]Abril!$E$14</f>
        <v>90.739130434782609</v>
      </c>
      <c r="L10" s="11">
        <f>[6]Abril!$E$15</f>
        <v>90.041666666666671</v>
      </c>
      <c r="M10" s="11">
        <f>[6]Abril!$E$16</f>
        <v>90.958333333333329</v>
      </c>
      <c r="N10" s="11">
        <f>[6]Abril!$E$17</f>
        <v>89.25</v>
      </c>
      <c r="O10" s="11">
        <f>[6]Abril!$E$18</f>
        <v>88</v>
      </c>
      <c r="P10" s="11">
        <f>[6]Abril!$E$19</f>
        <v>97.375</v>
      </c>
      <c r="Q10" s="11">
        <f>[6]Abril!$E$20</f>
        <v>98.833333333333329</v>
      </c>
      <c r="R10" s="11">
        <f>[6]Abril!$E$21</f>
        <v>94.666666666666671</v>
      </c>
      <c r="S10" s="11">
        <f>[6]Abril!$E$22</f>
        <v>76.416666666666671</v>
      </c>
      <c r="T10" s="11">
        <f>[6]Abril!$E$23</f>
        <v>83.916666666666671</v>
      </c>
      <c r="U10" s="11">
        <f>[6]Abril!$E$24</f>
        <v>83.5</v>
      </c>
      <c r="V10" s="11">
        <f>[6]Abril!$E$25</f>
        <v>79.833333333333329</v>
      </c>
      <c r="W10" s="11">
        <f>[6]Abril!$E$26</f>
        <v>71.333333333333329</v>
      </c>
      <c r="X10" s="11">
        <f>[6]Abril!$E$27</f>
        <v>64.391304347826093</v>
      </c>
      <c r="Y10" s="11">
        <f>[6]Abril!$E$28</f>
        <v>64.333333333333329</v>
      </c>
      <c r="Z10" s="11">
        <f>[6]Abril!$E$29</f>
        <v>76.041666666666671</v>
      </c>
      <c r="AA10" s="11">
        <f>[6]Abril!$E$30</f>
        <v>77</v>
      </c>
      <c r="AB10" s="11">
        <f>[6]Abril!$E$31</f>
        <v>72.25</v>
      </c>
      <c r="AC10" s="11">
        <f>[6]Abril!$E$32</f>
        <v>74.708333333333329</v>
      </c>
      <c r="AD10" s="11">
        <f>[6]Abril!$E$33</f>
        <v>76.625</v>
      </c>
      <c r="AE10" s="11">
        <f>[6]Abril!$E$34</f>
        <v>71.791666666666671</v>
      </c>
      <c r="AF10" s="69">
        <f t="shared" si="1"/>
        <v>82.304347826086953</v>
      </c>
    </row>
    <row r="11" spans="1:36" x14ac:dyDescent="0.2">
      <c r="A11" s="43" t="s">
        <v>52</v>
      </c>
      <c r="B11" s="11">
        <f>[7]Abril!$E$5</f>
        <v>68.384615384615387</v>
      </c>
      <c r="C11" s="11">
        <f>[7]Abril!$E$6</f>
        <v>63</v>
      </c>
      <c r="D11" s="11">
        <f>[7]Abril!$E$7</f>
        <v>61.421052631578945</v>
      </c>
      <c r="E11" s="11">
        <f>[7]Abril!$E$8</f>
        <v>62.3</v>
      </c>
      <c r="F11" s="11">
        <f>[7]Abril!$E$9</f>
        <v>57.952380952380949</v>
      </c>
      <c r="G11" s="11">
        <f>[7]Abril!$E$10</f>
        <v>59.5</v>
      </c>
      <c r="H11" s="11">
        <f>[7]Abril!$E$11</f>
        <v>67.181818181818187</v>
      </c>
      <c r="I11" s="11">
        <f>[7]Abril!$E$12</f>
        <v>67.545454545454547</v>
      </c>
      <c r="J11" s="11">
        <f>[7]Abril!$E$13</f>
        <v>69.92307692307692</v>
      </c>
      <c r="K11" s="11">
        <f>[7]Abril!$E$14</f>
        <v>71.5625</v>
      </c>
      <c r="L11" s="11">
        <f>[7]Abril!$E$15</f>
        <v>68.888888888888886</v>
      </c>
      <c r="M11" s="11">
        <f>[7]Abril!$E$16</f>
        <v>73.066666666666663</v>
      </c>
      <c r="N11" s="11">
        <f>[7]Abril!$E$17</f>
        <v>72.583333333333329</v>
      </c>
      <c r="O11" s="11">
        <f>[7]Abril!$E$18</f>
        <v>75.599999999999994</v>
      </c>
      <c r="P11" s="11">
        <f>[7]Abril!$E$19</f>
        <v>74</v>
      </c>
      <c r="Q11" s="11">
        <f>[7]Abril!$E$20</f>
        <v>79.5</v>
      </c>
      <c r="R11" s="11">
        <f>[7]Abril!$E$21</f>
        <v>78</v>
      </c>
      <c r="S11" s="11">
        <f>[7]Abril!$E$22</f>
        <v>66.916666666666671</v>
      </c>
      <c r="T11" s="11">
        <f>[7]Abril!$E$23</f>
        <v>55.615384615384613</v>
      </c>
      <c r="U11" s="11">
        <f>[7]Abril!$E$24</f>
        <v>67.25</v>
      </c>
      <c r="V11" s="11">
        <f>[7]Abril!$E$25</f>
        <v>70</v>
      </c>
      <c r="W11" s="11">
        <f>[7]Abril!$E$26</f>
        <v>60.789473684210527</v>
      </c>
      <c r="X11" s="11">
        <f>[7]Abril!$E$27</f>
        <v>53.208333333333336</v>
      </c>
      <c r="Y11" s="11">
        <f>[7]Abril!$E$28</f>
        <v>56.625</v>
      </c>
      <c r="Z11" s="11">
        <f>[7]Abril!$E$29</f>
        <v>63.041666666666664</v>
      </c>
      <c r="AA11" s="11">
        <f>[7]Abril!$E$30</f>
        <v>64.952380952380949</v>
      </c>
      <c r="AB11" s="11">
        <f>[7]Abril!$E$31</f>
        <v>55.705882352941174</v>
      </c>
      <c r="AC11" s="11">
        <f>[7]Abril!$E$32</f>
        <v>55.125</v>
      </c>
      <c r="AD11" s="11">
        <f>[7]Abril!$E$33</f>
        <v>58.791666666666664</v>
      </c>
      <c r="AE11" s="11">
        <f>[7]Abril!$E$34</f>
        <v>53.708333333333336</v>
      </c>
      <c r="AF11" s="69">
        <f t="shared" si="1"/>
        <v>65.071319192646598</v>
      </c>
    </row>
    <row r="12" spans="1:36" hidden="1" x14ac:dyDescent="0.2">
      <c r="A12" s="43" t="s">
        <v>31</v>
      </c>
      <c r="B12" s="11" t="str">
        <f>[8]Abril!$E$5</f>
        <v>*</v>
      </c>
      <c r="C12" s="11" t="str">
        <f>[8]Abril!$E$6</f>
        <v>*</v>
      </c>
      <c r="D12" s="11" t="str">
        <f>[8]Abril!$E$7</f>
        <v>*</v>
      </c>
      <c r="E12" s="11" t="str">
        <f>[8]Abril!$E$8</f>
        <v>*</v>
      </c>
      <c r="F12" s="11" t="str">
        <f>[8]Abril!$E$9</f>
        <v>*</v>
      </c>
      <c r="G12" s="11" t="str">
        <f>[8]Abril!$E$10</f>
        <v>*</v>
      </c>
      <c r="H12" s="11" t="str">
        <f>[8]Abril!$E$11</f>
        <v>*</v>
      </c>
      <c r="I12" s="11" t="str">
        <f>[8]Abril!$E$12</f>
        <v>*</v>
      </c>
      <c r="J12" s="11" t="str">
        <f>[8]Abril!$E$13</f>
        <v>*</v>
      </c>
      <c r="K12" s="11" t="str">
        <f>[8]Abril!$E$14</f>
        <v>*</v>
      </c>
      <c r="L12" s="11" t="str">
        <f>[8]Abril!$E$15</f>
        <v>*</v>
      </c>
      <c r="M12" s="11" t="str">
        <f>[8]Abril!$E$16</f>
        <v>*</v>
      </c>
      <c r="N12" s="11" t="str">
        <f>[8]Abril!$E$17</f>
        <v>*</v>
      </c>
      <c r="O12" s="11" t="str">
        <f>[8]Abril!$E$18</f>
        <v>*</v>
      </c>
      <c r="P12" s="11" t="str">
        <f>[8]Abril!$E$19</f>
        <v>*</v>
      </c>
      <c r="Q12" s="11" t="str">
        <f>[8]Abril!$E$20</f>
        <v>*</v>
      </c>
      <c r="R12" s="11" t="str">
        <f>[8]Abril!$E$21</f>
        <v>*</v>
      </c>
      <c r="S12" s="11" t="str">
        <f>[8]Abril!$E$22</f>
        <v>*</v>
      </c>
      <c r="T12" s="11" t="str">
        <f>[8]Abril!$E$23</f>
        <v>*</v>
      </c>
      <c r="U12" s="11" t="str">
        <f>[8]Abril!$E$24</f>
        <v>*</v>
      </c>
      <c r="V12" s="11" t="str">
        <f>[8]Abril!$E$25</f>
        <v>*</v>
      </c>
      <c r="W12" s="11" t="str">
        <f>[8]Abril!$E$26</f>
        <v>*</v>
      </c>
      <c r="X12" s="11" t="str">
        <f>[8]Abril!$E$27</f>
        <v>*</v>
      </c>
      <c r="Y12" s="11" t="str">
        <f>[8]Abril!$E$28</f>
        <v>*</v>
      </c>
      <c r="Z12" s="11" t="str">
        <f>[8]Abril!$E$29</f>
        <v>*</v>
      </c>
      <c r="AA12" s="11" t="str">
        <f>[8]Abril!$E$30</f>
        <v>*</v>
      </c>
      <c r="AB12" s="11" t="str">
        <f>[8]Abril!$E$31</f>
        <v>*</v>
      </c>
      <c r="AC12" s="11" t="str">
        <f>[8]Abril!$E$32</f>
        <v>*</v>
      </c>
      <c r="AD12" s="11" t="str">
        <f>[8]Abril!$E$33</f>
        <v>*</v>
      </c>
      <c r="AE12" s="11" t="str">
        <f>[8]Abril!$E$34</f>
        <v>*</v>
      </c>
      <c r="AF12" s="69" t="s">
        <v>210</v>
      </c>
    </row>
    <row r="13" spans="1:36" x14ac:dyDescent="0.2">
      <c r="A13" s="43" t="s">
        <v>98</v>
      </c>
      <c r="B13" s="11">
        <f>[9]Abril!$E$5</f>
        <v>95.166666666666671</v>
      </c>
      <c r="C13" s="11">
        <f>[9]Abril!$E$6</f>
        <v>89.333333333333329</v>
      </c>
      <c r="D13" s="11">
        <f>[9]Abril!$E$7</f>
        <v>80.25</v>
      </c>
      <c r="E13" s="11">
        <f>[9]Abril!$E$8</f>
        <v>76.375</v>
      </c>
      <c r="F13" s="11">
        <f>[9]Abril!$E$9</f>
        <v>77.708333333333329</v>
      </c>
      <c r="G13" s="11">
        <f>[9]Abril!$E$10</f>
        <v>73.666666666666671</v>
      </c>
      <c r="H13" s="11">
        <f>[9]Abril!$E$11</f>
        <v>83.208333333333329</v>
      </c>
      <c r="I13" s="11">
        <f>[9]Abril!$E$12</f>
        <v>93.833333333333329</v>
      </c>
      <c r="J13" s="11">
        <f>[9]Abril!$E$13</f>
        <v>87.958333333333329</v>
      </c>
      <c r="K13" s="11">
        <f>[9]Abril!$E$14</f>
        <v>82.916666666666671</v>
      </c>
      <c r="L13" s="11">
        <f>[9]Abril!$E$15</f>
        <v>90.875</v>
      </c>
      <c r="M13" s="11">
        <f>[9]Abril!$E$16</f>
        <v>91.958333333333329</v>
      </c>
      <c r="N13" s="11">
        <f>[9]Abril!$E$17</f>
        <v>87</v>
      </c>
      <c r="O13" s="11">
        <f>[9]Abril!$E$18</f>
        <v>85.708333333333329</v>
      </c>
      <c r="P13" s="11">
        <f>[9]Abril!$E$19</f>
        <v>93.25</v>
      </c>
      <c r="Q13" s="11">
        <f>[9]Abril!$E$20</f>
        <v>96.5</v>
      </c>
      <c r="R13" s="11">
        <f>[9]Abril!$E$21</f>
        <v>83.375</v>
      </c>
      <c r="S13" s="11">
        <f>[9]Abril!$E$22</f>
        <v>71.958333333333329</v>
      </c>
      <c r="T13" s="11">
        <f>[9]Abril!$E$23</f>
        <v>72.208333333333329</v>
      </c>
      <c r="U13" s="11">
        <f>[9]Abril!$E$24</f>
        <v>74.166666666666671</v>
      </c>
      <c r="V13" s="11">
        <f>[9]Abril!$E$25</f>
        <v>75.041666666666671</v>
      </c>
      <c r="W13" s="11">
        <f>[9]Abril!$E$26</f>
        <v>76.125</v>
      </c>
      <c r="X13" s="11">
        <f>[9]Abril!$E$27</f>
        <v>71.958333333333329</v>
      </c>
      <c r="Y13" s="11">
        <f>[9]Abril!$E$28</f>
        <v>79.166666666666671</v>
      </c>
      <c r="Z13" s="11">
        <f>[9]Abril!$E$29</f>
        <v>71.416666666666671</v>
      </c>
      <c r="AA13" s="11">
        <f>[9]Abril!$E$30</f>
        <v>71.791666666666671</v>
      </c>
      <c r="AB13" s="11">
        <f>[9]Abril!$E$31</f>
        <v>71.625</v>
      </c>
      <c r="AC13" s="11">
        <f>[9]Abril!$E$32</f>
        <v>76.75</v>
      </c>
      <c r="AD13" s="11">
        <f>[9]Abril!$E$33</f>
        <v>76.083333333333329</v>
      </c>
      <c r="AE13" s="11">
        <f>[9]Abril!$E$34</f>
        <v>74.875</v>
      </c>
      <c r="AF13" s="69">
        <f t="shared" si="1"/>
        <v>81.075000000000003</v>
      </c>
    </row>
    <row r="14" spans="1:36" hidden="1" x14ac:dyDescent="0.2">
      <c r="A14" s="43" t="s">
        <v>102</v>
      </c>
      <c r="B14" s="11" t="str">
        <f>[10]Abril!$E$5</f>
        <v>*</v>
      </c>
      <c r="C14" s="11" t="str">
        <f>[10]Abril!$E$6</f>
        <v>*</v>
      </c>
      <c r="D14" s="11" t="str">
        <f>[10]Abril!$E$7</f>
        <v>*</v>
      </c>
      <c r="E14" s="11" t="str">
        <f>[10]Abril!$E$8</f>
        <v>*</v>
      </c>
      <c r="F14" s="11" t="str">
        <f>[10]Abril!$E$9</f>
        <v>*</v>
      </c>
      <c r="G14" s="11" t="str">
        <f>[10]Abril!$E$10</f>
        <v>*</v>
      </c>
      <c r="H14" s="11" t="str">
        <f>[10]Abril!$E$11</f>
        <v>*</v>
      </c>
      <c r="I14" s="11" t="str">
        <f>[10]Abril!$E$12</f>
        <v>*</v>
      </c>
      <c r="J14" s="11" t="str">
        <f>[10]Abril!$E$13</f>
        <v>*</v>
      </c>
      <c r="K14" s="11" t="str">
        <f>[10]Abril!$E$14</f>
        <v>*</v>
      </c>
      <c r="L14" s="11" t="str">
        <f>[10]Abril!$E$15</f>
        <v>*</v>
      </c>
      <c r="M14" s="11" t="str">
        <f>[10]Abril!$E$16</f>
        <v>*</v>
      </c>
      <c r="N14" s="11" t="str">
        <f>[10]Abril!$E$17</f>
        <v>*</v>
      </c>
      <c r="O14" s="11" t="str">
        <f>[10]Abril!$E$18</f>
        <v>*</v>
      </c>
      <c r="P14" s="11" t="str">
        <f>[10]Abril!$E$19</f>
        <v>*</v>
      </c>
      <c r="Q14" s="11" t="str">
        <f>[10]Abril!$E$20</f>
        <v>*</v>
      </c>
      <c r="R14" s="11" t="str">
        <f>[10]Abril!$E$21</f>
        <v>*</v>
      </c>
      <c r="S14" s="11" t="str">
        <f>[10]Abril!$E$22</f>
        <v>*</v>
      </c>
      <c r="T14" s="11" t="str">
        <f>[10]Abril!$E$23</f>
        <v>*</v>
      </c>
      <c r="U14" s="11" t="str">
        <f>[10]Abril!$E$24</f>
        <v>*</v>
      </c>
      <c r="V14" s="11" t="str">
        <f>[10]Abril!$E$25</f>
        <v>*</v>
      </c>
      <c r="W14" s="11" t="str">
        <f>[10]Abril!$E$26</f>
        <v>*</v>
      </c>
      <c r="X14" s="11" t="str">
        <f>[10]Abril!$E$27</f>
        <v>*</v>
      </c>
      <c r="Y14" s="11" t="str">
        <f>[10]Abril!$E$28</f>
        <v>*</v>
      </c>
      <c r="Z14" s="11" t="str">
        <f>[10]Abril!$E$29</f>
        <v>*</v>
      </c>
      <c r="AA14" s="11" t="str">
        <f>[10]Abril!$E$30</f>
        <v>*</v>
      </c>
      <c r="AB14" s="11" t="str">
        <f>[10]Abril!$E$31</f>
        <v>*</v>
      </c>
      <c r="AC14" s="11" t="str">
        <f>[10]Abril!$E$32</f>
        <v>*</v>
      </c>
      <c r="AD14" s="11" t="str">
        <f>[10]Abril!$E$33</f>
        <v>*</v>
      </c>
      <c r="AE14" s="11" t="str">
        <f>[10]Abril!$E$34</f>
        <v>*</v>
      </c>
      <c r="AF14" s="69" t="s">
        <v>210</v>
      </c>
      <c r="AJ14" t="s">
        <v>35</v>
      </c>
    </row>
    <row r="15" spans="1:36" x14ac:dyDescent="0.2">
      <c r="A15" s="43" t="s">
        <v>105</v>
      </c>
      <c r="B15" s="11">
        <f>[11]Abril!$E$5</f>
        <v>94.291666666666671</v>
      </c>
      <c r="C15" s="11">
        <f>[11]Abril!$E$6</f>
        <v>81.666666666666671</v>
      </c>
      <c r="D15" s="11">
        <f>[11]Abril!$E$7</f>
        <v>68.541666666666671</v>
      </c>
      <c r="E15" s="11">
        <f>[11]Abril!$E$8</f>
        <v>64.869565217391298</v>
      </c>
      <c r="F15" s="11">
        <f>[11]Abril!$E$9</f>
        <v>63.041666666666664</v>
      </c>
      <c r="G15" s="11">
        <f>[11]Abril!$E$10</f>
        <v>66.041666666666671</v>
      </c>
      <c r="H15" s="11">
        <f>[11]Abril!$E$11</f>
        <v>73.708333333333329</v>
      </c>
      <c r="I15" s="11">
        <f>[11]Abril!$E$12</f>
        <v>88.5</v>
      </c>
      <c r="J15" s="11">
        <f>[11]Abril!$E$13</f>
        <v>79.166666666666671</v>
      </c>
      <c r="K15" s="11">
        <f>[11]Abril!$E$14</f>
        <v>71</v>
      </c>
      <c r="L15" s="11">
        <f>[11]Abril!$E$15</f>
        <v>70</v>
      </c>
      <c r="M15" s="11">
        <f>[11]Abril!$E$16</f>
        <v>69.166666666666671</v>
      </c>
      <c r="N15" s="11">
        <f>[11]Abril!$E$17</f>
        <v>82.041666666666671</v>
      </c>
      <c r="O15" s="11">
        <f>[11]Abril!$E$18</f>
        <v>94.458333333333329</v>
      </c>
      <c r="P15" s="11">
        <f>[11]Abril!$E$19</f>
        <v>98.125</v>
      </c>
      <c r="Q15" s="11">
        <f>[11]Abril!$E$20</f>
        <v>93.25</v>
      </c>
      <c r="R15" s="11">
        <f>[11]Abril!$E$21</f>
        <v>84.583333333333329</v>
      </c>
      <c r="S15" s="11">
        <f>[11]Abril!$E$22</f>
        <v>76.291666666666671</v>
      </c>
      <c r="T15" s="11">
        <f>[11]Abril!$E$23</f>
        <v>67.458333333333329</v>
      </c>
      <c r="U15" s="11">
        <f>[11]Abril!$E$24</f>
        <v>66.083333333333329</v>
      </c>
      <c r="V15" s="11">
        <f>[11]Abril!$E$25</f>
        <v>72.416666666666671</v>
      </c>
      <c r="W15" s="11">
        <f>[11]Abril!$E$26</f>
        <v>69.916666666666671</v>
      </c>
      <c r="X15" s="11">
        <f>[11]Abril!$E$27</f>
        <v>65.583333333333329</v>
      </c>
      <c r="Y15" s="11">
        <f>[11]Abril!$E$28</f>
        <v>64.458333333333329</v>
      </c>
      <c r="Z15" s="11">
        <f>[11]Abril!$E$29</f>
        <v>69.875</v>
      </c>
      <c r="AA15" s="11">
        <f>[11]Abril!$E$30</f>
        <v>67.125</v>
      </c>
      <c r="AB15" s="11">
        <f>[11]Abril!$E$31</f>
        <v>67.666666666666671</v>
      </c>
      <c r="AC15" s="11">
        <f>[11]Abril!$E$32</f>
        <v>70.25</v>
      </c>
      <c r="AD15" s="11">
        <f>[11]Abril!$E$33</f>
        <v>71.333333333333329</v>
      </c>
      <c r="AE15" s="11">
        <f>[11]Abril!$E$34</f>
        <v>67.25</v>
      </c>
      <c r="AF15" s="69">
        <f t="shared" si="1"/>
        <v>74.605374396135261</v>
      </c>
      <c r="AJ15" t="s">
        <v>35</v>
      </c>
    </row>
    <row r="16" spans="1:36" x14ac:dyDescent="0.2">
      <c r="A16" s="43" t="s">
        <v>152</v>
      </c>
      <c r="B16" s="11">
        <f>[12]Abril!$E$5</f>
        <v>77.2</v>
      </c>
      <c r="C16" s="11">
        <f>[12]Abril!$E$6</f>
        <v>76.111111111111114</v>
      </c>
      <c r="D16" s="11">
        <f>[12]Abril!$E$7</f>
        <v>64.545454545454547</v>
      </c>
      <c r="E16" s="11">
        <f>[12]Abril!$E$8</f>
        <v>72.538461538461533</v>
      </c>
      <c r="F16" s="11">
        <f>[12]Abril!$E$9</f>
        <v>68.266666666666666</v>
      </c>
      <c r="G16" s="11">
        <f>[12]Abril!$E$10</f>
        <v>77.222222222222229</v>
      </c>
      <c r="H16" s="11">
        <f>[12]Abril!$E$11</f>
        <v>84.777777777777771</v>
      </c>
      <c r="I16" s="11">
        <f>[12]Abril!$E$12</f>
        <v>86.888888888888886</v>
      </c>
      <c r="J16" s="11">
        <f>[12]Abril!$E$13</f>
        <v>73.857142857142861</v>
      </c>
      <c r="K16" s="11">
        <f>[12]Abril!$E$14</f>
        <v>80.2</v>
      </c>
      <c r="L16" s="11">
        <f>[12]Abril!$E$15</f>
        <v>89.571428571428569</v>
      </c>
      <c r="M16" s="11">
        <f>[12]Abril!$E$16</f>
        <v>86</v>
      </c>
      <c r="N16" s="11">
        <f>[12]Abril!$E$17</f>
        <v>84.2</v>
      </c>
      <c r="O16" s="11">
        <f>[12]Abril!$E$18</f>
        <v>80.666666666666671</v>
      </c>
      <c r="P16" s="11">
        <f>[12]Abril!$E$19</f>
        <v>98</v>
      </c>
      <c r="Q16" s="11">
        <f>[12]Abril!$E$20</f>
        <v>98.25</v>
      </c>
      <c r="R16" s="11">
        <f>[12]Abril!$E$21</f>
        <v>98.8</v>
      </c>
      <c r="S16" s="11">
        <f>[12]Abril!$E$22</f>
        <v>61.583333333333336</v>
      </c>
      <c r="T16" s="11">
        <f>[12]Abril!$E$23</f>
        <v>73.166666666666671</v>
      </c>
      <c r="U16" s="11">
        <f>[12]Abril!$E$24</f>
        <v>67.538461538461533</v>
      </c>
      <c r="V16" s="11">
        <f>[12]Abril!$E$25</f>
        <v>76.8125</v>
      </c>
      <c r="W16" s="11">
        <f>[12]Abril!$E$26</f>
        <v>73.958333333333329</v>
      </c>
      <c r="X16" s="11">
        <f>[12]Abril!$E$27</f>
        <v>55.153846153846153</v>
      </c>
      <c r="Y16" s="11">
        <f>[12]Abril!$E$28</f>
        <v>65.533333333333331</v>
      </c>
      <c r="Z16" s="11">
        <f>[12]Abril!$E$29</f>
        <v>63.071428571428569</v>
      </c>
      <c r="AA16" s="11">
        <f>[12]Abril!$E$30</f>
        <v>72.421052631578945</v>
      </c>
      <c r="AB16" s="11">
        <f>[12]Abril!$E$31</f>
        <v>65.857142857142861</v>
      </c>
      <c r="AC16" s="11">
        <f>[12]Abril!$E$32</f>
        <v>65.84615384615384</v>
      </c>
      <c r="AD16" s="11">
        <f>[12]Abril!$E$33</f>
        <v>65.307692307692307</v>
      </c>
      <c r="AE16" s="11">
        <f>[12]Abril!$E$34</f>
        <v>70.400000000000006</v>
      </c>
      <c r="AF16" s="69">
        <f t="shared" si="1"/>
        <v>75.791525513959726</v>
      </c>
    </row>
    <row r="17" spans="1:36" x14ac:dyDescent="0.2">
      <c r="A17" s="43" t="s">
        <v>2</v>
      </c>
      <c r="B17" s="11">
        <f>[13]Abril!$E$5</f>
        <v>81.416666666666671</v>
      </c>
      <c r="C17" s="11">
        <f>[13]Abril!$E$6</f>
        <v>78.916666666666671</v>
      </c>
      <c r="D17" s="11">
        <f>[13]Abril!$E$7</f>
        <v>70.583333333333329</v>
      </c>
      <c r="E17" s="11">
        <f>[13]Abril!$E$8</f>
        <v>68.041666666666671</v>
      </c>
      <c r="F17" s="11">
        <f>[13]Abril!$E$9</f>
        <v>56.958333333333336</v>
      </c>
      <c r="G17" s="11">
        <f>[13]Abril!$E$10</f>
        <v>59.791666666666664</v>
      </c>
      <c r="H17" s="11">
        <f>[13]Abril!$E$11</f>
        <v>81.375</v>
      </c>
      <c r="I17" s="11">
        <f>[13]Abril!$E$12</f>
        <v>76.625</v>
      </c>
      <c r="J17" s="11">
        <f>[13]Abril!$E$13</f>
        <v>78.291666666666671</v>
      </c>
      <c r="K17" s="11">
        <f>[13]Abril!$E$14</f>
        <v>78.875</v>
      </c>
      <c r="L17" s="11">
        <f>[13]Abril!$E$15</f>
        <v>79.875</v>
      </c>
      <c r="M17" s="11">
        <f>[13]Abril!$E$16</f>
        <v>84.375</v>
      </c>
      <c r="N17" s="11">
        <f>[13]Abril!$E$17</f>
        <v>79.5</v>
      </c>
      <c r="O17" s="11">
        <f>[13]Abril!$E$18</f>
        <v>77.583333333333329</v>
      </c>
      <c r="P17" s="11">
        <f>[13]Abril!$E$19</f>
        <v>84.416666666666671</v>
      </c>
      <c r="Q17" s="11">
        <f>[13]Abril!$E$20</f>
        <v>87.375</v>
      </c>
      <c r="R17" s="11">
        <f>[13]Abril!$E$21</f>
        <v>85.708333333333329</v>
      </c>
      <c r="S17" s="11">
        <f>[13]Abril!$E$22</f>
        <v>61.208333333333336</v>
      </c>
      <c r="T17" s="11">
        <f>[13]Abril!$E$23</f>
        <v>65.75</v>
      </c>
      <c r="U17" s="11">
        <f>[13]Abril!$E$24</f>
        <v>64.291666666666671</v>
      </c>
      <c r="V17" s="11">
        <f>[13]Abril!$E$25</f>
        <v>64.625</v>
      </c>
      <c r="W17" s="11">
        <f>[13]Abril!$E$26</f>
        <v>60.333333333333336</v>
      </c>
      <c r="X17" s="11">
        <f>[13]Abril!$E$27</f>
        <v>55.208333333333336</v>
      </c>
      <c r="Y17" s="11">
        <f>[13]Abril!$E$28</f>
        <v>58.625</v>
      </c>
      <c r="Z17" s="11">
        <f>[13]Abril!$E$29</f>
        <v>57.75</v>
      </c>
      <c r="AA17" s="11">
        <f>[13]Abril!$E$30</f>
        <v>58.458333333333336</v>
      </c>
      <c r="AB17" s="11">
        <f>[13]Abril!$E$31</f>
        <v>63.125</v>
      </c>
      <c r="AC17" s="11">
        <f>[13]Abril!$E$32</f>
        <v>66.458333333333329</v>
      </c>
      <c r="AD17" s="11">
        <f>[13]Abril!$E$33</f>
        <v>64.416666666666671</v>
      </c>
      <c r="AE17" s="11">
        <f>[13]Abril!$E$34</f>
        <v>65.25</v>
      </c>
      <c r="AF17" s="69">
        <f t="shared" si="1"/>
        <v>70.506944444444429</v>
      </c>
      <c r="AH17" s="12" t="s">
        <v>35</v>
      </c>
    </row>
    <row r="18" spans="1:36" x14ac:dyDescent="0.2">
      <c r="A18" s="43" t="s">
        <v>3</v>
      </c>
      <c r="B18" s="11">
        <f>[14]Abril!$E$5</f>
        <v>69.384615384615387</v>
      </c>
      <c r="C18" s="11">
        <f>[14]Abril!$E$6</f>
        <v>76.375</v>
      </c>
      <c r="D18" s="11">
        <f>[14]Abril!$E$7</f>
        <v>61.909090909090907</v>
      </c>
      <c r="E18" s="11">
        <f>[14]Abril!$E$8</f>
        <v>63.5</v>
      </c>
      <c r="F18" s="11">
        <f>[14]Abril!$E$9</f>
        <v>68.0625</v>
      </c>
      <c r="G18" s="11">
        <f>[14]Abril!$E$10</f>
        <v>65.2</v>
      </c>
      <c r="H18" s="11">
        <f>[14]Abril!$E$11</f>
        <v>72.1875</v>
      </c>
      <c r="I18" s="11">
        <f>[14]Abril!$E$12</f>
        <v>77.7</v>
      </c>
      <c r="J18" s="11">
        <f>[14]Abril!$E$13</f>
        <v>79.125</v>
      </c>
      <c r="K18" s="11">
        <f>[14]Abril!$E$14</f>
        <v>64.333333333333329</v>
      </c>
      <c r="L18" s="11">
        <f>[14]Abril!$E$15</f>
        <v>86.4</v>
      </c>
      <c r="M18" s="11">
        <f>[14]Abril!$E$16</f>
        <v>80.727272727272734</v>
      </c>
      <c r="N18" s="11">
        <f>[14]Abril!$E$17</f>
        <v>71.142857142857139</v>
      </c>
      <c r="O18" s="11">
        <f>[14]Abril!$E$18</f>
        <v>75.875</v>
      </c>
      <c r="P18" s="11">
        <f>[14]Abril!$E$19</f>
        <v>78.909090909090907</v>
      </c>
      <c r="Q18" s="11">
        <f>[14]Abril!$E$20</f>
        <v>66.727272727272734</v>
      </c>
      <c r="R18" s="11">
        <f>[14]Abril!$E$21</f>
        <v>71.2</v>
      </c>
      <c r="S18" s="11">
        <f>[14]Abril!$E$22</f>
        <v>67.461538461538467</v>
      </c>
      <c r="T18" s="11">
        <f>[14]Abril!$E$23</f>
        <v>70.5</v>
      </c>
      <c r="U18" s="11">
        <f>[14]Abril!$E$24</f>
        <v>67.266666666666666</v>
      </c>
      <c r="V18" s="11">
        <f>[14]Abril!$E$25</f>
        <v>67.75</v>
      </c>
      <c r="W18" s="11">
        <f>[14]Abril!$E$26</f>
        <v>53</v>
      </c>
      <c r="X18" s="11">
        <f>[14]Abril!$E$27</f>
        <v>58.294117647058826</v>
      </c>
      <c r="Y18" s="11">
        <f>[14]Abril!$E$28</f>
        <v>65.21052631578948</v>
      </c>
      <c r="Z18" s="11">
        <f>[14]Abril!$E$29</f>
        <v>67.8</v>
      </c>
      <c r="AA18" s="11">
        <f>[14]Abril!$E$30</f>
        <v>63.882352941176471</v>
      </c>
      <c r="AB18" s="11">
        <f>[14]Abril!$E$31</f>
        <v>61.352941176470587</v>
      </c>
      <c r="AC18" s="11">
        <f>[14]Abril!$E$32</f>
        <v>62</v>
      </c>
      <c r="AD18" s="11">
        <f>[14]Abril!$E$33</f>
        <v>64.684210526315795</v>
      </c>
      <c r="AE18" s="11">
        <f>[14]Abril!$E$34</f>
        <v>62.684210526315788</v>
      </c>
      <c r="AF18" s="69" t="s">
        <v>210</v>
      </c>
      <c r="AG18" s="12" t="s">
        <v>35</v>
      </c>
      <c r="AH18" s="12" t="s">
        <v>35</v>
      </c>
    </row>
    <row r="19" spans="1:36" x14ac:dyDescent="0.2">
      <c r="A19" s="43" t="s">
        <v>4</v>
      </c>
      <c r="B19" s="11">
        <f>[15]Abril!$E$5</f>
        <v>82.083333333333329</v>
      </c>
      <c r="C19" s="11">
        <f>[15]Abril!$E$6</f>
        <v>81.958333333333329</v>
      </c>
      <c r="D19" s="11">
        <f>[15]Abril!$E$7</f>
        <v>75.875</v>
      </c>
      <c r="E19" s="11">
        <f>[15]Abril!$E$8</f>
        <v>71.916666666666671</v>
      </c>
      <c r="F19" s="11">
        <f>[15]Abril!$E$9</f>
        <v>74.875</v>
      </c>
      <c r="G19" s="11">
        <f>[15]Abril!$E$10</f>
        <v>71.916666666666671</v>
      </c>
      <c r="H19" s="11">
        <f>[15]Abril!$E$11</f>
        <v>84.25</v>
      </c>
      <c r="I19" s="11">
        <f>[15]Abril!$E$12</f>
        <v>82.541666666666671</v>
      </c>
      <c r="J19" s="11">
        <f>[15]Abril!$E$13</f>
        <v>87.333333333333329</v>
      </c>
      <c r="K19" s="11">
        <f>[15]Abril!$E$14</f>
        <v>82.208333333333329</v>
      </c>
      <c r="L19" s="11">
        <f>[15]Abril!$E$15</f>
        <v>86.5</v>
      </c>
      <c r="M19" s="11">
        <f>[15]Abril!$E$16</f>
        <v>84.25</v>
      </c>
      <c r="N19" s="11">
        <f>[15]Abril!$E$17</f>
        <v>85.333333333333329</v>
      </c>
      <c r="O19" s="11">
        <f>[15]Abril!$E$18</f>
        <v>87.083333333333329</v>
      </c>
      <c r="P19" s="11">
        <f>[15]Abril!$E$19</f>
        <v>82.541666666666671</v>
      </c>
      <c r="Q19" s="11">
        <f>[15]Abril!$E$20</f>
        <v>78.625</v>
      </c>
      <c r="R19" s="11">
        <f>[15]Abril!$E$21</f>
        <v>85.958333333333329</v>
      </c>
      <c r="S19" s="11">
        <f>[15]Abril!$E$22</f>
        <v>83.083333333333329</v>
      </c>
      <c r="T19" s="11">
        <f>[15]Abril!$E$23</f>
        <v>80.666666666666671</v>
      </c>
      <c r="U19" s="11">
        <f>[15]Abril!$E$24</f>
        <v>73.833333333333329</v>
      </c>
      <c r="V19" s="11">
        <f>[15]Abril!$E$25</f>
        <v>70.833333333333329</v>
      </c>
      <c r="W19" s="11">
        <f>[15]Abril!$E$26</f>
        <v>58.25</v>
      </c>
      <c r="X19" s="11">
        <f>[15]Abril!$E$27</f>
        <v>50.333333333333336</v>
      </c>
      <c r="Y19" s="11">
        <f>[15]Abril!$E$28</f>
        <v>56.708333333333336</v>
      </c>
      <c r="Z19" s="11">
        <f>[15]Abril!$E$29</f>
        <v>60.958333333333336</v>
      </c>
      <c r="AA19" s="11">
        <f>[15]Abril!$E$30</f>
        <v>63.208333333333336</v>
      </c>
      <c r="AB19" s="11">
        <f>[15]Abril!$E$31</f>
        <v>61.291666666666664</v>
      </c>
      <c r="AC19" s="11">
        <f>[15]Abril!$E$32</f>
        <v>61.125</v>
      </c>
      <c r="AD19" s="11">
        <f>[15]Abril!$E$33</f>
        <v>60.666666666666664</v>
      </c>
      <c r="AE19" s="11">
        <f>[15]Abril!$E$34</f>
        <v>63.541666666666664</v>
      </c>
      <c r="AF19" s="69">
        <f t="shared" si="1"/>
        <v>74.324999999999974</v>
      </c>
      <c r="AH19" t="s">
        <v>35</v>
      </c>
    </row>
    <row r="20" spans="1:36" x14ac:dyDescent="0.2">
      <c r="A20" s="43" t="s">
        <v>5</v>
      </c>
      <c r="B20" s="11">
        <f>[16]Abril!$E$5</f>
        <v>77</v>
      </c>
      <c r="C20" s="11">
        <f>[16]Abril!$E$6</f>
        <v>75.583333333333329</v>
      </c>
      <c r="D20" s="11">
        <f>[16]Abril!$E$7</f>
        <v>71.958333333333329</v>
      </c>
      <c r="E20" s="11">
        <f>[16]Abril!$E$8</f>
        <v>67.541666666666671</v>
      </c>
      <c r="F20" s="11">
        <f>[16]Abril!$E$9</f>
        <v>65.333333333333329</v>
      </c>
      <c r="G20" s="11">
        <f>[16]Abril!$E$10</f>
        <v>71.333333333333329</v>
      </c>
      <c r="H20" s="11">
        <f>[16]Abril!$E$11</f>
        <v>74.458333333333329</v>
      </c>
      <c r="I20" s="11">
        <f>[16]Abril!$E$12</f>
        <v>75.333333333333329</v>
      </c>
      <c r="J20" s="11">
        <f>[16]Abril!$E$13</f>
        <v>78.166666666666671</v>
      </c>
      <c r="K20" s="11">
        <f>[16]Abril!$E$14</f>
        <v>76.125</v>
      </c>
      <c r="L20" s="11">
        <f>[16]Abril!$E$15</f>
        <v>84.708333333333329</v>
      </c>
      <c r="M20" s="11">
        <f>[16]Abril!$E$16</f>
        <v>81.458333333333329</v>
      </c>
      <c r="N20" s="11">
        <f>[16]Abril!$E$17</f>
        <v>77.833333333333329</v>
      </c>
      <c r="O20" s="11">
        <f>[16]Abril!$E$18</f>
        <v>76.125</v>
      </c>
      <c r="P20" s="11">
        <f>[16]Abril!$E$19</f>
        <v>79.291666666666671</v>
      </c>
      <c r="Q20" s="11">
        <f>[16]Abril!$E$20</f>
        <v>84.333333333333329</v>
      </c>
      <c r="R20" s="11">
        <f>[16]Abril!$E$21</f>
        <v>83.75</v>
      </c>
      <c r="S20" s="11">
        <f>[16]Abril!$E$22</f>
        <v>63.791666666666664</v>
      </c>
      <c r="T20" s="11">
        <f>[16]Abril!$E$23</f>
        <v>66.083333333333329</v>
      </c>
      <c r="U20" s="11">
        <f>[16]Abril!$E$24</f>
        <v>59.791666666666664</v>
      </c>
      <c r="V20" s="11">
        <f>[16]Abril!$E$25</f>
        <v>66.833333333333329</v>
      </c>
      <c r="W20" s="11">
        <f>[16]Abril!$E$26</f>
        <v>73.583333333333329</v>
      </c>
      <c r="X20" s="11">
        <f>[16]Abril!$E$27</f>
        <v>67.291666666666671</v>
      </c>
      <c r="Y20" s="11">
        <f>[16]Abril!$E$28</f>
        <v>65.916666666666671</v>
      </c>
      <c r="Z20" s="11">
        <f>[16]Abril!$E$29</f>
        <v>60.541666666666664</v>
      </c>
      <c r="AA20" s="11">
        <f>[16]Abril!$E$30</f>
        <v>57.666666666666664</v>
      </c>
      <c r="AB20" s="11">
        <f>[16]Abril!$E$31</f>
        <v>62.125</v>
      </c>
      <c r="AC20" s="11">
        <f>[16]Abril!$E$32</f>
        <v>65.625</v>
      </c>
      <c r="AD20" s="11">
        <f>[16]Abril!$E$33</f>
        <v>67</v>
      </c>
      <c r="AE20" s="11">
        <f>[16]Abril!$E$34</f>
        <v>67</v>
      </c>
      <c r="AF20" s="69">
        <f t="shared" si="1"/>
        <v>71.452777777777797</v>
      </c>
      <c r="AG20" s="12" t="s">
        <v>35</v>
      </c>
    </row>
    <row r="21" spans="1:36" x14ac:dyDescent="0.2">
      <c r="A21" s="43" t="s">
        <v>33</v>
      </c>
      <c r="B21" s="11">
        <f>[17]Abril!$E$5</f>
        <v>83.142857142857139</v>
      </c>
      <c r="C21" s="11">
        <f>[17]Abril!$E$6</f>
        <v>83.25</v>
      </c>
      <c r="D21" s="11">
        <f>[17]Abril!$E$7</f>
        <v>82.904761904761898</v>
      </c>
      <c r="E21" s="11">
        <f>[17]Abril!$E$8</f>
        <v>80.875</v>
      </c>
      <c r="F21" s="11">
        <f>[17]Abril!$E$9</f>
        <v>77.458333333333329</v>
      </c>
      <c r="G21" s="11">
        <f>[17]Abril!$E$10</f>
        <v>78.5</v>
      </c>
      <c r="H21" s="11">
        <f>[17]Abril!$E$11</f>
        <v>87.818181818181813</v>
      </c>
      <c r="I21" s="11">
        <f>[17]Abril!$E$12</f>
        <v>81.294117647058826</v>
      </c>
      <c r="J21" s="11">
        <f>[17]Abril!$E$13</f>
        <v>89.318181818181813</v>
      </c>
      <c r="K21" s="11">
        <f>[17]Abril!$E$14</f>
        <v>82.333333333333329</v>
      </c>
      <c r="L21" s="11">
        <f>[17]Abril!$E$15</f>
        <v>78.400000000000006</v>
      </c>
      <c r="M21" s="11">
        <f>[17]Abril!$E$16</f>
        <v>90.65</v>
      </c>
      <c r="N21" s="11">
        <f>[17]Abril!$E$17</f>
        <v>85.25</v>
      </c>
      <c r="O21" s="11">
        <f>[17]Abril!$E$18</f>
        <v>80</v>
      </c>
      <c r="P21" s="11">
        <f>[17]Abril!$E$19</f>
        <v>83.791666666666671</v>
      </c>
      <c r="Q21" s="11">
        <f>[17]Abril!$E$20</f>
        <v>79.277777777777771</v>
      </c>
      <c r="R21" s="11">
        <f>[17]Abril!$E$21</f>
        <v>79.666666666666671</v>
      </c>
      <c r="S21" s="11">
        <f>[17]Abril!$E$22</f>
        <v>81.849999999999994</v>
      </c>
      <c r="T21" s="11">
        <f>[17]Abril!$E$23</f>
        <v>80.695652173913047</v>
      </c>
      <c r="U21" s="11">
        <f>[17]Abril!$E$24</f>
        <v>78.375</v>
      </c>
      <c r="V21" s="11">
        <f>[17]Abril!$E$25</f>
        <v>72.666666666666671</v>
      </c>
      <c r="W21" s="11">
        <f>[17]Abril!$E$26</f>
        <v>62.75</v>
      </c>
      <c r="X21" s="11">
        <f>[17]Abril!$E$27</f>
        <v>59.166666666666664</v>
      </c>
      <c r="Y21" s="11">
        <f>[17]Abril!$E$28</f>
        <v>65</v>
      </c>
      <c r="Z21" s="11">
        <f>[17]Abril!$E$29</f>
        <v>69.958333333333329</v>
      </c>
      <c r="AA21" s="11">
        <f>[17]Abril!$E$30</f>
        <v>68.666666666666671</v>
      </c>
      <c r="AB21" s="11">
        <f>[17]Abril!$E$31</f>
        <v>66.875</v>
      </c>
      <c r="AC21" s="11">
        <f>[17]Abril!$E$32</f>
        <v>69.708333333333329</v>
      </c>
      <c r="AD21" s="11">
        <f>[17]Abril!$E$33</f>
        <v>68.291666666666671</v>
      </c>
      <c r="AE21" s="11">
        <f>[17]Abril!$E$34</f>
        <v>69</v>
      </c>
      <c r="AF21" s="69">
        <f t="shared" si="1"/>
        <v>77.231162120535529</v>
      </c>
      <c r="AH21" t="s">
        <v>35</v>
      </c>
      <c r="AI21" t="s">
        <v>35</v>
      </c>
    </row>
    <row r="22" spans="1:36" x14ac:dyDescent="0.2">
      <c r="A22" s="43" t="s">
        <v>6</v>
      </c>
      <c r="B22" s="11">
        <f>[18]Abril!$E$5</f>
        <v>80.625</v>
      </c>
      <c r="C22" s="11">
        <f>[18]Abril!$E$6</f>
        <v>87.875</v>
      </c>
      <c r="D22" s="11">
        <f>[18]Abril!$E$7</f>
        <v>79.708333333333329</v>
      </c>
      <c r="E22" s="11">
        <f>[18]Abril!$E$8</f>
        <v>80</v>
      </c>
      <c r="F22" s="11">
        <f>[18]Abril!$E$9</f>
        <v>79.833333333333329</v>
      </c>
      <c r="G22" s="11">
        <f>[18]Abril!$E$10</f>
        <v>77.458333333333329</v>
      </c>
      <c r="H22" s="11">
        <f>[18]Abril!$E$11</f>
        <v>76.791666666666671</v>
      </c>
      <c r="I22" s="11">
        <f>[18]Abril!$E$12</f>
        <v>89.5</v>
      </c>
      <c r="J22" s="11">
        <f>[18]Abril!$E$13</f>
        <v>85.75</v>
      </c>
      <c r="K22" s="11">
        <f>[18]Abril!$E$14</f>
        <v>86.666666666666671</v>
      </c>
      <c r="L22" s="11">
        <f>[18]Abril!$E$15</f>
        <v>85.25</v>
      </c>
      <c r="M22" s="11">
        <f>[18]Abril!$E$16</f>
        <v>87.916666666666671</v>
      </c>
      <c r="N22" s="11">
        <f>[18]Abril!$E$17</f>
        <v>83.625</v>
      </c>
      <c r="O22" s="11">
        <f>[18]Abril!$E$18</f>
        <v>82.541666666666671</v>
      </c>
      <c r="P22" s="11">
        <f>[18]Abril!$E$19</f>
        <v>89.375</v>
      </c>
      <c r="Q22" s="11">
        <f>[18]Abril!$E$20</f>
        <v>95.083333333333329</v>
      </c>
      <c r="R22" s="11">
        <f>[18]Abril!$E$21</f>
        <v>88.541666666666671</v>
      </c>
      <c r="S22" s="11">
        <f>[18]Abril!$E$22</f>
        <v>75.208333333333329</v>
      </c>
      <c r="T22" s="11">
        <f>[18]Abril!$E$23</f>
        <v>74.916666666666671</v>
      </c>
      <c r="U22" s="11">
        <f>[18]Abril!$E$24</f>
        <v>79.458333333333329</v>
      </c>
      <c r="V22" s="11">
        <f>[18]Abril!$E$25</f>
        <v>80.708333333333329</v>
      </c>
      <c r="W22" s="11">
        <f>[18]Abril!$E$26</f>
        <v>78.583333333333329</v>
      </c>
      <c r="X22" s="11">
        <f>[18]Abril!$E$27</f>
        <v>77.833333333333329</v>
      </c>
      <c r="Y22" s="11">
        <f>[18]Abril!$E$28</f>
        <v>80.333333333333329</v>
      </c>
      <c r="Z22" s="11">
        <f>[18]Abril!$E$29</f>
        <v>77.652173913043484</v>
      </c>
      <c r="AA22" s="11">
        <f>[18]Abril!$E$30</f>
        <v>80.166666666666671</v>
      </c>
      <c r="AB22" s="11">
        <f>[18]Abril!$E$31</f>
        <v>80.541666666666671</v>
      </c>
      <c r="AC22" s="11">
        <f>[18]Abril!$E$32</f>
        <v>83</v>
      </c>
      <c r="AD22" s="11">
        <f>[18]Abril!$E$33</f>
        <v>79.25</v>
      </c>
      <c r="AE22" s="11">
        <f>[18]Abril!$E$34</f>
        <v>77.708333333333329</v>
      </c>
      <c r="AF22" s="69">
        <f t="shared" si="1"/>
        <v>82.063405797101439</v>
      </c>
      <c r="AJ22" t="s">
        <v>35</v>
      </c>
    </row>
    <row r="23" spans="1:36" x14ac:dyDescent="0.2">
      <c r="A23" s="43" t="s">
        <v>7</v>
      </c>
      <c r="B23" s="11">
        <f>[19]Abril!$E$5</f>
        <v>95.166666666666671</v>
      </c>
      <c r="C23" s="11">
        <f>[19]Abril!$E$6</f>
        <v>84.291666666666671</v>
      </c>
      <c r="D23" s="11">
        <f>[19]Abril!$E$7</f>
        <v>72.791666666666671</v>
      </c>
      <c r="E23" s="11">
        <f>[19]Abril!$E$8</f>
        <v>61.083333333333336</v>
      </c>
      <c r="F23" s="11">
        <f>[19]Abril!$E$9</f>
        <v>59.875</v>
      </c>
      <c r="G23" s="11">
        <f>[19]Abril!$E$10</f>
        <v>63.541666666666664</v>
      </c>
      <c r="H23" s="11">
        <f>[19]Abril!$E$11</f>
        <v>75.5</v>
      </c>
      <c r="I23" s="11">
        <f>[19]Abril!$E$12</f>
        <v>84.708333333333329</v>
      </c>
      <c r="J23" s="11">
        <f>[19]Abril!$E$13</f>
        <v>75.958333333333329</v>
      </c>
      <c r="K23" s="11">
        <f>[19]Abril!$E$14</f>
        <v>74.875</v>
      </c>
      <c r="L23" s="11">
        <f>[19]Abril!$E$15</f>
        <v>72.375</v>
      </c>
      <c r="M23" s="11">
        <f>[19]Abril!$E$16</f>
        <v>79.25</v>
      </c>
      <c r="N23" s="11">
        <f>[19]Abril!$E$17</f>
        <v>84.875</v>
      </c>
      <c r="O23" s="11">
        <f>[19]Abril!$E$18</f>
        <v>91.291666666666671</v>
      </c>
      <c r="P23" s="11">
        <f>[19]Abril!$E$19</f>
        <v>97.416666666666671</v>
      </c>
      <c r="Q23" s="11">
        <f>[19]Abril!$E$20</f>
        <v>94.291666666666671</v>
      </c>
      <c r="R23" s="11">
        <f>[19]Abril!$E$21</f>
        <v>81.666666666666671</v>
      </c>
      <c r="S23" s="11">
        <f>[19]Abril!$E$22</f>
        <v>69.333333333333329</v>
      </c>
      <c r="T23" s="11">
        <f>[19]Abril!$E$23</f>
        <v>65.666666666666671</v>
      </c>
      <c r="U23" s="11">
        <f>[19]Abril!$E$24</f>
        <v>62.458333333333336</v>
      </c>
      <c r="V23" s="11">
        <f>[19]Abril!$E$25</f>
        <v>69.958333333333329</v>
      </c>
      <c r="W23" s="11">
        <f>[19]Abril!$E$26</f>
        <v>71.458333333333329</v>
      </c>
      <c r="X23" s="11">
        <f>[19]Abril!$E$27</f>
        <v>68.166666666666671</v>
      </c>
      <c r="Y23" s="11">
        <f>[19]Abril!$E$28</f>
        <v>64.833333333333329</v>
      </c>
      <c r="Z23" s="11">
        <f>[19]Abril!$E$29</f>
        <v>68.041666666666671</v>
      </c>
      <c r="AA23" s="11">
        <f>[19]Abril!$E$30</f>
        <v>63.375</v>
      </c>
      <c r="AB23" s="11">
        <f>[19]Abril!$E$31</f>
        <v>69.5</v>
      </c>
      <c r="AC23" s="11">
        <f>[19]Abril!$E$32</f>
        <v>73.333333333333329</v>
      </c>
      <c r="AD23" s="11">
        <f>[19]Abril!$E$33</f>
        <v>73.75</v>
      </c>
      <c r="AE23" s="11">
        <f>[19]Abril!$E$34</f>
        <v>71.833333333333329</v>
      </c>
      <c r="AF23" s="69">
        <f t="shared" si="1"/>
        <v>74.688888888888897</v>
      </c>
    </row>
    <row r="24" spans="1:36" x14ac:dyDescent="0.2">
      <c r="A24" s="43" t="s">
        <v>153</v>
      </c>
      <c r="B24" s="11">
        <f>[20]Abril!$E$5</f>
        <v>94.708333333333329</v>
      </c>
      <c r="C24" s="11">
        <f>[20]Abril!$E$6</f>
        <v>83.666666666666671</v>
      </c>
      <c r="D24" s="11">
        <f>[20]Abril!$E$7</f>
        <v>71.541666666666671</v>
      </c>
      <c r="E24" s="11">
        <f>[20]Abril!$E$8</f>
        <v>65.541666666666671</v>
      </c>
      <c r="F24" s="11">
        <f>[20]Abril!$E$9</f>
        <v>64.666666666666671</v>
      </c>
      <c r="G24" s="11">
        <f>[20]Abril!$E$10</f>
        <v>61.791666666666664</v>
      </c>
      <c r="H24" s="11">
        <f>[20]Abril!$E$11</f>
        <v>73.833333333333329</v>
      </c>
      <c r="I24" s="11">
        <f>[20]Abril!$E$12</f>
        <v>84.208333333333329</v>
      </c>
      <c r="J24" s="11">
        <f>[20]Abril!$E$13</f>
        <v>80.333333333333329</v>
      </c>
      <c r="K24" s="11">
        <f>[20]Abril!$E$14</f>
        <v>77.416666666666671</v>
      </c>
      <c r="L24" s="11">
        <f>[20]Abril!$E$15</f>
        <v>72</v>
      </c>
      <c r="M24" s="11">
        <f>[20]Abril!$E$16</f>
        <v>72.916666666666671</v>
      </c>
      <c r="N24" s="11">
        <f>[20]Abril!$E$17</f>
        <v>89.625</v>
      </c>
      <c r="O24" s="11">
        <f>[20]Abril!$E$18</f>
        <v>90.958333333333329</v>
      </c>
      <c r="P24" s="11">
        <f>[20]Abril!$E$19</f>
        <v>98.875</v>
      </c>
      <c r="Q24" s="11">
        <f>[20]Abril!$E$20</f>
        <v>97.166666666666671</v>
      </c>
      <c r="R24" s="11">
        <f>[20]Abril!$E$21</f>
        <v>82.833333333333329</v>
      </c>
      <c r="S24" s="11">
        <f>[20]Abril!$E$22</f>
        <v>71.739130434782609</v>
      </c>
      <c r="T24" s="11">
        <f>[20]Abril!$E$23</f>
        <v>69.041666666666671</v>
      </c>
      <c r="U24" s="11">
        <f>[20]Abril!$E$24</f>
        <v>67.5</v>
      </c>
      <c r="V24" s="11">
        <f>[20]Abril!$E$25</f>
        <v>75</v>
      </c>
      <c r="W24" s="11">
        <f>[20]Abril!$E$26</f>
        <v>73.625</v>
      </c>
      <c r="X24" s="11">
        <f>[20]Abril!$E$27</f>
        <v>68.75</v>
      </c>
      <c r="Y24" s="11">
        <f>[20]Abril!$E$28</f>
        <v>75.75</v>
      </c>
      <c r="Z24" s="11">
        <f>[20]Abril!$E$29</f>
        <v>73.333333333333329</v>
      </c>
      <c r="AA24" s="11">
        <f>[20]Abril!$E$30</f>
        <v>69.958333333333329</v>
      </c>
      <c r="AB24" s="11">
        <f>[20]Abril!$E$31</f>
        <v>70.625</v>
      </c>
      <c r="AC24" s="11">
        <f>[20]Abril!$E$32</f>
        <v>75.75</v>
      </c>
      <c r="AD24" s="11">
        <f>[20]Abril!$E$33</f>
        <v>73.565217391304344</v>
      </c>
      <c r="AE24" s="11">
        <f>[20]Abril!$E$34</f>
        <v>71.434782608695656</v>
      </c>
      <c r="AF24" s="69" t="s">
        <v>210</v>
      </c>
      <c r="AH24" t="s">
        <v>35</v>
      </c>
      <c r="AJ24" t="s">
        <v>35</v>
      </c>
    </row>
    <row r="25" spans="1:36" x14ac:dyDescent="0.2">
      <c r="A25" s="43" t="s">
        <v>154</v>
      </c>
      <c r="B25" s="11">
        <f>[21]Abril!$E$5</f>
        <v>83.07692307692308</v>
      </c>
      <c r="C25" s="11">
        <f>[21]Abril!$E$6</f>
        <v>60.8</v>
      </c>
      <c r="D25" s="11">
        <f>[21]Abril!$E$7</f>
        <v>68.63636363636364</v>
      </c>
      <c r="E25" s="11">
        <f>[21]Abril!$E$8</f>
        <v>67.625</v>
      </c>
      <c r="F25" s="11">
        <f>[21]Abril!$E$9</f>
        <v>65.041666666666671</v>
      </c>
      <c r="G25" s="11">
        <f>[21]Abril!$E$10</f>
        <v>64.125</v>
      </c>
      <c r="H25" s="11">
        <f>[21]Abril!$E$11</f>
        <v>72.761904761904759</v>
      </c>
      <c r="I25" s="11">
        <f>[21]Abril!$E$12</f>
        <v>72.25</v>
      </c>
      <c r="J25" s="11">
        <f>[21]Abril!$E$13</f>
        <v>70.6875</v>
      </c>
      <c r="K25" s="11">
        <f>[21]Abril!$E$14</f>
        <v>65.578947368421055</v>
      </c>
      <c r="L25" s="11">
        <f>[21]Abril!$E$15</f>
        <v>66.5</v>
      </c>
      <c r="M25" s="11">
        <f>[21]Abril!$E$16</f>
        <v>68.125</v>
      </c>
      <c r="N25" s="11">
        <f>[21]Abril!$E$17</f>
        <v>84.0625</v>
      </c>
      <c r="O25" s="11">
        <f>[21]Abril!$E$18</f>
        <v>73</v>
      </c>
      <c r="P25" s="11">
        <f>[21]Abril!$E$19</f>
        <v>95.4</v>
      </c>
      <c r="Q25" s="11">
        <f>[21]Abril!$E$20</f>
        <v>81.833333333333329</v>
      </c>
      <c r="R25" s="11" t="s">
        <v>210</v>
      </c>
      <c r="S25" s="11" t="str">
        <f>[21]Abril!$E$22</f>
        <v>*</v>
      </c>
      <c r="T25" s="11" t="str">
        <f>[21]Abril!$E$23</f>
        <v>*</v>
      </c>
      <c r="U25" s="11" t="str">
        <f>[21]Abril!$E$24</f>
        <v>*</v>
      </c>
      <c r="V25" s="11" t="str">
        <f>[21]Abril!$E$25</f>
        <v>*</v>
      </c>
      <c r="W25" s="11" t="str">
        <f>[21]Abril!$E$26</f>
        <v>*</v>
      </c>
      <c r="X25" s="11" t="str">
        <f>[21]Abril!$E$27</f>
        <v>*</v>
      </c>
      <c r="Y25" s="11" t="str">
        <f>[21]Abril!$E$28</f>
        <v>*</v>
      </c>
      <c r="Z25" s="11" t="str">
        <f>[21]Abril!$E$29</f>
        <v>*</v>
      </c>
      <c r="AA25" s="11" t="str">
        <f>[21]Abril!$E$30</f>
        <v>*</v>
      </c>
      <c r="AB25" s="11" t="str">
        <f>[21]Abril!$E$31</f>
        <v>*</v>
      </c>
      <c r="AC25" s="11" t="str">
        <f>[21]Abril!$E$32</f>
        <v>*</v>
      </c>
      <c r="AD25" s="11" t="str">
        <f>[21]Abril!$E$33</f>
        <v>*</v>
      </c>
      <c r="AE25" s="11" t="str">
        <f>[21]Abril!$E$34</f>
        <v>*</v>
      </c>
      <c r="AF25" s="69" t="s">
        <v>210</v>
      </c>
      <c r="AG25" s="12" t="s">
        <v>35</v>
      </c>
      <c r="AJ25" t="s">
        <v>35</v>
      </c>
    </row>
    <row r="26" spans="1:36" x14ac:dyDescent="0.2">
      <c r="A26" s="43" t="s">
        <v>155</v>
      </c>
      <c r="B26" s="11">
        <f>[22]Abril!$E$5</f>
        <v>98.666666666666671</v>
      </c>
      <c r="C26" s="11">
        <f>[22]Abril!$E$6</f>
        <v>87.083333333333329</v>
      </c>
      <c r="D26" s="11">
        <f>[22]Abril!$E$7</f>
        <v>79.458333333333329</v>
      </c>
      <c r="E26" s="11">
        <f>[22]Abril!$E$8</f>
        <v>71.083333333333329</v>
      </c>
      <c r="F26" s="11">
        <f>[22]Abril!$E$9</f>
        <v>66.833333333333329</v>
      </c>
      <c r="G26" s="11">
        <f>[22]Abril!$E$10</f>
        <v>65.833333333333329</v>
      </c>
      <c r="H26" s="11">
        <f>[22]Abril!$E$11</f>
        <v>80.666666666666671</v>
      </c>
      <c r="I26" s="11">
        <f>[22]Abril!$E$12</f>
        <v>88.958333333333329</v>
      </c>
      <c r="J26" s="11">
        <f>[22]Abril!$E$13</f>
        <v>79.478260869565219</v>
      </c>
      <c r="K26" s="11">
        <f>[22]Abril!$E$14</f>
        <v>78.416666666666671</v>
      </c>
      <c r="L26" s="11">
        <f>[22]Abril!$E$15</f>
        <v>79.958333333333329</v>
      </c>
      <c r="M26" s="11">
        <f>[22]Abril!$E$16</f>
        <v>84.125</v>
      </c>
      <c r="N26" s="11">
        <f>[22]Abril!$E$17</f>
        <v>87.416666666666671</v>
      </c>
      <c r="O26" s="11">
        <f>[22]Abril!$E$18</f>
        <v>91.875</v>
      </c>
      <c r="P26" s="11">
        <f>[22]Abril!$E$19</f>
        <v>99.666666666666671</v>
      </c>
      <c r="Q26" s="11">
        <f>[22]Abril!$E$20</f>
        <v>98.416666666666671</v>
      </c>
      <c r="R26" s="11">
        <f>[22]Abril!$E$21</f>
        <v>81.208333333333329</v>
      </c>
      <c r="S26" s="11">
        <f>[22]Abril!$E$22</f>
        <v>62.916666666666664</v>
      </c>
      <c r="T26" s="11">
        <f>[22]Abril!$E$23</f>
        <v>64.916666666666671</v>
      </c>
      <c r="U26" s="11">
        <f>[22]Abril!$E$24</f>
        <v>69.541666666666671</v>
      </c>
      <c r="V26" s="11">
        <f>[22]Abril!$E$25</f>
        <v>74.25</v>
      </c>
      <c r="W26" s="11">
        <f>[22]Abril!$E$26</f>
        <v>75.416666666666671</v>
      </c>
      <c r="X26" s="11">
        <f>[22]Abril!$E$27</f>
        <v>73.458333333333329</v>
      </c>
      <c r="Y26" s="11">
        <f>[22]Abril!$E$28</f>
        <v>73.083333333333329</v>
      </c>
      <c r="Z26" s="11">
        <f>[22]Abril!$E$29</f>
        <v>71.791666666666671</v>
      </c>
      <c r="AA26" s="11">
        <f>[22]Abril!$E$30</f>
        <v>69.666666666666671</v>
      </c>
      <c r="AB26" s="11">
        <f>[22]Abril!$E$31</f>
        <v>71.75</v>
      </c>
      <c r="AC26" s="11">
        <f>[22]Abril!$E$32</f>
        <v>77.916666666666671</v>
      </c>
      <c r="AD26" s="11">
        <f>[22]Abril!$E$33</f>
        <v>76.416666666666671</v>
      </c>
      <c r="AE26" s="11">
        <f>[22]Abril!$E$34</f>
        <v>73</v>
      </c>
      <c r="AF26" s="69">
        <f t="shared" si="1"/>
        <v>78.442330917874401</v>
      </c>
      <c r="AI26" t="s">
        <v>35</v>
      </c>
      <c r="AJ26" t="s">
        <v>35</v>
      </c>
    </row>
    <row r="27" spans="1:36" x14ac:dyDescent="0.2">
      <c r="A27" s="43" t="s">
        <v>8</v>
      </c>
      <c r="B27" s="11">
        <f>[23]Abril!$E$5</f>
        <v>83.07692307692308</v>
      </c>
      <c r="C27" s="11">
        <f>[23]Abril!$E$6</f>
        <v>60.8</v>
      </c>
      <c r="D27" s="11">
        <f>[23]Abril!$E$7</f>
        <v>68.63636363636364</v>
      </c>
      <c r="E27" s="11">
        <f>[23]Abril!$E$8</f>
        <v>67.625</v>
      </c>
      <c r="F27" s="11">
        <f>[23]Abril!$E$9</f>
        <v>65.041666666666671</v>
      </c>
      <c r="G27" s="11">
        <f>[23]Abril!$E$10</f>
        <v>64.125</v>
      </c>
      <c r="H27" s="11">
        <f>[23]Abril!$E$11</f>
        <v>72.761904761904759</v>
      </c>
      <c r="I27" s="11">
        <f>[23]Abril!$E$12</f>
        <v>72.25</v>
      </c>
      <c r="J27" s="11">
        <f>[23]Abril!$E$13</f>
        <v>70.6875</v>
      </c>
      <c r="K27" s="11">
        <f>[23]Abril!$E$14</f>
        <v>65.578947368421055</v>
      </c>
      <c r="L27" s="11">
        <f>[23]Abril!$E$15</f>
        <v>66.5</v>
      </c>
      <c r="M27" s="11">
        <f>[23]Abril!$E$16</f>
        <v>68.125</v>
      </c>
      <c r="N27" s="11">
        <f>[23]Abril!$E$17</f>
        <v>84.0625</v>
      </c>
      <c r="O27" s="11">
        <f>[23]Abril!$E$18</f>
        <v>73</v>
      </c>
      <c r="P27" s="11">
        <f>[23]Abril!$E$19</f>
        <v>95.4</v>
      </c>
      <c r="Q27" s="11">
        <f>[23]Abril!$E$20</f>
        <v>81.833333333333329</v>
      </c>
      <c r="R27" s="11">
        <f>[23]Abril!$E$21</f>
        <v>61.75</v>
      </c>
      <c r="S27" s="11">
        <f>[23]Abril!$E$22</f>
        <v>69.125</v>
      </c>
      <c r="T27" s="11">
        <f>[23]Abril!$E$23</f>
        <v>66.333333333333329</v>
      </c>
      <c r="U27" s="11">
        <f>[23]Abril!$E$24</f>
        <v>69.541666666666671</v>
      </c>
      <c r="V27" s="11">
        <f>[23]Abril!$E$25</f>
        <v>73.478260869565219</v>
      </c>
      <c r="W27" s="11">
        <f>[23]Abril!$E$26</f>
        <v>70.739130434782609</v>
      </c>
      <c r="X27" s="11">
        <f>[23]Abril!$E$27</f>
        <v>64.5</v>
      </c>
      <c r="Y27" s="11">
        <f>[23]Abril!$E$28</f>
        <v>78.38095238095238</v>
      </c>
      <c r="Z27" s="11">
        <f>[23]Abril!$E$29</f>
        <v>70.444444444444443</v>
      </c>
      <c r="AA27" s="11">
        <f>[23]Abril!$E$30</f>
        <v>69.833333333333329</v>
      </c>
      <c r="AB27" s="11">
        <f>[23]Abril!$E$31</f>
        <v>69.791666666666671</v>
      </c>
      <c r="AC27" s="11">
        <f>[23]Abril!$E$32</f>
        <v>69.041666666666671</v>
      </c>
      <c r="AD27" s="11">
        <f>[23]Abril!$E$33</f>
        <v>67.166666666666671</v>
      </c>
      <c r="AE27" s="11">
        <f>[23]Abril!$E$34</f>
        <v>64.083333333333329</v>
      </c>
      <c r="AF27" s="69">
        <f t="shared" si="1"/>
        <v>70.790453121334124</v>
      </c>
    </row>
    <row r="28" spans="1:36" x14ac:dyDescent="0.2">
      <c r="A28" s="43" t="s">
        <v>9</v>
      </c>
      <c r="B28" s="11">
        <f>[24]Abril!$E$5</f>
        <v>86.083333333333329</v>
      </c>
      <c r="C28" s="11">
        <f>[24]Abril!$E$6</f>
        <v>74.166666666666671</v>
      </c>
      <c r="D28" s="11">
        <f>[24]Abril!$E$7</f>
        <v>64.608695652173907</v>
      </c>
      <c r="E28" s="11">
        <f>[24]Abril!$E$8</f>
        <v>59</v>
      </c>
      <c r="F28" s="11">
        <f>[24]Abril!$E$9</f>
        <v>56.875</v>
      </c>
      <c r="G28" s="11">
        <f>[24]Abril!$E$10</f>
        <v>57.583333333333336</v>
      </c>
      <c r="H28" s="11">
        <f>[24]Abril!$E$11</f>
        <v>68.208333333333329</v>
      </c>
      <c r="I28" s="11">
        <f>[24]Abril!$E$12</f>
        <v>78.208333333333329</v>
      </c>
      <c r="J28" s="11">
        <f>[24]Abril!$E$13</f>
        <v>68.833333333333329</v>
      </c>
      <c r="K28" s="11">
        <f>[24]Abril!$E$14</f>
        <v>66.75</v>
      </c>
      <c r="L28" s="11">
        <f>[24]Abril!$E$15</f>
        <v>65.041666666666671</v>
      </c>
      <c r="M28" s="11">
        <f>[24]Abril!$E$16</f>
        <v>69.041666666666671</v>
      </c>
      <c r="N28" s="11">
        <f>[24]Abril!$E$17</f>
        <v>83.458333333333329</v>
      </c>
      <c r="O28" s="11">
        <f>[24]Abril!$E$18</f>
        <v>87.708333333333329</v>
      </c>
      <c r="P28" s="11">
        <f>[24]Abril!$E$19</f>
        <v>93.791666666666671</v>
      </c>
      <c r="Q28" s="11">
        <f>[24]Abril!$E$20</f>
        <v>93.291666666666671</v>
      </c>
      <c r="R28" s="11">
        <f>[24]Abril!$E$21</f>
        <v>79.130434782608702</v>
      </c>
      <c r="S28" s="11">
        <f>[24]Abril!$E$22</f>
        <v>66.083333333333329</v>
      </c>
      <c r="T28" s="11">
        <f>[24]Abril!$E$23</f>
        <v>62.458333333333336</v>
      </c>
      <c r="U28" s="11">
        <f>[24]Abril!$E$24</f>
        <v>63.833333333333336</v>
      </c>
      <c r="V28" s="11">
        <f>[24]Abril!$E$25</f>
        <v>64.875</v>
      </c>
      <c r="W28" s="11">
        <f>[24]Abril!$E$26</f>
        <v>62.875</v>
      </c>
      <c r="X28" s="11">
        <f>[24]Abril!$E$27</f>
        <v>56.125</v>
      </c>
      <c r="Y28" s="11">
        <f>[24]Abril!$E$28</f>
        <v>56.875</v>
      </c>
      <c r="Z28" s="11">
        <f>[24]Abril!$E$29</f>
        <v>62.75</v>
      </c>
      <c r="AA28" s="11">
        <f>[24]Abril!$E$30</f>
        <v>60.791666666666664</v>
      </c>
      <c r="AB28" s="11">
        <f>[24]Abril!$E$31</f>
        <v>62</v>
      </c>
      <c r="AC28" s="11">
        <f>[24]Abril!$E$32</f>
        <v>62.291666666666664</v>
      </c>
      <c r="AD28" s="11">
        <f>[24]Abril!$E$33</f>
        <v>60.958333333333336</v>
      </c>
      <c r="AE28" s="11">
        <f>[24]Abril!$E$34</f>
        <v>59.375</v>
      </c>
      <c r="AF28" s="69">
        <f t="shared" si="1"/>
        <v>68.43574879227053</v>
      </c>
      <c r="AI28" t="s">
        <v>35</v>
      </c>
    </row>
    <row r="29" spans="1:36" x14ac:dyDescent="0.2">
      <c r="A29" s="43" t="s">
        <v>32</v>
      </c>
      <c r="B29" s="11">
        <f>[25]Abril!$E$5</f>
        <v>79.666666666666671</v>
      </c>
      <c r="C29" s="11">
        <f>[25]Abril!$E$6</f>
        <v>65.833333333333329</v>
      </c>
      <c r="D29" s="11">
        <f>[25]Abril!$E$7</f>
        <v>64.526315789473685</v>
      </c>
      <c r="E29" s="11">
        <f>[25]Abril!$E$8</f>
        <v>57.842105263157897</v>
      </c>
      <c r="F29" s="11">
        <f>[25]Abril!$E$9</f>
        <v>63.090909090909093</v>
      </c>
      <c r="G29" s="11">
        <f>[25]Abril!$E$10</f>
        <v>63.347826086956523</v>
      </c>
      <c r="H29" s="11">
        <f>[25]Abril!$E$11</f>
        <v>71.5</v>
      </c>
      <c r="I29" s="11">
        <f>[25]Abril!$E$12</f>
        <v>77.375</v>
      </c>
      <c r="J29" s="11">
        <f>[25]Abril!$E$13</f>
        <v>72.357142857142861</v>
      </c>
      <c r="K29" s="11">
        <f>[25]Abril!$E$14</f>
        <v>68.10526315789474</v>
      </c>
      <c r="L29" s="11">
        <f>[25]Abril!$E$15</f>
        <v>76.722222222222229</v>
      </c>
      <c r="M29" s="11">
        <f>[25]Abril!$E$16</f>
        <v>77.045454545454547</v>
      </c>
      <c r="N29" s="11">
        <f>[25]Abril!$E$17</f>
        <v>65.166666666666671</v>
      </c>
      <c r="O29" s="11">
        <f>[25]Abril!$E$18</f>
        <v>64.875</v>
      </c>
      <c r="P29" s="11">
        <f>[25]Abril!$E$19</f>
        <v>88.142857142857139</v>
      </c>
      <c r="Q29" s="11">
        <f>[25]Abril!$E$20</f>
        <v>84.375</v>
      </c>
      <c r="R29" s="11">
        <f>[25]Abril!$E$21</f>
        <v>55.230769230769234</v>
      </c>
      <c r="S29" s="11">
        <f>[25]Abril!$E$22</f>
        <v>60.458333333333336</v>
      </c>
      <c r="T29" s="11">
        <f>[25]Abril!$E$23</f>
        <v>60.45</v>
      </c>
      <c r="U29" s="11">
        <f>[25]Abril!$E$24</f>
        <v>62</v>
      </c>
      <c r="V29" s="11">
        <f>[25]Abril!$E$25</f>
        <v>65.375</v>
      </c>
      <c r="W29" s="11">
        <f>[25]Abril!$E$26</f>
        <v>67.909090909090907</v>
      </c>
      <c r="X29" s="11">
        <f>[25]Abril!$E$27</f>
        <v>60.61904761904762</v>
      </c>
      <c r="Y29" s="11">
        <f>[25]Abril!$E$28</f>
        <v>70.5</v>
      </c>
      <c r="Z29" s="11">
        <f>[25]Abril!$E$29</f>
        <v>63.260869565217391</v>
      </c>
      <c r="AA29" s="11">
        <f>[25]Abril!$E$30</f>
        <v>64</v>
      </c>
      <c r="AB29" s="11">
        <f>[25]Abril!$E$31</f>
        <v>63.652173913043477</v>
      </c>
      <c r="AC29" s="11">
        <f>[25]Abril!$E$32</f>
        <v>65.739130434782609</v>
      </c>
      <c r="AD29" s="11">
        <f>[25]Abril!$E$33</f>
        <v>64.708333333333329</v>
      </c>
      <c r="AE29" s="11">
        <f>[25]Abril!$E$34</f>
        <v>60.458333333333336</v>
      </c>
      <c r="AF29" s="69" t="s">
        <v>210</v>
      </c>
      <c r="AJ29" t="s">
        <v>35</v>
      </c>
    </row>
    <row r="30" spans="1:36" x14ac:dyDescent="0.2">
      <c r="A30" s="43" t="s">
        <v>10</v>
      </c>
      <c r="B30" s="11">
        <f>[26]Abril!$E$5</f>
        <v>92.333333333333329</v>
      </c>
      <c r="C30" s="11">
        <f>[26]Abril!$E$6</f>
        <v>79.166666666666671</v>
      </c>
      <c r="D30" s="11">
        <f>[26]Abril!$E$7</f>
        <v>65.791666666666671</v>
      </c>
      <c r="E30" s="11">
        <f>[26]Abril!$E$8</f>
        <v>63.958333333333336</v>
      </c>
      <c r="F30" s="11">
        <f>[26]Abril!$E$9</f>
        <v>64.083333333333329</v>
      </c>
      <c r="G30" s="11">
        <f>[26]Abril!$E$10</f>
        <v>61.75</v>
      </c>
      <c r="H30" s="11">
        <f>[26]Abril!$E$11</f>
        <v>71.25</v>
      </c>
      <c r="I30" s="11">
        <f>[26]Abril!$E$12</f>
        <v>85</v>
      </c>
      <c r="J30" s="11">
        <f>[26]Abril!$E$13</f>
        <v>76.083333333333329</v>
      </c>
      <c r="K30" s="11">
        <f>[26]Abril!$E$14</f>
        <v>71.541666666666671</v>
      </c>
      <c r="L30" s="11">
        <f>[26]Abril!$E$15</f>
        <v>70.25</v>
      </c>
      <c r="M30" s="11">
        <f>[26]Abril!$E$16</f>
        <v>67.291666666666671</v>
      </c>
      <c r="N30" s="11">
        <f>[26]Abril!$E$17</f>
        <v>85.791666666666671</v>
      </c>
      <c r="O30" s="11">
        <f>[26]Abril!$E$18</f>
        <v>88.708333333333329</v>
      </c>
      <c r="P30" s="11">
        <f>[26]Abril!$E$19</f>
        <v>95.041666666666671</v>
      </c>
      <c r="Q30" s="11">
        <f>[26]Abril!$E$20</f>
        <v>90.125</v>
      </c>
      <c r="R30" s="11">
        <f>[26]Abril!$E$21</f>
        <v>80.833333333333329</v>
      </c>
      <c r="S30" s="11">
        <f>[26]Abril!$E$22</f>
        <v>67.791666666666671</v>
      </c>
      <c r="T30" s="11">
        <f>[26]Abril!$E$23</f>
        <v>68.166666666666671</v>
      </c>
      <c r="U30" s="11">
        <f>[26]Abril!$E$24</f>
        <v>67.291666666666671</v>
      </c>
      <c r="V30" s="11">
        <f>[26]Abril!$E$25</f>
        <v>71.416666666666671</v>
      </c>
      <c r="W30" s="11">
        <f>[26]Abril!$E$26</f>
        <v>68.916666666666671</v>
      </c>
      <c r="X30" s="11">
        <f>[26]Abril!$E$27</f>
        <v>65.291666666666671</v>
      </c>
      <c r="Y30" s="11">
        <f>[26]Abril!$E$28</f>
        <v>69.208333333333329</v>
      </c>
      <c r="Z30" s="11">
        <f>[26]Abril!$E$29</f>
        <v>71.375</v>
      </c>
      <c r="AA30" s="11">
        <f>[26]Abril!$E$30</f>
        <v>65.083333333333329</v>
      </c>
      <c r="AB30" s="11">
        <f>[26]Abril!$E$31</f>
        <v>66.541666666666671</v>
      </c>
      <c r="AC30" s="11">
        <f>[26]Abril!$E$32</f>
        <v>70.416666666666671</v>
      </c>
      <c r="AD30" s="11">
        <f>[26]Abril!$E$33</f>
        <v>68.416666666666671</v>
      </c>
      <c r="AE30" s="11">
        <f>[26]Abril!$E$34</f>
        <v>66.791666666666671</v>
      </c>
      <c r="AF30" s="69" t="s">
        <v>210</v>
      </c>
      <c r="AI30" t="s">
        <v>35</v>
      </c>
      <c r="AJ30" t="s">
        <v>35</v>
      </c>
    </row>
    <row r="31" spans="1:36" x14ac:dyDescent="0.2">
      <c r="A31" s="43" t="s">
        <v>156</v>
      </c>
      <c r="B31" s="11">
        <f>[27]Abril!$E$5</f>
        <v>95.333333333333329</v>
      </c>
      <c r="C31" s="11">
        <f>[27]Abril!$E$6</f>
        <v>82.916666666666671</v>
      </c>
      <c r="D31" s="11">
        <f>[27]Abril!$E$7</f>
        <v>78.541666666666671</v>
      </c>
      <c r="E31" s="11">
        <f>[27]Abril!$E$8</f>
        <v>74.666666666666671</v>
      </c>
      <c r="F31" s="11">
        <f>[27]Abril!$E$9</f>
        <v>68.958333333333329</v>
      </c>
      <c r="G31" s="11">
        <f>[27]Abril!$E$10</f>
        <v>67.916666666666671</v>
      </c>
      <c r="H31" s="11">
        <f>[27]Abril!$E$11</f>
        <v>81.166666666666671</v>
      </c>
      <c r="I31" s="11">
        <f>[27]Abril!$E$12</f>
        <v>89.041666666666671</v>
      </c>
      <c r="J31" s="11">
        <f>[27]Abril!$E$13</f>
        <v>80.375</v>
      </c>
      <c r="K31" s="11">
        <f>[27]Abril!$E$14</f>
        <v>77.125</v>
      </c>
      <c r="L31" s="11">
        <f>[27]Abril!$E$15</f>
        <v>78.125</v>
      </c>
      <c r="M31" s="11">
        <f>[27]Abril!$E$16</f>
        <v>80.125</v>
      </c>
      <c r="N31" s="11">
        <f>[27]Abril!$E$17</f>
        <v>89.333333333333329</v>
      </c>
      <c r="O31" s="11">
        <f>[27]Abril!$E$18</f>
        <v>91.541666666666671</v>
      </c>
      <c r="P31" s="11">
        <f>[27]Abril!$E$19</f>
        <v>96.041666666666671</v>
      </c>
      <c r="Q31" s="11">
        <f>[27]Abril!$E$20</f>
        <v>93.583333333333329</v>
      </c>
      <c r="R31" s="11">
        <f>[27]Abril!$E$21</f>
        <v>81.583333333333329</v>
      </c>
      <c r="S31" s="11">
        <f>[27]Abril!$E$22</f>
        <v>72.291666666666671</v>
      </c>
      <c r="T31" s="11">
        <f>[27]Abril!$E$23</f>
        <v>70.916666666666671</v>
      </c>
      <c r="U31" s="11">
        <f>[27]Abril!$E$24</f>
        <v>73.041666666666671</v>
      </c>
      <c r="V31" s="11">
        <f>[27]Abril!$E$25</f>
        <v>79.708333333333329</v>
      </c>
      <c r="W31" s="11">
        <f>[27]Abril!$E$26</f>
        <v>78.375</v>
      </c>
      <c r="X31" s="11">
        <f>[27]Abril!$E$27</f>
        <v>74.833333333333329</v>
      </c>
      <c r="Y31" s="11">
        <f>[27]Abril!$E$28</f>
        <v>78.166666666666671</v>
      </c>
      <c r="Z31" s="11">
        <f>[27]Abril!$E$29</f>
        <v>77.291666666666671</v>
      </c>
      <c r="AA31" s="11">
        <f>[27]Abril!$E$30</f>
        <v>73.291666666666671</v>
      </c>
      <c r="AB31" s="11">
        <f>[27]Abril!$E$31</f>
        <v>76.041666666666671</v>
      </c>
      <c r="AC31" s="11">
        <f>[27]Abril!$E$32</f>
        <v>75.458333333333329</v>
      </c>
      <c r="AD31" s="11">
        <f>[27]Abril!$E$33</f>
        <v>76.708333333333329</v>
      </c>
      <c r="AE31" s="11">
        <f>[27]Abril!$E$34</f>
        <v>74.416666666666671</v>
      </c>
      <c r="AF31" s="69" t="s">
        <v>210</v>
      </c>
      <c r="AG31" s="12" t="s">
        <v>35</v>
      </c>
      <c r="AI31" t="s">
        <v>35</v>
      </c>
    </row>
    <row r="32" spans="1:36" x14ac:dyDescent="0.2">
      <c r="A32" s="43" t="s">
        <v>11</v>
      </c>
      <c r="B32" s="11">
        <f>[28]Abril!$E$5</f>
        <v>92.458333333333329</v>
      </c>
      <c r="C32" s="11">
        <f>[28]Abril!$E$6</f>
        <v>82.958333333333329</v>
      </c>
      <c r="D32" s="11">
        <f>[28]Abril!$E$7</f>
        <v>78.458333333333329</v>
      </c>
      <c r="E32" s="11">
        <f>[28]Abril!$E$8</f>
        <v>75.5</v>
      </c>
      <c r="F32" s="11">
        <f>[28]Abril!$E$9</f>
        <v>72.458333333333329</v>
      </c>
      <c r="G32" s="11">
        <f>[28]Abril!$E$10</f>
        <v>69.291666666666671</v>
      </c>
      <c r="H32" s="11">
        <f>[28]Abril!$E$11</f>
        <v>87.583333333333329</v>
      </c>
      <c r="I32" s="11">
        <f>[28]Abril!$E$12</f>
        <v>86.291666666666671</v>
      </c>
      <c r="J32" s="11">
        <f>[28]Abril!$E$13</f>
        <v>81.25</v>
      </c>
      <c r="K32" s="11">
        <f>[28]Abril!$E$14</f>
        <v>83.416666666666671</v>
      </c>
      <c r="L32" s="11">
        <f>[28]Abril!$E$15</f>
        <v>84.791666666666671</v>
      </c>
      <c r="M32" s="11">
        <f>[28]Abril!$E$16</f>
        <v>88.791666666666671</v>
      </c>
      <c r="N32" s="11">
        <f>[28]Abril!$E$17</f>
        <v>84.916666666666671</v>
      </c>
      <c r="O32" s="11">
        <f>[28]Abril!$E$18</f>
        <v>81.875</v>
      </c>
      <c r="P32" s="11">
        <f>[28]Abril!$E$19</f>
        <v>95.083333333333329</v>
      </c>
      <c r="Q32" s="11">
        <f>[28]Abril!$E$20</f>
        <v>94</v>
      </c>
      <c r="R32" s="11">
        <f>[28]Abril!$E$21</f>
        <v>80.75</v>
      </c>
      <c r="S32" s="11">
        <f>[28]Abril!$E$22</f>
        <v>70.458333333333329</v>
      </c>
      <c r="T32" s="11">
        <f>[28]Abril!$E$23</f>
        <v>77.458333333333329</v>
      </c>
      <c r="U32" s="11">
        <f>[28]Abril!$E$24</f>
        <v>74.875</v>
      </c>
      <c r="V32" s="11">
        <f>[28]Abril!$E$25</f>
        <v>78</v>
      </c>
      <c r="W32" s="11">
        <f>[28]Abril!$E$26</f>
        <v>76.625</v>
      </c>
      <c r="X32" s="11">
        <f>[28]Abril!$E$27</f>
        <v>72.291666666666671</v>
      </c>
      <c r="Y32" s="11">
        <f>[28]Abril!$E$28</f>
        <v>78.833333333333329</v>
      </c>
      <c r="Z32" s="11">
        <f>[28]Abril!$E$29</f>
        <v>75.521739130434781</v>
      </c>
      <c r="AA32" s="11">
        <f>[28]Abril!$E$30</f>
        <v>75.625</v>
      </c>
      <c r="AB32" s="11">
        <f>[28]Abril!$E$31</f>
        <v>74.291666666666671</v>
      </c>
      <c r="AC32" s="11">
        <f>[28]Abril!$E$32</f>
        <v>75.458333333333329</v>
      </c>
      <c r="AD32" s="11">
        <f>[28]Abril!$E$33</f>
        <v>74.833333333333329</v>
      </c>
      <c r="AE32" s="11">
        <f>[28]Abril!$E$34</f>
        <v>73.541666666666671</v>
      </c>
      <c r="AF32" s="69">
        <f t="shared" si="1"/>
        <v>79.922946859903362</v>
      </c>
      <c r="AJ32" t="s">
        <v>35</v>
      </c>
    </row>
    <row r="33" spans="1:37" s="5" customFormat="1" x14ac:dyDescent="0.2">
      <c r="A33" s="43" t="s">
        <v>12</v>
      </c>
      <c r="B33" s="11">
        <f>[29]Abril!$E$5</f>
        <v>85.875</v>
      </c>
      <c r="C33" s="11">
        <f>[29]Abril!$E$6</f>
        <v>78.708333333333329</v>
      </c>
      <c r="D33" s="11">
        <f>[29]Abril!$E$7</f>
        <v>75.5</v>
      </c>
      <c r="E33" s="11">
        <f>[29]Abril!$E$8</f>
        <v>72.208333333333329</v>
      </c>
      <c r="F33" s="11">
        <f>[29]Abril!$E$9</f>
        <v>71.166666666666671</v>
      </c>
      <c r="G33" s="11">
        <f>[29]Abril!$E$10</f>
        <v>66</v>
      </c>
      <c r="H33" s="11">
        <f>[29]Abril!$E$11</f>
        <v>78.291666666666671</v>
      </c>
      <c r="I33" s="11">
        <f>[29]Abril!$E$12</f>
        <v>85</v>
      </c>
      <c r="J33" s="11">
        <f>[29]Abril!$E$13</f>
        <v>78.416666666666671</v>
      </c>
      <c r="K33" s="11">
        <f>[29]Abril!$E$14</f>
        <v>82.166666666666671</v>
      </c>
      <c r="L33" s="11">
        <f>[29]Abril!$E$15</f>
        <v>88.5</v>
      </c>
      <c r="M33" s="11">
        <f>[29]Abril!$E$16</f>
        <v>89.333333333333329</v>
      </c>
      <c r="N33" s="11">
        <f>[29]Abril!$E$17</f>
        <v>85.125</v>
      </c>
      <c r="O33" s="11">
        <f>[29]Abril!$E$18</f>
        <v>81.416666666666671</v>
      </c>
      <c r="P33" s="11">
        <f>[29]Abril!$E$19</f>
        <v>85.791666666666671</v>
      </c>
      <c r="Q33" s="11">
        <f>[29]Abril!$E$20</f>
        <v>90.695652173913047</v>
      </c>
      <c r="R33" s="11">
        <f>[29]Abril!$E$21</f>
        <v>83.875</v>
      </c>
      <c r="S33" s="11">
        <f>[29]Abril!$E$22</f>
        <v>68.041666666666671</v>
      </c>
      <c r="T33" s="11">
        <f>[29]Abril!$E$23</f>
        <v>71.666666666666671</v>
      </c>
      <c r="U33" s="11">
        <f>[29]Abril!$E$24</f>
        <v>70.833333333333329</v>
      </c>
      <c r="V33" s="11">
        <f>[29]Abril!$E$25</f>
        <v>72.666666666666671</v>
      </c>
      <c r="W33" s="11">
        <f>[29]Abril!$E$26</f>
        <v>76.791666666666671</v>
      </c>
      <c r="X33" s="11">
        <f>[29]Abril!$E$27</f>
        <v>74.791666666666671</v>
      </c>
      <c r="Y33" s="11">
        <f>[29]Abril!$E$28</f>
        <v>76.791666666666671</v>
      </c>
      <c r="Z33" s="11">
        <f>[29]Abril!$E$29</f>
        <v>71.5</v>
      </c>
      <c r="AA33" s="11">
        <f>[29]Abril!$E$30</f>
        <v>72.541666666666671</v>
      </c>
      <c r="AB33" s="11">
        <f>[29]Abril!$E$31</f>
        <v>74.291666666666671</v>
      </c>
      <c r="AC33" s="11">
        <f>[29]Abril!$E$32</f>
        <v>74.791666666666671</v>
      </c>
      <c r="AD33" s="11">
        <f>[29]Abril!$E$33</f>
        <v>74.833333333333329</v>
      </c>
      <c r="AE33" s="11">
        <f>[29]Abril!$E$34</f>
        <v>70.875</v>
      </c>
      <c r="AF33" s="69">
        <f t="shared" si="1"/>
        <v>77.616243961352666</v>
      </c>
    </row>
    <row r="34" spans="1:37" x14ac:dyDescent="0.2">
      <c r="A34" s="43" t="s">
        <v>13</v>
      </c>
      <c r="B34" s="11">
        <f>[30]Abril!$E$5</f>
        <v>84.541666666666671</v>
      </c>
      <c r="C34" s="11">
        <f>[30]Abril!$E$6</f>
        <v>85.833333333333329</v>
      </c>
      <c r="D34" s="11">
        <f>[30]Abril!$E$7</f>
        <v>78.5</v>
      </c>
      <c r="E34" s="11">
        <f>[30]Abril!$E$8</f>
        <v>77.125</v>
      </c>
      <c r="F34" s="11">
        <f>[30]Abril!$E$9</f>
        <v>77.375</v>
      </c>
      <c r="G34" s="11">
        <f>[30]Abril!$E$10</f>
        <v>78.333333333333329</v>
      </c>
      <c r="H34" s="11">
        <f>[30]Abril!$E$11</f>
        <v>82.208333333333329</v>
      </c>
      <c r="I34" s="11">
        <f>[30]Abril!$E$12</f>
        <v>81.333333333333329</v>
      </c>
      <c r="J34" s="11">
        <f>[30]Abril!$E$13</f>
        <v>87.125</v>
      </c>
      <c r="K34" s="11">
        <f>[30]Abril!$E$14</f>
        <v>82.333333333333329</v>
      </c>
      <c r="L34" s="11">
        <f>[30]Abril!$E$15</f>
        <v>89.916666666666671</v>
      </c>
      <c r="M34" s="11">
        <f>[30]Abril!$E$16</f>
        <v>89.458333333333329</v>
      </c>
      <c r="N34" s="11">
        <f>[30]Abril!$E$17</f>
        <v>83.625</v>
      </c>
      <c r="O34" s="11">
        <f>[30]Abril!$E$18</f>
        <v>79.75</v>
      </c>
      <c r="P34" s="11">
        <f>[30]Abril!$E$19</f>
        <v>83.75</v>
      </c>
      <c r="Q34" s="11">
        <f>[30]Abril!$E$20</f>
        <v>86.041666666666671</v>
      </c>
      <c r="R34" s="11">
        <f>[30]Abril!$E$21</f>
        <v>89.75</v>
      </c>
      <c r="S34" s="11">
        <f>[30]Abril!$E$22</f>
        <v>74.125</v>
      </c>
      <c r="T34" s="11">
        <f>[30]Abril!$E$23</f>
        <v>76.875</v>
      </c>
      <c r="U34" s="11">
        <f>[30]Abril!$E$24</f>
        <v>79.5</v>
      </c>
      <c r="V34" s="11">
        <f>[30]Abril!$E$25</f>
        <v>79.791666666666671</v>
      </c>
      <c r="W34" s="11">
        <f>[30]Abril!$E$26</f>
        <v>78.541666666666671</v>
      </c>
      <c r="X34" s="11">
        <f>[30]Abril!$E$27</f>
        <v>73.291666666666671</v>
      </c>
      <c r="Y34" s="11">
        <f>[30]Abril!$E$28</f>
        <v>75.875</v>
      </c>
      <c r="Z34" s="11">
        <f>[30]Abril!$E$29</f>
        <v>72.166666666666671</v>
      </c>
      <c r="AA34" s="11">
        <f>[30]Abril!$E$30</f>
        <v>74.708333333333329</v>
      </c>
      <c r="AB34" s="11">
        <f>[30]Abril!$E$31</f>
        <v>74.75</v>
      </c>
      <c r="AC34" s="11">
        <f>[30]Abril!$E$32</f>
        <v>77.291666666666671</v>
      </c>
      <c r="AD34" s="11">
        <f>[30]Abril!$E$33</f>
        <v>75.291666666666671</v>
      </c>
      <c r="AE34" s="11">
        <f>[30]Abril!$E$34</f>
        <v>71.291666666666671</v>
      </c>
      <c r="AF34" s="69">
        <f t="shared" si="1"/>
        <v>80.016666666666666</v>
      </c>
      <c r="AI34" t="s">
        <v>35</v>
      </c>
    </row>
    <row r="35" spans="1:37" x14ac:dyDescent="0.2">
      <c r="A35" s="43" t="s">
        <v>157</v>
      </c>
      <c r="B35" s="11">
        <f>[31]Abril!$E$5</f>
        <v>93.083333333333329</v>
      </c>
      <c r="C35" s="11">
        <f>[31]Abril!$E$6</f>
        <v>84.583333333333329</v>
      </c>
      <c r="D35" s="11">
        <f>[31]Abril!$E$7</f>
        <v>72.25</v>
      </c>
      <c r="E35" s="11">
        <f>[31]Abril!$E$8</f>
        <v>72.875</v>
      </c>
      <c r="F35" s="11">
        <f>[31]Abril!$E$9</f>
        <v>69.666666666666671</v>
      </c>
      <c r="G35" s="11">
        <f>[31]Abril!$E$10</f>
        <v>70.166666666666671</v>
      </c>
      <c r="H35" s="11">
        <f>[31]Abril!$E$11</f>
        <v>81.875</v>
      </c>
      <c r="I35" s="11">
        <f>[31]Abril!$E$12</f>
        <v>85.333333333333329</v>
      </c>
      <c r="J35" s="11">
        <f>[31]Abril!$E$13</f>
        <v>76.666666666666671</v>
      </c>
      <c r="K35" s="11">
        <f>[31]Abril!$E$14</f>
        <v>78.458333333333329</v>
      </c>
      <c r="L35" s="11">
        <f>[31]Abril!$E$15</f>
        <v>77.916666666666671</v>
      </c>
      <c r="M35" s="11">
        <f>[31]Abril!$E$16</f>
        <v>81.083333333333329</v>
      </c>
      <c r="N35" s="11">
        <f>[31]Abril!$E$17</f>
        <v>82.583333333333329</v>
      </c>
      <c r="O35" s="11">
        <f>[31]Abril!$E$18</f>
        <v>85</v>
      </c>
      <c r="P35" s="11">
        <f>[31]Abril!$E$19</f>
        <v>94.875</v>
      </c>
      <c r="Q35" s="11">
        <f>[31]Abril!$E$20</f>
        <v>94.375</v>
      </c>
      <c r="R35" s="11">
        <f>[31]Abril!$E$21</f>
        <v>88.875</v>
      </c>
      <c r="S35" s="11">
        <f>[31]Abril!$E$22</f>
        <v>78.041666666666671</v>
      </c>
      <c r="T35" s="11">
        <f>[31]Abril!$E$23</f>
        <v>72.75</v>
      </c>
      <c r="U35" s="11">
        <f>[31]Abril!$E$24</f>
        <v>69.25</v>
      </c>
      <c r="V35" s="11">
        <f>[31]Abril!$E$25</f>
        <v>75.541666666666671</v>
      </c>
      <c r="W35" s="11">
        <f>[31]Abril!$E$26</f>
        <v>68.791666666666671</v>
      </c>
      <c r="X35" s="11">
        <f>[31]Abril!$E$27</f>
        <v>64.541666666666671</v>
      </c>
      <c r="Y35" s="11">
        <f>[31]Abril!$E$28</f>
        <v>66.666666666666671</v>
      </c>
      <c r="Z35" s="11">
        <f>[31]Abril!$E$29</f>
        <v>66.708333333333329</v>
      </c>
      <c r="AA35" s="11">
        <f>[31]Abril!$E$30</f>
        <v>65.25</v>
      </c>
      <c r="AB35" s="11">
        <f>[31]Abril!$E$31</f>
        <v>67.583333333333329</v>
      </c>
      <c r="AC35" s="11">
        <f>[31]Abril!$E$32</f>
        <v>71.041666666666671</v>
      </c>
      <c r="AD35" s="11">
        <f>[31]Abril!$E$33</f>
        <v>68.541666666666671</v>
      </c>
      <c r="AE35" s="11">
        <f>[31]Abril!$E$34</f>
        <v>68.583333333333329</v>
      </c>
      <c r="AF35" s="69">
        <f t="shared" si="1"/>
        <v>76.431944444444454</v>
      </c>
      <c r="AJ35" t="s">
        <v>35</v>
      </c>
    </row>
    <row r="36" spans="1:37" x14ac:dyDescent="0.2">
      <c r="A36" s="43" t="s">
        <v>128</v>
      </c>
      <c r="B36" s="11">
        <f>[32]Abril!$E$5</f>
        <v>93.625</v>
      </c>
      <c r="C36" s="11">
        <f>[32]Abril!$E$6</f>
        <v>83.416666666666671</v>
      </c>
      <c r="D36" s="11">
        <f>[32]Abril!$E$7</f>
        <v>69.958333333333329</v>
      </c>
      <c r="E36" s="11">
        <f>[32]Abril!$E$8</f>
        <v>63.541666666666664</v>
      </c>
      <c r="F36" s="11">
        <f>[32]Abril!$E$9</f>
        <v>63.666666666666664</v>
      </c>
      <c r="G36" s="11">
        <f>[32]Abril!$E$10</f>
        <v>65.75</v>
      </c>
      <c r="H36" s="11">
        <f>[32]Abril!$E$11</f>
        <v>71.416666666666671</v>
      </c>
      <c r="I36" s="11">
        <f>[32]Abril!$E$12</f>
        <v>83.041666666666671</v>
      </c>
      <c r="J36" s="11">
        <f>[32]Abril!$E$13</f>
        <v>76.666666666666671</v>
      </c>
      <c r="K36" s="11">
        <f>[32]Abril!$E$14</f>
        <v>74.791666666666671</v>
      </c>
      <c r="L36" s="11">
        <f>[32]Abril!$E$15</f>
        <v>71.5</v>
      </c>
      <c r="M36" s="11">
        <f>[32]Abril!$E$16</f>
        <v>77.041666666666671</v>
      </c>
      <c r="N36" s="11">
        <f>[32]Abril!$E$17</f>
        <v>88.5</v>
      </c>
      <c r="O36" s="11">
        <f>[32]Abril!$E$18</f>
        <v>93.416666666666671</v>
      </c>
      <c r="P36" s="11">
        <f>[32]Abril!$E$19</f>
        <v>99.208333333333329</v>
      </c>
      <c r="Q36" s="11">
        <f>[32]Abril!$E$20</f>
        <v>99.375</v>
      </c>
      <c r="R36" s="11">
        <f>[32]Abril!$E$21</f>
        <v>91.125</v>
      </c>
      <c r="S36" s="11">
        <f>[32]Abril!$E$22</f>
        <v>81.666666666666671</v>
      </c>
      <c r="T36" s="11">
        <f>[32]Abril!$E$23</f>
        <v>74.166666666666671</v>
      </c>
      <c r="U36" s="11">
        <f>[32]Abril!$E$24</f>
        <v>70.791666666666671</v>
      </c>
      <c r="V36" s="11">
        <f>[32]Abril!$E$25</f>
        <v>69.5</v>
      </c>
      <c r="W36" s="11">
        <f>[32]Abril!$E$26</f>
        <v>65.041666666666671</v>
      </c>
      <c r="X36" s="11">
        <f>[32]Abril!$E$27</f>
        <v>59.625</v>
      </c>
      <c r="Y36" s="11">
        <f>[32]Abril!$E$28</f>
        <v>64.125</v>
      </c>
      <c r="Z36" s="11">
        <f>[32]Abril!$E$29</f>
        <v>63.041666666666664</v>
      </c>
      <c r="AA36" s="11">
        <f>[32]Abril!$E$30</f>
        <v>64</v>
      </c>
      <c r="AB36" s="11">
        <f>[32]Abril!$E$31</f>
        <v>62.916666666666664</v>
      </c>
      <c r="AC36" s="11">
        <f>[32]Abril!$E$32</f>
        <v>69.791666666666671</v>
      </c>
      <c r="AD36" s="11">
        <f>[32]Abril!$E$33</f>
        <v>61.25</v>
      </c>
      <c r="AE36" s="11">
        <f>[32]Abril!$E$34</f>
        <v>56.583333333333336</v>
      </c>
      <c r="AF36" s="69" t="s">
        <v>210</v>
      </c>
      <c r="AJ36" t="s">
        <v>35</v>
      </c>
    </row>
    <row r="37" spans="1:37" x14ac:dyDescent="0.2">
      <c r="A37" s="43" t="s">
        <v>14</v>
      </c>
      <c r="B37" s="11">
        <f>[33]Abril!$E$5</f>
        <v>77.875</v>
      </c>
      <c r="C37" s="11">
        <f>[33]Abril!$E$6</f>
        <v>83.958333333333329</v>
      </c>
      <c r="D37" s="11">
        <f>[33]Abril!$E$7</f>
        <v>78.291666666666671</v>
      </c>
      <c r="E37" s="11">
        <f>[33]Abril!$E$8</f>
        <v>74.75</v>
      </c>
      <c r="F37" s="11">
        <f>[33]Abril!$E$9</f>
        <v>74.5</v>
      </c>
      <c r="G37" s="11">
        <f>[33]Abril!$E$10</f>
        <v>72.958333333333329</v>
      </c>
      <c r="H37" s="11">
        <f>[33]Abril!$E$11</f>
        <v>71.666666666666671</v>
      </c>
      <c r="I37" s="11">
        <f>[33]Abril!$E$12</f>
        <v>81.208333333333329</v>
      </c>
      <c r="J37" s="11">
        <f>[33]Abril!$E$13</f>
        <v>84.041666666666671</v>
      </c>
      <c r="K37" s="11">
        <f>[33]Abril!$E$14</f>
        <v>80.166666666666671</v>
      </c>
      <c r="L37" s="11">
        <f>[33]Abril!$E$15</f>
        <v>77</v>
      </c>
      <c r="M37" s="11">
        <f>[33]Abril!$E$16</f>
        <v>83.625</v>
      </c>
      <c r="N37" s="11">
        <f>[33]Abril!$E$17</f>
        <v>79</v>
      </c>
      <c r="O37" s="11">
        <f>[33]Abril!$E$18</f>
        <v>83.083333333333329</v>
      </c>
      <c r="P37" s="11">
        <f>[33]Abril!$E$19</f>
        <v>80.826086956521735</v>
      </c>
      <c r="Q37" s="11">
        <f>[33]Abril!$E$20</f>
        <v>75.958333333333329</v>
      </c>
      <c r="R37" s="11">
        <f>[33]Abril!$E$21</f>
        <v>78.666666666666671</v>
      </c>
      <c r="S37" s="11">
        <f>[33]Abril!$E$22</f>
        <v>76.041666666666671</v>
      </c>
      <c r="T37" s="11">
        <f>[33]Abril!$E$23</f>
        <v>75.333333333333329</v>
      </c>
      <c r="U37" s="11">
        <f>[33]Abril!$E$24</f>
        <v>74.5</v>
      </c>
      <c r="V37" s="11">
        <f>[33]Abril!$E$25</f>
        <v>70.125</v>
      </c>
      <c r="W37" s="11">
        <f>[33]Abril!$E$26</f>
        <v>67.541666666666671</v>
      </c>
      <c r="X37" s="11">
        <f>[33]Abril!$E$27</f>
        <v>66.208333333333329</v>
      </c>
      <c r="Y37" s="11">
        <f>[33]Abril!$E$28</f>
        <v>67.416666666666671</v>
      </c>
      <c r="Z37" s="11">
        <f>[33]Abril!$E$29</f>
        <v>66.958333333333329</v>
      </c>
      <c r="AA37" s="11">
        <f>[33]Abril!$E$30</f>
        <v>66.208333333333329</v>
      </c>
      <c r="AB37" s="11">
        <f>[33]Abril!$E$31</f>
        <v>65.291666666666671</v>
      </c>
      <c r="AC37" s="11">
        <f>[33]Abril!$E$32</f>
        <v>64.375</v>
      </c>
      <c r="AD37" s="11">
        <f>[33]Abril!$E$33</f>
        <v>64.875</v>
      </c>
      <c r="AE37" s="11">
        <f>[33]Abril!$E$34</f>
        <v>64.791666666666671</v>
      </c>
      <c r="AF37" s="69">
        <f t="shared" si="1"/>
        <v>74.241425120772945</v>
      </c>
      <c r="AH37" t="s">
        <v>35</v>
      </c>
      <c r="AJ37" t="s">
        <v>35</v>
      </c>
    </row>
    <row r="38" spans="1:37" x14ac:dyDescent="0.2">
      <c r="A38" s="43" t="s">
        <v>158</v>
      </c>
      <c r="B38" s="11">
        <f>[34]Abril!$E$5</f>
        <v>85.421052631578945</v>
      </c>
      <c r="C38" s="11">
        <f>[34]Abril!$E$6</f>
        <v>90.61904761904762</v>
      </c>
      <c r="D38" s="11">
        <f>[34]Abril!$E$7</f>
        <v>81.791666666666671</v>
      </c>
      <c r="E38" s="11">
        <f>[34]Abril!$E$8</f>
        <v>82.333333333333329</v>
      </c>
      <c r="F38" s="11">
        <f>[34]Abril!$E$9</f>
        <v>81.238095238095241</v>
      </c>
      <c r="G38" s="11">
        <f>[34]Abril!$E$10</f>
        <v>81.333333333333329</v>
      </c>
      <c r="H38" s="11">
        <f>[34]Abril!$E$11</f>
        <v>84.78947368421052</v>
      </c>
      <c r="I38" s="11">
        <f>[34]Abril!$E$12</f>
        <v>88.086956521739125</v>
      </c>
      <c r="J38" s="11">
        <f>[34]Abril!$E$13</f>
        <v>87.391304347826093</v>
      </c>
      <c r="K38" s="11">
        <f>[34]Abril!$E$14</f>
        <v>91.63636363636364</v>
      </c>
      <c r="L38" s="11">
        <f>[34]Abril!$E$15</f>
        <v>89.13636363636364</v>
      </c>
      <c r="M38" s="11">
        <f>[34]Abril!$E$16</f>
        <v>93.130434782608702</v>
      </c>
      <c r="N38" s="11">
        <f>[34]Abril!$E$17</f>
        <v>91</v>
      </c>
      <c r="O38" s="11">
        <f>[34]Abril!$E$18</f>
        <v>88.714285714285708</v>
      </c>
      <c r="P38" s="11">
        <f>[34]Abril!$E$19</f>
        <v>87.647058823529406</v>
      </c>
      <c r="Q38" s="11">
        <f>[34]Abril!$E$20</f>
        <v>91.473684210526315</v>
      </c>
      <c r="R38" s="11">
        <f>[34]Abril!$E$21</f>
        <v>91.904761904761898</v>
      </c>
      <c r="S38" s="11">
        <f>[34]Abril!$E$22</f>
        <v>84.684210526315795</v>
      </c>
      <c r="T38" s="11">
        <f>[34]Abril!$E$23</f>
        <v>85.10526315789474</v>
      </c>
      <c r="U38" s="11">
        <f>[34]Abril!$E$24</f>
        <v>87.13636363636364</v>
      </c>
      <c r="V38" s="11">
        <f>[34]Abril!$E$25</f>
        <v>83.478260869565219</v>
      </c>
      <c r="W38" s="11">
        <f>[34]Abril!$E$26</f>
        <v>79.954545454545453</v>
      </c>
      <c r="X38" s="11">
        <f>[34]Abril!$E$27</f>
        <v>78.652173913043484</v>
      </c>
      <c r="Y38" s="11">
        <f>[34]Abril!$E$28</f>
        <v>84.25</v>
      </c>
      <c r="Z38" s="11">
        <f>[34]Abril!$E$29</f>
        <v>80.869565217391298</v>
      </c>
      <c r="AA38" s="11">
        <f>[34]Abril!$E$30</f>
        <v>79.608695652173907</v>
      </c>
      <c r="AB38" s="11">
        <f>[34]Abril!$E$31</f>
        <v>79.666666666666671</v>
      </c>
      <c r="AC38" s="11">
        <f>[34]Abril!$E$32</f>
        <v>85.238095238095241</v>
      </c>
      <c r="AD38" s="11">
        <f>[34]Abril!$E$33</f>
        <v>79.875</v>
      </c>
      <c r="AE38" s="11">
        <f>[34]Abril!$E$34</f>
        <v>81.63636363636364</v>
      </c>
      <c r="AF38" s="69" t="s">
        <v>210</v>
      </c>
      <c r="AH38" t="s">
        <v>35</v>
      </c>
      <c r="AI38" t="s">
        <v>35</v>
      </c>
    </row>
    <row r="39" spans="1:37" x14ac:dyDescent="0.2">
      <c r="A39" s="43" t="s">
        <v>15</v>
      </c>
      <c r="B39" s="11">
        <f>[35]Abril!$E$5</f>
        <v>90.041666666666671</v>
      </c>
      <c r="C39" s="11">
        <f>[35]Abril!$E$6</f>
        <v>74.625</v>
      </c>
      <c r="D39" s="11">
        <f>[35]Abril!$E$7</f>
        <v>71.375</v>
      </c>
      <c r="E39" s="11">
        <f>[35]Abril!$E$8</f>
        <v>67.875</v>
      </c>
      <c r="F39" s="11">
        <f>[35]Abril!$E$9</f>
        <v>62.25</v>
      </c>
      <c r="G39" s="11">
        <f>[35]Abril!$E$10</f>
        <v>64.125</v>
      </c>
      <c r="H39" s="11">
        <f>[35]Abril!$E$11</f>
        <v>82.125</v>
      </c>
      <c r="I39" s="11">
        <f>[35]Abril!$E$12</f>
        <v>88.75</v>
      </c>
      <c r="J39" s="11">
        <f>[35]Abril!$E$13</f>
        <v>80.875</v>
      </c>
      <c r="K39" s="11">
        <f>[35]Abril!$E$14</f>
        <v>76.291666666666671</v>
      </c>
      <c r="L39" s="11">
        <f>[35]Abril!$E$15</f>
        <v>74.958333333333329</v>
      </c>
      <c r="M39" s="11">
        <f>[35]Abril!$E$16</f>
        <v>82.125</v>
      </c>
      <c r="N39" s="11">
        <f>[35]Abril!$E$17</f>
        <v>85.583333333333329</v>
      </c>
      <c r="O39" s="11">
        <f>[35]Abril!$E$18</f>
        <v>82.291666666666671</v>
      </c>
      <c r="P39" s="11">
        <f>[35]Abril!$E$19</f>
        <v>90.458333333333329</v>
      </c>
      <c r="Q39" s="11">
        <f>[35]Abril!$E$20</f>
        <v>90.041666666666671</v>
      </c>
      <c r="R39" s="11">
        <f>[35]Abril!$E$21</f>
        <v>79.333333333333329</v>
      </c>
      <c r="S39" s="11">
        <f>[35]Abril!$E$22</f>
        <v>59.166666666666664</v>
      </c>
      <c r="T39" s="11">
        <f>[35]Abril!$E$23</f>
        <v>61.75</v>
      </c>
      <c r="U39" s="11">
        <f>[35]Abril!$E$24</f>
        <v>71</v>
      </c>
      <c r="V39" s="11">
        <f>[35]Abril!$E$25</f>
        <v>75</v>
      </c>
      <c r="W39" s="11">
        <f>[35]Abril!$E$26</f>
        <v>73.708333333333329</v>
      </c>
      <c r="X39" s="11">
        <f>[35]Abril!$E$27</f>
        <v>60.958333333333336</v>
      </c>
      <c r="Y39" s="11">
        <f>[35]Abril!$E$28</f>
        <v>70.041666666666671</v>
      </c>
      <c r="Z39" s="11">
        <f>[35]Abril!$E$29</f>
        <v>72.458333333333329</v>
      </c>
      <c r="AA39" s="11">
        <f>[35]Abril!$E$30</f>
        <v>69.375</v>
      </c>
      <c r="AB39" s="11">
        <f>[35]Abril!$E$31</f>
        <v>63.75</v>
      </c>
      <c r="AC39" s="11">
        <f>[35]Abril!$E$32</f>
        <v>62.041666666666664</v>
      </c>
      <c r="AD39" s="11">
        <f>[35]Abril!$E$33</f>
        <v>66.416666666666671</v>
      </c>
      <c r="AE39" s="11">
        <f>[35]Abril!$E$34</f>
        <v>65.333333333333329</v>
      </c>
      <c r="AF39" s="69">
        <f t="shared" si="1"/>
        <v>73.80416666666666</v>
      </c>
      <c r="AG39" s="12" t="s">
        <v>35</v>
      </c>
      <c r="AH39" t="s">
        <v>35</v>
      </c>
      <c r="AJ39" t="s">
        <v>35</v>
      </c>
    </row>
    <row r="40" spans="1:37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I40" t="s">
        <v>35</v>
      </c>
      <c r="AJ40" t="s">
        <v>35</v>
      </c>
    </row>
    <row r="41" spans="1:37" x14ac:dyDescent="0.2">
      <c r="A41" s="43" t="s">
        <v>159</v>
      </c>
      <c r="B41" s="11">
        <f>[37]Abril!$E$5</f>
        <v>94.625</v>
      </c>
      <c r="C41" s="11">
        <f>[37]Abril!$E$6</f>
        <v>86.75</v>
      </c>
      <c r="D41" s="11">
        <f>[37]Abril!$E$7</f>
        <v>81.541666666666671</v>
      </c>
      <c r="E41" s="11">
        <f>[37]Abril!$E$8</f>
        <v>77.416666666666671</v>
      </c>
      <c r="F41" s="11">
        <f>[37]Abril!$E$9</f>
        <v>75.291666666666671</v>
      </c>
      <c r="G41" s="11">
        <f>[37]Abril!$E$10</f>
        <v>74.333333333333329</v>
      </c>
      <c r="H41" s="11">
        <f>[37]Abril!$E$11</f>
        <v>85.208333333333329</v>
      </c>
      <c r="I41" s="11">
        <f>[37]Abril!$E$12</f>
        <v>87.583333333333329</v>
      </c>
      <c r="J41" s="11">
        <f>[37]Abril!$E$13</f>
        <v>81.208333333333329</v>
      </c>
      <c r="K41" s="11">
        <f>[37]Abril!$E$14</f>
        <v>87.041666666666671</v>
      </c>
      <c r="L41" s="11">
        <f>[37]Abril!$E$15</f>
        <v>84.583333333333329</v>
      </c>
      <c r="M41" s="11">
        <f>[37]Abril!$E$16</f>
        <v>89.666666666666671</v>
      </c>
      <c r="N41" s="11">
        <f>[37]Abril!$E$17</f>
        <v>84.208333333333329</v>
      </c>
      <c r="O41" s="11">
        <f>[37]Abril!$E$18</f>
        <v>86.916666666666671</v>
      </c>
      <c r="P41" s="11">
        <f>[37]Abril!$E$19</f>
        <v>97.958333333333329</v>
      </c>
      <c r="Q41" s="11">
        <f>[37]Abril!$E$20</f>
        <v>97.166666666666671</v>
      </c>
      <c r="R41" s="11">
        <f>[37]Abril!$E$21</f>
        <v>94.625</v>
      </c>
      <c r="S41" s="11">
        <f>[37]Abril!$E$22</f>
        <v>76.666666666666671</v>
      </c>
      <c r="T41" s="11">
        <f>[37]Abril!$E$23</f>
        <v>84.041666666666671</v>
      </c>
      <c r="U41" s="11">
        <f>[37]Abril!$E$24</f>
        <v>79.5</v>
      </c>
      <c r="V41" s="11">
        <f>[37]Abril!$E$25</f>
        <v>77.083333333333329</v>
      </c>
      <c r="W41" s="11">
        <f>[37]Abril!$E$26</f>
        <v>71.291666666666671</v>
      </c>
      <c r="X41" s="11">
        <f>[37]Abril!$E$27</f>
        <v>66.875</v>
      </c>
      <c r="Y41" s="11">
        <f>[37]Abril!$E$28</f>
        <v>70.416666666666671</v>
      </c>
      <c r="Z41" s="11">
        <f>[37]Abril!$E$29</f>
        <v>72.208333333333329</v>
      </c>
      <c r="AA41" s="11">
        <f>[37]Abril!$E$30</f>
        <v>72.541666666666671</v>
      </c>
      <c r="AB41" s="11">
        <f>[37]Abril!$E$31</f>
        <v>67.541666666666671</v>
      </c>
      <c r="AC41" s="11">
        <f>[37]Abril!$E$32</f>
        <v>71.041666666666671</v>
      </c>
      <c r="AD41" s="11">
        <f>[37]Abril!$E$33</f>
        <v>71.291666666666671</v>
      </c>
      <c r="AE41" s="11">
        <f>[37]Abril!$E$34</f>
        <v>68.708333333333329</v>
      </c>
      <c r="AF41" s="69">
        <f t="shared" si="1"/>
        <v>80.51111111111112</v>
      </c>
      <c r="AH41" t="s">
        <v>35</v>
      </c>
      <c r="AI41" t="s">
        <v>35</v>
      </c>
    </row>
    <row r="42" spans="1:37" x14ac:dyDescent="0.2">
      <c r="A42" s="43" t="s">
        <v>17</v>
      </c>
      <c r="B42" s="11">
        <f>[38]Abril!$E$5</f>
        <v>91.708333333333329</v>
      </c>
      <c r="C42" s="11">
        <f>[38]Abril!$E$6</f>
        <v>82.708333333333329</v>
      </c>
      <c r="D42" s="11">
        <f>[38]Abril!$E$7</f>
        <v>75.125</v>
      </c>
      <c r="E42" s="11">
        <f>[38]Abril!$E$8</f>
        <v>71.791666666666671</v>
      </c>
      <c r="F42" s="11">
        <f>[38]Abril!$E$9</f>
        <v>71.416666666666671</v>
      </c>
      <c r="G42" s="11">
        <f>[38]Abril!$E$10</f>
        <v>70.541666666666671</v>
      </c>
      <c r="H42" s="11">
        <f>[38]Abril!$E$11</f>
        <v>79.666666666666671</v>
      </c>
      <c r="I42" s="11">
        <f>[38]Abril!$E$12</f>
        <v>85.083333333333329</v>
      </c>
      <c r="J42" s="11">
        <f>[38]Abril!$E$13</f>
        <v>76.916666666666671</v>
      </c>
      <c r="K42" s="11">
        <f>[38]Abril!$E$14</f>
        <v>77.5</v>
      </c>
      <c r="L42" s="11">
        <f>[38]Abril!$E$15</f>
        <v>76.25</v>
      </c>
      <c r="M42" s="11">
        <f>[38]Abril!$E$16</f>
        <v>79.25</v>
      </c>
      <c r="N42" s="11">
        <f>[38]Abril!$E$17</f>
        <v>82.291666666666671</v>
      </c>
      <c r="O42" s="11">
        <f>[38]Abril!$E$18</f>
        <v>74.208333333333329</v>
      </c>
      <c r="P42" s="11">
        <f>[38]Abril!$E$19</f>
        <v>81.791666666666671</v>
      </c>
      <c r="Q42" s="11">
        <f>[38]Abril!$E$20</f>
        <v>75.458333333333329</v>
      </c>
      <c r="R42" s="11">
        <f>[38]Abril!$E$21</f>
        <v>66.583333333333329</v>
      </c>
      <c r="S42" s="11">
        <f>[38]Abril!$E$22</f>
        <v>65.541666666666671</v>
      </c>
      <c r="T42" s="11">
        <f>[38]Abril!$E$23</f>
        <v>69.916666666666671</v>
      </c>
      <c r="U42" s="11">
        <f>[38]Abril!$E$24</f>
        <v>65.5</v>
      </c>
      <c r="V42" s="11">
        <f>[38]Abril!$E$25</f>
        <v>77.541666666666671</v>
      </c>
      <c r="W42" s="11">
        <f>[38]Abril!$E$26</f>
        <v>74.375</v>
      </c>
      <c r="X42" s="11">
        <f>[38]Abril!$E$27</f>
        <v>72.083333333333329</v>
      </c>
      <c r="Y42" s="11">
        <f>[38]Abril!$E$28</f>
        <v>78.909090909090907</v>
      </c>
      <c r="Z42" s="11">
        <f>[38]Abril!$E$29</f>
        <v>76.958333333333329</v>
      </c>
      <c r="AA42" s="11">
        <f>[38]Abril!$E$30</f>
        <v>75.625</v>
      </c>
      <c r="AB42" s="11">
        <f>[38]Abril!$E$31</f>
        <v>77.208333333333329</v>
      </c>
      <c r="AC42" s="11">
        <f>[38]Abril!$E$32</f>
        <v>79.708333333333329</v>
      </c>
      <c r="AD42" s="11">
        <f>[38]Abril!$E$33</f>
        <v>76.75</v>
      </c>
      <c r="AE42" s="11">
        <f>[38]Abril!$E$34</f>
        <v>75.833333333333329</v>
      </c>
      <c r="AF42" s="69">
        <f t="shared" si="1"/>
        <v>76.141414141414145</v>
      </c>
      <c r="AI42" t="s">
        <v>35</v>
      </c>
      <c r="AJ42" t="s">
        <v>35</v>
      </c>
    </row>
    <row r="43" spans="1:37" x14ac:dyDescent="0.2">
      <c r="A43" s="43" t="s">
        <v>141</v>
      </c>
      <c r="B43" s="11">
        <f>[39]Abril!$E$5</f>
        <v>90.913043478260875</v>
      </c>
      <c r="C43" s="11">
        <f>[39]Abril!$E$6</f>
        <v>84.166666666666671</v>
      </c>
      <c r="D43" s="11">
        <f>[39]Abril!$E$7</f>
        <v>78.791666666666671</v>
      </c>
      <c r="E43" s="11">
        <f>[39]Abril!$E$8</f>
        <v>77.833333333333329</v>
      </c>
      <c r="F43" s="11">
        <f>[39]Abril!$E$9</f>
        <v>76.666666666666671</v>
      </c>
      <c r="G43" s="11">
        <f>[39]Abril!$E$10</f>
        <v>80.5</v>
      </c>
      <c r="H43" s="11">
        <f>[39]Abril!$E$11</f>
        <v>78.916666666666671</v>
      </c>
      <c r="I43" s="11">
        <f>[39]Abril!$E$12</f>
        <v>83.708333333333329</v>
      </c>
      <c r="J43" s="11">
        <f>[39]Abril!$E$13</f>
        <v>86.208333333333329</v>
      </c>
      <c r="K43" s="11">
        <f>[39]Abril!$E$14</f>
        <v>85.083333333333329</v>
      </c>
      <c r="L43" s="11">
        <f>[39]Abril!$E$15</f>
        <v>86.541666666666671</v>
      </c>
      <c r="M43" s="11">
        <f>[39]Abril!$E$16</f>
        <v>88.666666666666671</v>
      </c>
      <c r="N43" s="11">
        <f>[39]Abril!$E$17</f>
        <v>90.416666666666671</v>
      </c>
      <c r="O43" s="11">
        <f>[39]Abril!$E$18</f>
        <v>89.958333333333329</v>
      </c>
      <c r="P43" s="11">
        <f>[39]Abril!$E$19</f>
        <v>91.791666666666671</v>
      </c>
      <c r="Q43" s="11">
        <f>[39]Abril!$E$20</f>
        <v>95.041666666666671</v>
      </c>
      <c r="R43" s="11">
        <f>[39]Abril!$E$21</f>
        <v>95.291666666666671</v>
      </c>
      <c r="S43" s="11">
        <f>[39]Abril!$E$22</f>
        <v>85.833333333333329</v>
      </c>
      <c r="T43" s="11">
        <f>[39]Abril!$E$23</f>
        <v>81.583333333333329</v>
      </c>
      <c r="U43" s="11">
        <f>[39]Abril!$E$24</f>
        <v>81.916666666666671</v>
      </c>
      <c r="V43" s="11">
        <f>[39]Abril!$E$25</f>
        <v>81.791666666666671</v>
      </c>
      <c r="W43" s="11">
        <f>[39]Abril!$E$26</f>
        <v>75.791666666666671</v>
      </c>
      <c r="X43" s="11">
        <f>[39]Abril!$E$27</f>
        <v>67.083333333333329</v>
      </c>
      <c r="Y43" s="11">
        <f>[39]Abril!$E$28</f>
        <v>73.083333333333329</v>
      </c>
      <c r="Z43" s="11">
        <f>[39]Abril!$E$29</f>
        <v>77.083333333333329</v>
      </c>
      <c r="AA43" s="11">
        <f>[39]Abril!$E$30</f>
        <v>75.916666666666671</v>
      </c>
      <c r="AB43" s="11">
        <f>[39]Abril!$E$31</f>
        <v>71.958333333333329</v>
      </c>
      <c r="AC43" s="11">
        <f>[39]Abril!$E$32</f>
        <v>72.958333333333329</v>
      </c>
      <c r="AD43" s="11">
        <f>[39]Abril!$E$33</f>
        <v>72.75</v>
      </c>
      <c r="AE43" s="11">
        <f>[39]Abril!$E$34</f>
        <v>61.375</v>
      </c>
      <c r="AF43" s="69">
        <f t="shared" si="1"/>
        <v>81.320712560386482</v>
      </c>
      <c r="AJ43" t="s">
        <v>35</v>
      </c>
    </row>
    <row r="44" spans="1:37" x14ac:dyDescent="0.2">
      <c r="A44" s="43" t="s">
        <v>18</v>
      </c>
      <c r="B44" s="11">
        <f>[40]Abril!$E$5</f>
        <v>86.666666666666671</v>
      </c>
      <c r="C44" s="11">
        <f>[40]Abril!$E$6</f>
        <v>85.791666666666671</v>
      </c>
      <c r="D44" s="11">
        <f>[40]Abril!$E$7</f>
        <v>80.416666666666671</v>
      </c>
      <c r="E44" s="11">
        <f>[40]Abril!$E$8</f>
        <v>78.791666666666671</v>
      </c>
      <c r="F44" s="11">
        <f>[40]Abril!$E$9</f>
        <v>74.958333333333329</v>
      </c>
      <c r="G44" s="11">
        <f>[40]Abril!$E$10</f>
        <v>74.708333333333329</v>
      </c>
      <c r="H44" s="11">
        <f>[40]Abril!$E$11</f>
        <v>87.166666666666671</v>
      </c>
      <c r="I44" s="11">
        <f>[40]Abril!$E$12</f>
        <v>89.083333333333329</v>
      </c>
      <c r="J44" s="11">
        <f>[40]Abril!$E$13</f>
        <v>88.166666666666671</v>
      </c>
      <c r="K44" s="11">
        <f>[40]Abril!$E$14</f>
        <v>87.541666666666671</v>
      </c>
      <c r="L44" s="11">
        <f>[40]Abril!$E$15</f>
        <v>89.416666666666671</v>
      </c>
      <c r="M44" s="11">
        <f>[40]Abril!$E$16</f>
        <v>90.416666666666671</v>
      </c>
      <c r="N44" s="11">
        <f>[40]Abril!$E$17</f>
        <v>87.041666666666671</v>
      </c>
      <c r="O44" s="11">
        <f>[40]Abril!$E$18</f>
        <v>85.041666666666671</v>
      </c>
      <c r="P44" s="11">
        <f>[40]Abril!$E$19</f>
        <v>90.333333333333329</v>
      </c>
      <c r="Q44" s="11">
        <f>[40]Abril!$E$20</f>
        <v>93.083333333333329</v>
      </c>
      <c r="R44" s="11">
        <f>[40]Abril!$E$21</f>
        <v>89.458333333333329</v>
      </c>
      <c r="S44" s="11">
        <f>[40]Abril!$E$22</f>
        <v>72.333333333333329</v>
      </c>
      <c r="T44" s="11">
        <f>[40]Abril!$E$23</f>
        <v>76.708333333333329</v>
      </c>
      <c r="U44" s="11">
        <f>[40]Abril!$E$24</f>
        <v>76.125</v>
      </c>
      <c r="V44" s="11">
        <f>[40]Abril!$E$25</f>
        <v>76.375</v>
      </c>
      <c r="W44" s="11">
        <f>[40]Abril!$E$26</f>
        <v>69.666666666666671</v>
      </c>
      <c r="X44" s="11">
        <f>[40]Abril!$E$27</f>
        <v>64.708333333333329</v>
      </c>
      <c r="Y44" s="11">
        <f>[40]Abril!$E$28</f>
        <v>66.166666666666671</v>
      </c>
      <c r="Z44" s="11">
        <f>[40]Abril!$E$29</f>
        <v>67.291666666666671</v>
      </c>
      <c r="AA44" s="11">
        <f>[40]Abril!$E$30</f>
        <v>69.625</v>
      </c>
      <c r="AB44" s="11">
        <f>[40]Abril!$E$31</f>
        <v>71.75</v>
      </c>
      <c r="AC44" s="11">
        <f>[40]Abril!$E$32</f>
        <v>73.708333333333329</v>
      </c>
      <c r="AD44" s="11">
        <f>[40]Abril!$E$33</f>
        <v>72.666666666666671</v>
      </c>
      <c r="AE44" s="11">
        <f>[40]Abril!$E$34</f>
        <v>71.166666666666671</v>
      </c>
      <c r="AF44" s="69">
        <f t="shared" si="1"/>
        <v>79.54583333333332</v>
      </c>
      <c r="AH44" s="12" t="s">
        <v>35</v>
      </c>
      <c r="AJ44" t="s">
        <v>35</v>
      </c>
    </row>
    <row r="45" spans="1:37" hidden="1" x14ac:dyDescent="0.2">
      <c r="A45" s="43" t="s">
        <v>146</v>
      </c>
      <c r="B45" s="11" t="str">
        <f>[41]Abril!$E$5</f>
        <v>*</v>
      </c>
      <c r="C45" s="11" t="str">
        <f>[41]Abril!$E$6</f>
        <v>*</v>
      </c>
      <c r="D45" s="11" t="str">
        <f>[41]Abril!$E$7</f>
        <v>*</v>
      </c>
      <c r="E45" s="11" t="str">
        <f>[41]Abril!$E$8</f>
        <v>*</v>
      </c>
      <c r="F45" s="11" t="str">
        <f>[41]Abril!$E$9</f>
        <v>*</v>
      </c>
      <c r="G45" s="11" t="str">
        <f>[41]Abril!$E$10</f>
        <v>*</v>
      </c>
      <c r="H45" s="11" t="str">
        <f>[41]Abril!$E$11</f>
        <v>*</v>
      </c>
      <c r="I45" s="11" t="str">
        <f>[41]Abril!$E$12</f>
        <v>*</v>
      </c>
      <c r="J45" s="11" t="str">
        <f>[41]Abril!$E$13</f>
        <v>*</v>
      </c>
      <c r="K45" s="11" t="str">
        <f>[41]Abril!$E$14</f>
        <v>*</v>
      </c>
      <c r="L45" s="11" t="str">
        <f>[41]Abril!$E$15</f>
        <v>*</v>
      </c>
      <c r="M45" s="11" t="str">
        <f>[41]Abril!$E$16</f>
        <v>*</v>
      </c>
      <c r="N45" s="11" t="str">
        <f>[41]Abril!$E$17</f>
        <v>*</v>
      </c>
      <c r="O45" s="11" t="str">
        <f>[41]Abril!$E$18</f>
        <v>*</v>
      </c>
      <c r="P45" s="11" t="str">
        <f>[41]Abril!$E$19</f>
        <v>*</v>
      </c>
      <c r="Q45" s="11" t="str">
        <f>[41]Abril!$E$20</f>
        <v>*</v>
      </c>
      <c r="R45" s="11" t="str">
        <f>[41]Abril!$E$21</f>
        <v>*</v>
      </c>
      <c r="S45" s="11" t="str">
        <f>[41]Abril!$E$22</f>
        <v>*</v>
      </c>
      <c r="T45" s="11" t="str">
        <f>[41]Abril!$E$23</f>
        <v>*</v>
      </c>
      <c r="U45" s="11" t="str">
        <f>[41]Abril!$E$24</f>
        <v>*</v>
      </c>
      <c r="V45" s="11" t="str">
        <f>[41]Abril!$E$25</f>
        <v>*</v>
      </c>
      <c r="W45" s="11" t="str">
        <f>[41]Abril!$E$26</f>
        <v>*</v>
      </c>
      <c r="X45" s="11" t="str">
        <f>[41]Abril!$E$27</f>
        <v>*</v>
      </c>
      <c r="Y45" s="11" t="str">
        <f>[41]Abril!$E$28</f>
        <v>*</v>
      </c>
      <c r="Z45" s="11" t="str">
        <f>[41]Abril!$E$29</f>
        <v>*</v>
      </c>
      <c r="AA45" s="11" t="str">
        <f>[41]Abril!$E$30</f>
        <v>*</v>
      </c>
      <c r="AB45" s="11" t="str">
        <f>[41]Abril!$E$31</f>
        <v>*</v>
      </c>
      <c r="AC45" s="11" t="str">
        <f>[41]Abril!$E$32</f>
        <v>*</v>
      </c>
      <c r="AD45" s="11" t="str">
        <f>[41]Abril!$E$33</f>
        <v>*</v>
      </c>
      <c r="AE45" s="11" t="str">
        <f>[41]Abril!$E$34</f>
        <v>*</v>
      </c>
      <c r="AF45" s="69" t="s">
        <v>210</v>
      </c>
      <c r="AI45" t="s">
        <v>35</v>
      </c>
      <c r="AJ45" t="s">
        <v>35</v>
      </c>
    </row>
    <row r="46" spans="1:37" x14ac:dyDescent="0.2">
      <c r="A46" s="43" t="s">
        <v>19</v>
      </c>
      <c r="B46" s="11">
        <f>[42]Abril!$E$5</f>
        <v>92.625</v>
      </c>
      <c r="C46" s="11">
        <f>[42]Abril!$E$6</f>
        <v>82.958333333333329</v>
      </c>
      <c r="D46" s="11">
        <f>[42]Abril!$E$7</f>
        <v>73.083333333333329</v>
      </c>
      <c r="E46" s="11">
        <f>[42]Abril!$E$8</f>
        <v>69.625</v>
      </c>
      <c r="F46" s="11">
        <f>[42]Abril!$E$9</f>
        <v>68.083333333333329</v>
      </c>
      <c r="G46" s="11">
        <f>[42]Abril!$E$10</f>
        <v>68.125</v>
      </c>
      <c r="H46" s="11">
        <f>[42]Abril!$E$11</f>
        <v>79.541666666666671</v>
      </c>
      <c r="I46" s="11">
        <f>[42]Abril!$E$12</f>
        <v>90.125</v>
      </c>
      <c r="J46" s="11">
        <f>[42]Abril!$E$13</f>
        <v>80.041666666666671</v>
      </c>
      <c r="K46" s="11">
        <f>[42]Abril!$E$14</f>
        <v>72.583333333333329</v>
      </c>
      <c r="L46" s="11">
        <f>[42]Abril!$E$15</f>
        <v>75.5</v>
      </c>
      <c r="M46" s="11">
        <f>[42]Abril!$E$16</f>
        <v>71.875</v>
      </c>
      <c r="N46" s="11">
        <f>[42]Abril!$E$17</f>
        <v>85.166666666666671</v>
      </c>
      <c r="O46" s="11">
        <f>[42]Abril!$E$18</f>
        <v>95.666666666666671</v>
      </c>
      <c r="P46" s="11">
        <f>[42]Abril!$E$19</f>
        <v>92.875</v>
      </c>
      <c r="Q46" s="11">
        <f>[42]Abril!$E$20</f>
        <v>96.791666666666671</v>
      </c>
      <c r="R46" s="11">
        <f>[42]Abril!$E$21</f>
        <v>83.291666666666671</v>
      </c>
      <c r="S46" s="11">
        <f>[42]Abril!$E$22</f>
        <v>67.708333333333329</v>
      </c>
      <c r="T46" s="11">
        <f>[42]Abril!$E$23</f>
        <v>65.708333333333329</v>
      </c>
      <c r="U46" s="11">
        <f>[42]Abril!$E$24</f>
        <v>68.333333333333329</v>
      </c>
      <c r="V46" s="11">
        <f>[42]Abril!$E$25</f>
        <v>72.25</v>
      </c>
      <c r="W46" s="11">
        <f>[42]Abril!$E$26</f>
        <v>77.583333333333329</v>
      </c>
      <c r="X46" s="11">
        <f>[42]Abril!$E$27</f>
        <v>83.25</v>
      </c>
      <c r="Y46" s="11">
        <f>[42]Abril!$E$28</f>
        <v>95.708333333333329</v>
      </c>
      <c r="Z46" s="11">
        <f>[42]Abril!$E$29</f>
        <v>83.083333333333329</v>
      </c>
      <c r="AA46" s="11">
        <f>[42]Abril!$E$30</f>
        <v>74.208333333333329</v>
      </c>
      <c r="AB46" s="11">
        <f>[42]Abril!$E$31</f>
        <v>74.041666666666671</v>
      </c>
      <c r="AC46" s="11">
        <f>[42]Abril!$E$32</f>
        <v>74.5</v>
      </c>
      <c r="AD46" s="11">
        <f>[42]Abril!$E$33</f>
        <v>74.541666666666671</v>
      </c>
      <c r="AE46" s="11">
        <f>[42]Abril!$E$34</f>
        <v>72.166666666666671</v>
      </c>
      <c r="AF46" s="69">
        <f t="shared" si="1"/>
        <v>78.701388888888872</v>
      </c>
      <c r="AG46" s="12" t="s">
        <v>35</v>
      </c>
      <c r="AI46" t="s">
        <v>35</v>
      </c>
      <c r="AJ46" t="s">
        <v>35</v>
      </c>
      <c r="AK46" t="s">
        <v>35</v>
      </c>
    </row>
    <row r="47" spans="1:37" x14ac:dyDescent="0.2">
      <c r="A47" s="43" t="s">
        <v>23</v>
      </c>
      <c r="B47" s="11">
        <f>[43]Abril!$E$5</f>
        <v>89.125</v>
      </c>
      <c r="C47" s="11">
        <f>[43]Abril!$E$6</f>
        <v>83.375</v>
      </c>
      <c r="D47" s="11">
        <f>[43]Abril!$E$7</f>
        <v>74.875</v>
      </c>
      <c r="E47" s="11">
        <f>[43]Abril!$E$8</f>
        <v>68.583333333333329</v>
      </c>
      <c r="F47" s="11">
        <f>[43]Abril!$E$9</f>
        <v>62.583333333333336</v>
      </c>
      <c r="G47" s="11">
        <f>[43]Abril!$E$10</f>
        <v>67.208333333333329</v>
      </c>
      <c r="H47" s="11">
        <f>[43]Abril!$E$11</f>
        <v>81.25</v>
      </c>
      <c r="I47" s="11">
        <f>[43]Abril!$E$12</f>
        <v>79.875</v>
      </c>
      <c r="J47" s="11">
        <f>[43]Abril!$E$13</f>
        <v>75.333333333333329</v>
      </c>
      <c r="K47" s="11">
        <f>[43]Abril!$E$14</f>
        <v>78.75</v>
      </c>
      <c r="L47" s="11">
        <f>[43]Abril!$E$15</f>
        <v>78.416666666666671</v>
      </c>
      <c r="M47" s="11">
        <f>[43]Abril!$E$16</f>
        <v>84.208333333333329</v>
      </c>
      <c r="N47" s="11">
        <f>[43]Abril!$E$17</f>
        <v>82.083333333333329</v>
      </c>
      <c r="O47" s="11">
        <f>[43]Abril!$E$18</f>
        <v>77.75</v>
      </c>
      <c r="P47" s="11">
        <f>[43]Abril!$E$19</f>
        <v>88.666666666666671</v>
      </c>
      <c r="Q47" s="11">
        <f>[43]Abril!$E$20</f>
        <v>91.791666666666671</v>
      </c>
      <c r="R47" s="11">
        <f>[43]Abril!$E$21</f>
        <v>84.541666666666671</v>
      </c>
      <c r="S47" s="11">
        <f>[43]Abril!$E$22</f>
        <v>72.25</v>
      </c>
      <c r="T47" s="11">
        <f>[43]Abril!$E$23</f>
        <v>73.041666666666671</v>
      </c>
      <c r="U47" s="11">
        <f>[43]Abril!$E$24</f>
        <v>66.666666666666671</v>
      </c>
      <c r="V47" s="11">
        <f>[43]Abril!$E$25</f>
        <v>69.5</v>
      </c>
      <c r="W47" s="11">
        <f>[43]Abril!$E$26</f>
        <v>66.833333333333329</v>
      </c>
      <c r="X47" s="11">
        <f>[43]Abril!$E$27</f>
        <v>60.083333333333336</v>
      </c>
      <c r="Y47" s="11">
        <f>[43]Abril!$E$28</f>
        <v>64.375</v>
      </c>
      <c r="Z47" s="11">
        <f>[43]Abril!$E$29</f>
        <v>61.333333333333336</v>
      </c>
      <c r="AA47" s="11">
        <f>[43]Abril!$E$30</f>
        <v>60.666666666666664</v>
      </c>
      <c r="AB47" s="11">
        <f>[43]Abril!$E$31</f>
        <v>65.375</v>
      </c>
      <c r="AC47" s="11">
        <f>[43]Abril!$E$32</f>
        <v>67.125</v>
      </c>
      <c r="AD47" s="11">
        <f>[43]Abril!$E$33</f>
        <v>65.458333333333329</v>
      </c>
      <c r="AE47" s="11">
        <f>[43]Abril!$E$34</f>
        <v>63.125</v>
      </c>
      <c r="AF47" s="69">
        <f t="shared" si="1"/>
        <v>73.475000000000009</v>
      </c>
      <c r="AJ47" t="s">
        <v>35</v>
      </c>
    </row>
    <row r="48" spans="1:37" x14ac:dyDescent="0.2">
      <c r="A48" s="43" t="s">
        <v>34</v>
      </c>
      <c r="B48" s="11">
        <f>[44]Abril!$E$5</f>
        <v>73.214285714285708</v>
      </c>
      <c r="C48" s="11">
        <f>[44]Abril!$E$6</f>
        <v>78.454545454545453</v>
      </c>
      <c r="D48" s="11">
        <f>[44]Abril!$E$7</f>
        <v>67.84615384615384</v>
      </c>
      <c r="E48" s="11">
        <f>[44]Abril!$E$8</f>
        <v>81.090909090909093</v>
      </c>
      <c r="F48" s="11">
        <f>[44]Abril!$E$9</f>
        <v>75.0625</v>
      </c>
      <c r="G48" s="11">
        <f>[44]Abril!$E$10</f>
        <v>77.260869565217391</v>
      </c>
      <c r="H48" s="11">
        <f>[44]Abril!$E$11</f>
        <v>80.043478260869563</v>
      </c>
      <c r="I48" s="11">
        <f>[44]Abril!$E$12</f>
        <v>83.238095238095241</v>
      </c>
      <c r="J48" s="11">
        <f>[44]Abril!$E$13</f>
        <v>80.900000000000006</v>
      </c>
      <c r="K48" s="11">
        <f>[44]Abril!$E$14</f>
        <v>79.25</v>
      </c>
      <c r="L48" s="11">
        <f>[44]Abril!$E$15</f>
        <v>79.25</v>
      </c>
      <c r="M48" s="11">
        <f>[44]Abril!$E$16</f>
        <v>76.599999999999994</v>
      </c>
      <c r="N48" s="11">
        <f>[44]Abril!$E$17</f>
        <v>76.63636363636364</v>
      </c>
      <c r="O48" s="11">
        <f>[44]Abril!$E$18</f>
        <v>82.764705882352942</v>
      </c>
      <c r="P48" s="11">
        <f>[44]Abril!$E$19</f>
        <v>84.352941176470594</v>
      </c>
      <c r="Q48" s="11">
        <f>[44]Abril!$E$20</f>
        <v>87.07692307692308</v>
      </c>
      <c r="R48" s="11">
        <f>[44]Abril!$E$21</f>
        <v>77.909090909090907</v>
      </c>
      <c r="S48" s="11">
        <f>[44]Abril!$E$22</f>
        <v>74.833333333333329</v>
      </c>
      <c r="T48" s="11">
        <f>[44]Abril!$E$23</f>
        <v>78.041666666666671</v>
      </c>
      <c r="U48" s="11">
        <f>[44]Abril!$E$24</f>
        <v>84.416666666666671</v>
      </c>
      <c r="V48" s="11">
        <f>[44]Abril!$E$25</f>
        <v>74</v>
      </c>
      <c r="W48" s="11">
        <f>[44]Abril!$E$26</f>
        <v>70.869565217391298</v>
      </c>
      <c r="X48" s="11">
        <f>[44]Abril!$E$27</f>
        <v>65.208333333333329</v>
      </c>
      <c r="Y48" s="11">
        <f>[44]Abril!$E$28</f>
        <v>62.625</v>
      </c>
      <c r="Z48" s="11">
        <f>[44]Abril!$E$29</f>
        <v>61.458333333333336</v>
      </c>
      <c r="AA48" s="11">
        <f>[44]Abril!$E$30</f>
        <v>59.5</v>
      </c>
      <c r="AB48" s="11">
        <f>[44]Abril!$E$31</f>
        <v>67.5</v>
      </c>
      <c r="AC48" s="11">
        <f>[44]Abril!$E$32</f>
        <v>68.791666666666671</v>
      </c>
      <c r="AD48" s="11">
        <f>[44]Abril!$E$33</f>
        <v>67.208333333333329</v>
      </c>
      <c r="AE48" s="11">
        <f>[44]Abril!$E$34</f>
        <v>70.708333333333329</v>
      </c>
      <c r="AF48" s="69">
        <f t="shared" si="1"/>
        <v>74.870403124511185</v>
      </c>
      <c r="AG48" s="12" t="s">
        <v>35</v>
      </c>
      <c r="AI48" t="s">
        <v>35</v>
      </c>
      <c r="AJ48" t="s">
        <v>35</v>
      </c>
    </row>
    <row r="49" spans="1:36" x14ac:dyDescent="0.2">
      <c r="A49" s="43" t="s">
        <v>20</v>
      </c>
      <c r="B49" s="11">
        <f>[45]Abril!$E$5</f>
        <v>78.708333333333329</v>
      </c>
      <c r="C49" s="11">
        <f>[45]Abril!$E$6</f>
        <v>74.083333333333329</v>
      </c>
      <c r="D49" s="11">
        <f>[45]Abril!$E$7</f>
        <v>70.333333333333329</v>
      </c>
      <c r="E49" s="11">
        <f>[45]Abril!$E$8</f>
        <v>69.416666666666671</v>
      </c>
      <c r="F49" s="11">
        <f>[45]Abril!$E$9</f>
        <v>64.083333333333329</v>
      </c>
      <c r="G49" s="11">
        <f>[45]Abril!$E$10</f>
        <v>62.75</v>
      </c>
      <c r="H49" s="11">
        <f>[45]Abril!$E$11</f>
        <v>62.125</v>
      </c>
      <c r="I49" s="11">
        <f>[45]Abril!$E$12</f>
        <v>81.208333333333329</v>
      </c>
      <c r="J49" s="11">
        <f>[45]Abril!$E$13</f>
        <v>76.875</v>
      </c>
      <c r="K49" s="11">
        <f>[45]Abril!$E$14</f>
        <v>74.166666666666671</v>
      </c>
      <c r="L49" s="11">
        <f>[45]Abril!$E$15</f>
        <v>71.458333333333329</v>
      </c>
      <c r="M49" s="11">
        <f>[45]Abril!$E$16</f>
        <v>71.291666666666671</v>
      </c>
      <c r="N49" s="11">
        <f>[45]Abril!$E$17</f>
        <v>74.625</v>
      </c>
      <c r="O49" s="11">
        <f>[45]Abril!$E$18</f>
        <v>87.083333333333329</v>
      </c>
      <c r="P49" s="11">
        <f>[45]Abril!$E$19</f>
        <v>81</v>
      </c>
      <c r="Q49" s="11">
        <f>[45]Abril!$E$20</f>
        <v>83.416666666666671</v>
      </c>
      <c r="R49" s="11">
        <f>[45]Abril!$E$21</f>
        <v>82.541666666666671</v>
      </c>
      <c r="S49" s="11">
        <f>[45]Abril!$E$22</f>
        <v>73.5</v>
      </c>
      <c r="T49" s="11" t="str">
        <f>[45]Abril!$E$23</f>
        <v>*</v>
      </c>
      <c r="U49" s="11" t="str">
        <f>[45]Abril!$E$24</f>
        <v>*</v>
      </c>
      <c r="V49" s="11" t="str">
        <f>[45]Abril!$E$25</f>
        <v>*</v>
      </c>
      <c r="W49" s="11" t="str">
        <f>[45]Abril!$E$26</f>
        <v>*</v>
      </c>
      <c r="X49" s="11" t="str">
        <f>[45]Abril!$E$27</f>
        <v>*</v>
      </c>
      <c r="Y49" s="11" t="str">
        <f>[45]Abril!$E$28</f>
        <v>*</v>
      </c>
      <c r="Z49" s="11" t="str">
        <f>[45]Abril!$E$29</f>
        <v>*</v>
      </c>
      <c r="AA49" s="11" t="str">
        <f>[45]Abril!$E$30</f>
        <v>*</v>
      </c>
      <c r="AB49" s="11" t="str">
        <f>[45]Abril!$E$31</f>
        <v>*</v>
      </c>
      <c r="AC49" s="11" t="str">
        <f>[45]Abril!$E$32</f>
        <v>*</v>
      </c>
      <c r="AD49" s="11" t="str">
        <f>[45]Abril!$E$33</f>
        <v>*</v>
      </c>
      <c r="AE49" s="11" t="str">
        <f>[45]Abril!$E$34</f>
        <v>*</v>
      </c>
      <c r="AF49" s="69">
        <f t="shared" si="1"/>
        <v>74.370370370370381</v>
      </c>
      <c r="AH49" t="s">
        <v>35</v>
      </c>
      <c r="AI49" t="s">
        <v>35</v>
      </c>
      <c r="AJ49" t="s">
        <v>35</v>
      </c>
    </row>
    <row r="50" spans="1:36" s="5" customFormat="1" ht="17.100000000000001" customHeight="1" x14ac:dyDescent="0.2">
      <c r="A50" s="44" t="s">
        <v>211</v>
      </c>
      <c r="B50" s="13">
        <f t="shared" ref="B50:AE50" si="2">AVERAGE(B5:B49)</f>
        <v>86.792916520194353</v>
      </c>
      <c r="C50" s="13">
        <f t="shared" si="2"/>
        <v>79.869806954563074</v>
      </c>
      <c r="D50" s="13">
        <f t="shared" si="2"/>
        <v>73.368813994232596</v>
      </c>
      <c r="E50" s="13">
        <f t="shared" si="2"/>
        <v>70.90322793799379</v>
      </c>
      <c r="F50" s="13">
        <f t="shared" si="2"/>
        <v>69.088702928390092</v>
      </c>
      <c r="G50" s="13">
        <f t="shared" si="2"/>
        <v>69.113558972546272</v>
      </c>
      <c r="H50" s="13">
        <f t="shared" si="2"/>
        <v>78.466187949105688</v>
      </c>
      <c r="I50" s="13">
        <f t="shared" si="2"/>
        <v>83.697461076721581</v>
      </c>
      <c r="J50" s="13">
        <f t="shared" si="2"/>
        <v>79.461978498655242</v>
      </c>
      <c r="K50" s="13">
        <f t="shared" si="2"/>
        <v>77.842189637909485</v>
      </c>
      <c r="L50" s="13">
        <f t="shared" si="2"/>
        <v>79.108458582186032</v>
      </c>
      <c r="M50" s="13">
        <f t="shared" si="2"/>
        <v>81.358410456634203</v>
      </c>
      <c r="N50" s="13">
        <f t="shared" si="2"/>
        <v>83.711799176433317</v>
      </c>
      <c r="O50" s="13">
        <f t="shared" si="2"/>
        <v>84.28546320967412</v>
      </c>
      <c r="P50" s="13">
        <f t="shared" si="2"/>
        <v>90.283681306321824</v>
      </c>
      <c r="Q50" s="13">
        <f t="shared" si="2"/>
        <v>89.623276591937625</v>
      </c>
      <c r="R50" s="13">
        <f t="shared" si="2"/>
        <v>82.796638325442672</v>
      </c>
      <c r="S50" s="13">
        <f t="shared" si="2"/>
        <v>71.447719811652888</v>
      </c>
      <c r="T50" s="13">
        <f t="shared" si="2"/>
        <v>71.706828203774165</v>
      </c>
      <c r="U50" s="13">
        <f t="shared" si="2"/>
        <v>71.647256227607386</v>
      </c>
      <c r="V50" s="13">
        <f t="shared" si="2"/>
        <v>73.63424842066145</v>
      </c>
      <c r="W50" s="13">
        <f t="shared" si="2"/>
        <v>70.974522331215695</v>
      </c>
      <c r="X50" s="13">
        <f t="shared" si="2"/>
        <v>66.086770266806681</v>
      </c>
      <c r="Y50" s="13">
        <f t="shared" si="2"/>
        <v>70.46133939160255</v>
      </c>
      <c r="Z50" s="13">
        <f t="shared" si="2"/>
        <v>69.74464803778308</v>
      </c>
      <c r="AA50" s="13">
        <f t="shared" si="2"/>
        <v>68.877158439666843</v>
      </c>
      <c r="AB50" s="13">
        <f t="shared" si="2"/>
        <v>68.959012144434155</v>
      </c>
      <c r="AC50" s="13">
        <f t="shared" si="2"/>
        <v>70.615129389376889</v>
      </c>
      <c r="AD50" s="13">
        <f t="shared" si="2"/>
        <v>69.882874877572107</v>
      </c>
      <c r="AE50" s="13">
        <f t="shared" si="2"/>
        <v>68.100137353112189</v>
      </c>
      <c r="AF50" s="68">
        <f>AVERAGE(AF5:AF49)</f>
        <v>76.063829931652137</v>
      </c>
      <c r="AH50" s="5" t="s">
        <v>35</v>
      </c>
    </row>
    <row r="51" spans="1:36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 t="s">
        <v>35</v>
      </c>
      <c r="AF51" s="66"/>
    </row>
    <row r="52" spans="1:36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66"/>
      <c r="AJ52" t="s">
        <v>35</v>
      </c>
    </row>
    <row r="53" spans="1:36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66"/>
    </row>
    <row r="54" spans="1:36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66"/>
    </row>
    <row r="55" spans="1:36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66"/>
    </row>
    <row r="56" spans="1:36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66"/>
    </row>
    <row r="57" spans="1:36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67"/>
      <c r="AH57" t="s">
        <v>35</v>
      </c>
    </row>
    <row r="59" spans="1:36" x14ac:dyDescent="0.2">
      <c r="AH59" t="s">
        <v>35</v>
      </c>
    </row>
    <row r="60" spans="1:36" x14ac:dyDescent="0.2">
      <c r="K60" s="2" t="s">
        <v>35</v>
      </c>
      <c r="AE60" s="2" t="s">
        <v>35</v>
      </c>
    </row>
    <row r="62" spans="1:36" x14ac:dyDescent="0.2">
      <c r="M62" s="2" t="s">
        <v>35</v>
      </c>
      <c r="T62" s="2" t="s">
        <v>35</v>
      </c>
    </row>
    <row r="63" spans="1:36" x14ac:dyDescent="0.2">
      <c r="AB63" s="2" t="s">
        <v>35</v>
      </c>
      <c r="AC63" s="2" t="s">
        <v>35</v>
      </c>
      <c r="AF63" s="7" t="s">
        <v>35</v>
      </c>
    </row>
    <row r="64" spans="1:36" x14ac:dyDescent="0.2">
      <c r="P64" s="2" t="s">
        <v>35</v>
      </c>
      <c r="R64" s="2" t="s">
        <v>35</v>
      </c>
      <c r="W64" s="2" t="s">
        <v>35</v>
      </c>
      <c r="X64" s="2" t="s">
        <v>35</v>
      </c>
    </row>
    <row r="65" spans="11:33" x14ac:dyDescent="0.2">
      <c r="X65" s="2" t="s">
        <v>35</v>
      </c>
    </row>
    <row r="66" spans="11:33" x14ac:dyDescent="0.2">
      <c r="AG66" t="s">
        <v>35</v>
      </c>
    </row>
    <row r="69" spans="11:33" x14ac:dyDescent="0.2">
      <c r="T69" s="2" t="s">
        <v>35</v>
      </c>
    </row>
    <row r="72" spans="11:33" x14ac:dyDescent="0.2">
      <c r="K72" s="2" t="s">
        <v>35</v>
      </c>
    </row>
  </sheetData>
  <mergeCells count="36"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J32" sqref="J3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1" t="s">
        <v>219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97"/>
    </row>
    <row r="2" spans="1:35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07"/>
    </row>
    <row r="3" spans="1:35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27</v>
      </c>
      <c r="AG3" s="98" t="s">
        <v>26</v>
      </c>
    </row>
    <row r="4" spans="1:35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5" s="5" customFormat="1" x14ac:dyDescent="0.2">
      <c r="A5" s="43" t="s">
        <v>30</v>
      </c>
      <c r="B5" s="110">
        <f>[1]Abril!$F$5</f>
        <v>100</v>
      </c>
      <c r="C5" s="110">
        <f>[1]Abril!$F$6</f>
        <v>100</v>
      </c>
      <c r="D5" s="110">
        <f>[1]Abril!$F$7</f>
        <v>100</v>
      </c>
      <c r="E5" s="110">
        <f>[1]Abril!$F$8</f>
        <v>100</v>
      </c>
      <c r="F5" s="110">
        <f>[1]Abril!$F$9</f>
        <v>100</v>
      </c>
      <c r="G5" s="110">
        <f>[1]Abril!$F$10</f>
        <v>100</v>
      </c>
      <c r="H5" s="110">
        <f>[1]Abril!$F$11</f>
        <v>100</v>
      </c>
      <c r="I5" s="110">
        <f>[1]Abril!$F$12</f>
        <v>100</v>
      </c>
      <c r="J5" s="110">
        <f>[1]Abril!$F$13</f>
        <v>100</v>
      </c>
      <c r="K5" s="110">
        <f>[1]Abril!$F$14</f>
        <v>100</v>
      </c>
      <c r="L5" s="110">
        <f>[1]Abril!$F$15</f>
        <v>100</v>
      </c>
      <c r="M5" s="110">
        <f>[1]Abril!$F$16</f>
        <v>100</v>
      </c>
      <c r="N5" s="110">
        <f>[1]Abril!$F$17</f>
        <v>100</v>
      </c>
      <c r="O5" s="110">
        <f>[1]Abril!$F$18</f>
        <v>100</v>
      </c>
      <c r="P5" s="110">
        <f>[1]Abril!$F$19</f>
        <v>100</v>
      </c>
      <c r="Q5" s="110">
        <f>[1]Abril!$F$20</f>
        <v>100</v>
      </c>
      <c r="R5" s="110">
        <f>[1]Abril!$F$21</f>
        <v>100</v>
      </c>
      <c r="S5" s="110">
        <f>[1]Abril!$F$22</f>
        <v>100</v>
      </c>
      <c r="T5" s="110">
        <f>[1]Abril!$F$23</f>
        <v>100</v>
      </c>
      <c r="U5" s="110">
        <f>[1]Abril!$F$24</f>
        <v>100</v>
      </c>
      <c r="V5" s="110">
        <f>[1]Abril!$F$25</f>
        <v>100</v>
      </c>
      <c r="W5" s="110">
        <f>[1]Abril!$F$26</f>
        <v>100</v>
      </c>
      <c r="X5" s="110">
        <f>[1]Abril!$F$27</f>
        <v>100</v>
      </c>
      <c r="Y5" s="110">
        <f>[1]Abril!$F$28</f>
        <v>100</v>
      </c>
      <c r="Z5" s="110">
        <f>[1]Abril!$F$29</f>
        <v>100</v>
      </c>
      <c r="AA5" s="110">
        <f>[1]Abril!$F$30</f>
        <v>100</v>
      </c>
      <c r="AB5" s="110">
        <f>[1]Abril!$F$31</f>
        <v>100</v>
      </c>
      <c r="AC5" s="110">
        <f>[1]Abril!$F$32</f>
        <v>100</v>
      </c>
      <c r="AD5" s="110">
        <f>[1]Abril!$F$33</f>
        <v>100</v>
      </c>
      <c r="AE5" s="110">
        <f>[1]Abril!$F$34</f>
        <v>100</v>
      </c>
      <c r="AF5" s="111">
        <f>MAX(B5:AE5)</f>
        <v>100</v>
      </c>
      <c r="AG5" s="112">
        <f>AVERAGE(B5:AE5)</f>
        <v>100</v>
      </c>
    </row>
    <row r="6" spans="1:35" x14ac:dyDescent="0.2">
      <c r="A6" s="43" t="s">
        <v>0</v>
      </c>
      <c r="B6" s="113">
        <f>[2]Abril!$F$5</f>
        <v>100</v>
      </c>
      <c r="C6" s="113">
        <f>[2]Abril!$F$6</f>
        <v>100</v>
      </c>
      <c r="D6" s="113">
        <f>[2]Abril!$F$7</f>
        <v>100</v>
      </c>
      <c r="E6" s="113">
        <f>[2]Abril!$F$8</f>
        <v>100</v>
      </c>
      <c r="F6" s="113">
        <f>[2]Abril!$F$9</f>
        <v>94</v>
      </c>
      <c r="G6" s="113">
        <f>[2]Abril!$F$10</f>
        <v>90</v>
      </c>
      <c r="H6" s="113">
        <f>[2]Abril!$F$11</f>
        <v>91</v>
      </c>
      <c r="I6" s="113">
        <f>[2]Abril!$F$12</f>
        <v>100</v>
      </c>
      <c r="J6" s="113">
        <f>[2]Abril!$F$13</f>
        <v>100</v>
      </c>
      <c r="K6" s="113">
        <f>[2]Abril!$F$14</f>
        <v>100</v>
      </c>
      <c r="L6" s="113">
        <f>[2]Abril!$F$15</f>
        <v>96</v>
      </c>
      <c r="M6" s="113">
        <f>[2]Abril!$F$16</f>
        <v>88</v>
      </c>
      <c r="N6" s="113">
        <f>[2]Abril!$F$17</f>
        <v>100</v>
      </c>
      <c r="O6" s="113">
        <f>[2]Abril!$F$18</f>
        <v>100</v>
      </c>
      <c r="P6" s="113">
        <f>[2]Abril!$F$19</f>
        <v>100</v>
      </c>
      <c r="Q6" s="113">
        <f>[2]Abril!$F$20</f>
        <v>100</v>
      </c>
      <c r="R6" s="113">
        <f>[2]Abril!$F$21</f>
        <v>100</v>
      </c>
      <c r="S6" s="113">
        <f>[2]Abril!$F$22</f>
        <v>96</v>
      </c>
      <c r="T6" s="113">
        <f>[2]Abril!$F$23</f>
        <v>91</v>
      </c>
      <c r="U6" s="113">
        <f>[2]Abril!$F$24</f>
        <v>100</v>
      </c>
      <c r="V6" s="113">
        <f>[2]Abril!$F$25</f>
        <v>100</v>
      </c>
      <c r="W6" s="113">
        <f>[2]Abril!$F$26</f>
        <v>95</v>
      </c>
      <c r="X6" s="113">
        <f>[2]Abril!$F$27</f>
        <v>100</v>
      </c>
      <c r="Y6" s="113">
        <f>[2]Abril!$F$28</f>
        <v>89</v>
      </c>
      <c r="Z6" s="113">
        <f>[2]Abril!$F$29</f>
        <v>100</v>
      </c>
      <c r="AA6" s="113">
        <f>[2]Abril!$F$30</f>
        <v>100</v>
      </c>
      <c r="AB6" s="113">
        <f>[2]Abril!$F$31</f>
        <v>96</v>
      </c>
      <c r="AC6" s="113">
        <f>[2]Abril!$F$32</f>
        <v>92</v>
      </c>
      <c r="AD6" s="113">
        <f>[2]Abril!$F$33</f>
        <v>99</v>
      </c>
      <c r="AE6" s="113">
        <f>[2]Abril!$F$34</f>
        <v>90</v>
      </c>
      <c r="AF6" s="111">
        <f t="shared" ref="AF6:AF49" si="1">MAX(B6:AE6)</f>
        <v>100</v>
      </c>
      <c r="AG6" s="112">
        <f t="shared" ref="AG6:AG50" si="2">AVERAGE(B6:AE6)</f>
        <v>96.9</v>
      </c>
    </row>
    <row r="7" spans="1:35" x14ac:dyDescent="0.2">
      <c r="A7" s="43" t="s">
        <v>88</v>
      </c>
      <c r="B7" s="113">
        <f>[3]Abril!$F$5</f>
        <v>100</v>
      </c>
      <c r="C7" s="113">
        <f>[3]Abril!$F$6</f>
        <v>100</v>
      </c>
      <c r="D7" s="113">
        <f>[3]Abril!$F$7</f>
        <v>98</v>
      </c>
      <c r="E7" s="113">
        <f>[3]Abril!$F$8</f>
        <v>93</v>
      </c>
      <c r="F7" s="113">
        <f>[3]Abril!$F$9</f>
        <v>93</v>
      </c>
      <c r="G7" s="113">
        <f>[3]Abril!$F$10</f>
        <v>88</v>
      </c>
      <c r="H7" s="113">
        <f>[3]Abril!$F$11</f>
        <v>93</v>
      </c>
      <c r="I7" s="113">
        <f>[3]Abril!$F$12</f>
        <v>100</v>
      </c>
      <c r="J7" s="113">
        <f>[3]Abril!$F$13</f>
        <v>96</v>
      </c>
      <c r="K7" s="113">
        <f>[3]Abril!$F$14</f>
        <v>99</v>
      </c>
      <c r="L7" s="113">
        <f>[3]Abril!$F$15</f>
        <v>97</v>
      </c>
      <c r="M7" s="113">
        <f>[3]Abril!$F$16</f>
        <v>95</v>
      </c>
      <c r="N7" s="113">
        <f>[3]Abril!$F$17</f>
        <v>100</v>
      </c>
      <c r="O7" s="113">
        <f>[3]Abril!$F$18</f>
        <v>100</v>
      </c>
      <c r="P7" s="113">
        <f>[3]Abril!$F$19</f>
        <v>100</v>
      </c>
      <c r="Q7" s="113">
        <f>[3]Abril!$F$20</f>
        <v>100</v>
      </c>
      <c r="R7" s="113">
        <f>[3]Abril!$F$21</f>
        <v>99</v>
      </c>
      <c r="S7" s="113">
        <f>[3]Abril!$F$22</f>
        <v>90</v>
      </c>
      <c r="T7" s="113">
        <f>[3]Abril!$F$23</f>
        <v>97</v>
      </c>
      <c r="U7" s="113">
        <f>[3]Abril!$F$24</f>
        <v>92</v>
      </c>
      <c r="V7" s="113">
        <f>[3]Abril!$F$25</f>
        <v>91</v>
      </c>
      <c r="W7" s="113">
        <f>[3]Abril!$F$26</f>
        <v>90</v>
      </c>
      <c r="X7" s="113">
        <f>[3]Abril!$F$27</f>
        <v>91</v>
      </c>
      <c r="Y7" s="113">
        <f>[3]Abril!$F$28</f>
        <v>90</v>
      </c>
      <c r="Z7" s="113">
        <f>[3]Abril!$F$29</f>
        <v>94</v>
      </c>
      <c r="AA7" s="113">
        <f>[3]Abril!$F$30</f>
        <v>90</v>
      </c>
      <c r="AB7" s="113">
        <f>[3]Abril!$F$31</f>
        <v>92</v>
      </c>
      <c r="AC7" s="113">
        <f>[3]Abril!$F$32</f>
        <v>95</v>
      </c>
      <c r="AD7" s="113">
        <f>[3]Abril!$F$33</f>
        <v>91</v>
      </c>
      <c r="AE7" s="113">
        <f>[3]Abril!$F$34</f>
        <v>85</v>
      </c>
      <c r="AF7" s="111">
        <f t="shared" si="1"/>
        <v>100</v>
      </c>
      <c r="AG7" s="112">
        <f t="shared" si="2"/>
        <v>94.63333333333334</v>
      </c>
    </row>
    <row r="8" spans="1:35" x14ac:dyDescent="0.2">
      <c r="A8" s="43" t="s">
        <v>1</v>
      </c>
      <c r="B8" s="113">
        <f>[4]Abril!$F$5</f>
        <v>94</v>
      </c>
      <c r="C8" s="113">
        <f>[4]Abril!$F$6</f>
        <v>94</v>
      </c>
      <c r="D8" s="113">
        <f>[4]Abril!$F$7</f>
        <v>93</v>
      </c>
      <c r="E8" s="113">
        <f>[4]Abril!$F$8</f>
        <v>93</v>
      </c>
      <c r="F8" s="113">
        <f>[4]Abril!$F$9</f>
        <v>92</v>
      </c>
      <c r="G8" s="113">
        <f>[4]Abril!$F$10</f>
        <v>90</v>
      </c>
      <c r="H8" s="113">
        <f>[4]Abril!$F$11</f>
        <v>92</v>
      </c>
      <c r="I8" s="113">
        <f>[4]Abril!$F$12</f>
        <v>93</v>
      </c>
      <c r="J8" s="113">
        <f>[4]Abril!$F$13</f>
        <v>93</v>
      </c>
      <c r="K8" s="113">
        <f>[4]Abril!$F$14</f>
        <v>94</v>
      </c>
      <c r="L8" s="113">
        <f>[4]Abril!$F$15</f>
        <v>92</v>
      </c>
      <c r="M8" s="113">
        <f>[4]Abril!$F$16</f>
        <v>93</v>
      </c>
      <c r="N8" s="113">
        <f>[4]Abril!$F$17</f>
        <v>94</v>
      </c>
      <c r="O8" s="113">
        <f>[4]Abril!$F$18</f>
        <v>93</v>
      </c>
      <c r="P8" s="113">
        <f>[4]Abril!$F$19</f>
        <v>93</v>
      </c>
      <c r="Q8" s="113">
        <f>[4]Abril!$F$20</f>
        <v>94</v>
      </c>
      <c r="R8" s="113">
        <f>[4]Abril!$F$21</f>
        <v>94</v>
      </c>
      <c r="S8" s="113">
        <f>[4]Abril!$F$22</f>
        <v>89</v>
      </c>
      <c r="T8" s="113">
        <f>[4]Abril!$F$23</f>
        <v>92</v>
      </c>
      <c r="U8" s="113">
        <f>[4]Abril!$F$24</f>
        <v>90</v>
      </c>
      <c r="V8" s="113">
        <f>[4]Abril!$F$25</f>
        <v>88</v>
      </c>
      <c r="W8" s="113">
        <f>[4]Abril!$F$26</f>
        <v>93</v>
      </c>
      <c r="X8" s="113">
        <f>[4]Abril!$F$27</f>
        <v>92</v>
      </c>
      <c r="Y8" s="113">
        <f>[4]Abril!$F$28</f>
        <v>92</v>
      </c>
      <c r="Z8" s="113">
        <f>[4]Abril!$F$29</f>
        <v>93</v>
      </c>
      <c r="AA8" s="113">
        <f>[4]Abril!$F$30</f>
        <v>90</v>
      </c>
      <c r="AB8" s="113">
        <f>[4]Abril!$F$31</f>
        <v>91</v>
      </c>
      <c r="AC8" s="113">
        <f>[4]Abril!$F$32</f>
        <v>92</v>
      </c>
      <c r="AD8" s="113">
        <f>[4]Abril!$F$33</f>
        <v>90</v>
      </c>
      <c r="AE8" s="113">
        <f>[4]Abril!$F$34</f>
        <v>90</v>
      </c>
      <c r="AF8" s="111">
        <f t="shared" si="1"/>
        <v>94</v>
      </c>
      <c r="AG8" s="112">
        <f t="shared" si="2"/>
        <v>92.1</v>
      </c>
    </row>
    <row r="9" spans="1:35" x14ac:dyDescent="0.2">
      <c r="A9" s="43" t="s">
        <v>151</v>
      </c>
      <c r="B9" s="113">
        <f>[5]Abril!$F$5</f>
        <v>99</v>
      </c>
      <c r="C9" s="113">
        <f>[5]Abril!$F$6</f>
        <v>98</v>
      </c>
      <c r="D9" s="113">
        <f>[5]Abril!$F$7</f>
        <v>96</v>
      </c>
      <c r="E9" s="113">
        <f>[5]Abril!$F$8</f>
        <v>86</v>
      </c>
      <c r="F9" s="113">
        <f>[5]Abril!$F$9</f>
        <v>84</v>
      </c>
      <c r="G9" s="113">
        <f>[5]Abril!$F$10</f>
        <v>87</v>
      </c>
      <c r="H9" s="113">
        <f>[5]Abril!$F$11</f>
        <v>98</v>
      </c>
      <c r="I9" s="113">
        <f>[5]Abril!$F$12</f>
        <v>99</v>
      </c>
      <c r="J9" s="113">
        <f>[5]Abril!$F$13</f>
        <v>94</v>
      </c>
      <c r="K9" s="113">
        <f>[5]Abril!$F$14</f>
        <v>95</v>
      </c>
      <c r="L9" s="113">
        <f>[5]Abril!$F$15</f>
        <v>96</v>
      </c>
      <c r="M9" s="113">
        <f>[5]Abril!$F$16</f>
        <v>95</v>
      </c>
      <c r="N9" s="113">
        <f>[5]Abril!$F$17</f>
        <v>99</v>
      </c>
      <c r="O9" s="113">
        <f>[5]Abril!$F$18</f>
        <v>99</v>
      </c>
      <c r="P9" s="113">
        <f>[5]Abril!$F$19</f>
        <v>99</v>
      </c>
      <c r="Q9" s="113">
        <f>[5]Abril!$F$20</f>
        <v>99</v>
      </c>
      <c r="R9" s="113">
        <f>[5]Abril!$F$21</f>
        <v>99</v>
      </c>
      <c r="S9" s="113">
        <f>[5]Abril!$F$22</f>
        <v>94</v>
      </c>
      <c r="T9" s="113">
        <f>[5]Abril!$F$23</f>
        <v>81</v>
      </c>
      <c r="U9" s="113">
        <f>[5]Abril!$F$24</f>
        <v>81</v>
      </c>
      <c r="V9" s="113">
        <f>[5]Abril!$F$25</f>
        <v>89</v>
      </c>
      <c r="W9" s="113">
        <f>[5]Abril!$F$26</f>
        <v>97</v>
      </c>
      <c r="X9" s="113">
        <f>[5]Abril!$F$27</f>
        <v>90</v>
      </c>
      <c r="Y9" s="113">
        <f>[5]Abril!$F$28</f>
        <v>97</v>
      </c>
      <c r="Z9" s="113">
        <f>[5]Abril!$F$29</f>
        <v>97</v>
      </c>
      <c r="AA9" s="113">
        <f>[5]Abril!$F$30</f>
        <v>84</v>
      </c>
      <c r="AB9" s="113">
        <f>[5]Abril!$F$31</f>
        <v>87</v>
      </c>
      <c r="AC9" s="113">
        <f>[5]Abril!$F$32</f>
        <v>74</v>
      </c>
      <c r="AD9" s="113">
        <f>[5]Abril!$F$33</f>
        <v>92</v>
      </c>
      <c r="AE9" s="113">
        <f>[5]Abril!$F$34</f>
        <v>84</v>
      </c>
      <c r="AF9" s="122">
        <f t="shared" ref="AF9:AF24" si="3">MAX(B9:AE9)</f>
        <v>99</v>
      </c>
      <c r="AG9" s="112">
        <f t="shared" ref="AG9:AG24" si="4">AVERAGE(B9:AE9)</f>
        <v>92.3</v>
      </c>
    </row>
    <row r="10" spans="1:35" x14ac:dyDescent="0.2">
      <c r="A10" s="43" t="s">
        <v>95</v>
      </c>
      <c r="B10" s="113">
        <f>[6]Abril!$F$5</f>
        <v>100</v>
      </c>
      <c r="C10" s="113">
        <f>[6]Abril!$F$6</f>
        <v>100</v>
      </c>
      <c r="D10" s="113">
        <f>[6]Abril!$F$7</f>
        <v>100</v>
      </c>
      <c r="E10" s="113">
        <f>[6]Abril!$F$8</f>
        <v>100</v>
      </c>
      <c r="F10" s="113">
        <f>[6]Abril!$F$9</f>
        <v>100</v>
      </c>
      <c r="G10" s="113">
        <f>[6]Abril!$F$10</f>
        <v>100</v>
      </c>
      <c r="H10" s="113">
        <f>[6]Abril!$F$11</f>
        <v>100</v>
      </c>
      <c r="I10" s="113">
        <f>[6]Abril!$F$12</f>
        <v>100</v>
      </c>
      <c r="J10" s="113">
        <f>[6]Abril!$F$13</f>
        <v>100</v>
      </c>
      <c r="K10" s="113">
        <f>[6]Abril!$F$14</f>
        <v>100</v>
      </c>
      <c r="L10" s="113">
        <f>[6]Abril!$F$15</f>
        <v>100</v>
      </c>
      <c r="M10" s="113">
        <f>[6]Abril!$F$16</f>
        <v>100</v>
      </c>
      <c r="N10" s="113">
        <f>[6]Abril!$F$17</f>
        <v>100</v>
      </c>
      <c r="O10" s="113">
        <f>[6]Abril!$F$18</f>
        <v>100</v>
      </c>
      <c r="P10" s="113">
        <f>[6]Abril!$F$19</f>
        <v>100</v>
      </c>
      <c r="Q10" s="113">
        <f>[6]Abril!$F$20</f>
        <v>100</v>
      </c>
      <c r="R10" s="113">
        <f>[6]Abril!$F$21</f>
        <v>100</v>
      </c>
      <c r="S10" s="113">
        <f>[6]Abril!$F$22</f>
        <v>100</v>
      </c>
      <c r="T10" s="113">
        <f>[6]Abril!$F$23</f>
        <v>100</v>
      </c>
      <c r="U10" s="113">
        <f>[6]Abril!$F$24</f>
        <v>100</v>
      </c>
      <c r="V10" s="113">
        <f>[6]Abril!$F$25</f>
        <v>100</v>
      </c>
      <c r="W10" s="113">
        <f>[6]Abril!$F$26</f>
        <v>100</v>
      </c>
      <c r="X10" s="113">
        <f>[6]Abril!$F$27</f>
        <v>95</v>
      </c>
      <c r="Y10" s="113">
        <f>[6]Abril!$F$28</f>
        <v>97</v>
      </c>
      <c r="Z10" s="113">
        <f>[6]Abril!$F$29</f>
        <v>100</v>
      </c>
      <c r="AA10" s="113">
        <f>[6]Abril!$F$30</f>
        <v>100</v>
      </c>
      <c r="AB10" s="113">
        <f>[6]Abril!$F$31</f>
        <v>96</v>
      </c>
      <c r="AC10" s="113">
        <f>[6]Abril!$F$32</f>
        <v>95</v>
      </c>
      <c r="AD10" s="113">
        <f>[6]Abril!$F$33</f>
        <v>100</v>
      </c>
      <c r="AE10" s="113">
        <f>[6]Abril!$F$34</f>
        <v>93</v>
      </c>
      <c r="AF10" s="122">
        <f t="shared" si="3"/>
        <v>100</v>
      </c>
      <c r="AG10" s="112">
        <f t="shared" si="4"/>
        <v>99.2</v>
      </c>
    </row>
    <row r="11" spans="1:35" x14ac:dyDescent="0.2">
      <c r="A11" s="43" t="s">
        <v>52</v>
      </c>
      <c r="B11" s="113">
        <f>[7]Abril!$F$5</f>
        <v>100</v>
      </c>
      <c r="C11" s="113">
        <f>[7]Abril!$F$6</f>
        <v>100</v>
      </c>
      <c r="D11" s="113">
        <f>[7]Abril!$F$7</f>
        <v>100</v>
      </c>
      <c r="E11" s="113">
        <f>[7]Abril!$F$8</f>
        <v>96</v>
      </c>
      <c r="F11" s="113">
        <f>[7]Abril!$F$9</f>
        <v>86</v>
      </c>
      <c r="G11" s="113">
        <f>[7]Abril!$F$10</f>
        <v>100</v>
      </c>
      <c r="H11" s="113">
        <f>[7]Abril!$F$11</f>
        <v>91</v>
      </c>
      <c r="I11" s="113">
        <f>[7]Abril!$F$12</f>
        <v>97</v>
      </c>
      <c r="J11" s="113">
        <f>[7]Abril!$F$13</f>
        <v>100</v>
      </c>
      <c r="K11" s="113">
        <f>[7]Abril!$F$14</f>
        <v>100</v>
      </c>
      <c r="L11" s="113">
        <f>[7]Abril!$F$15</f>
        <v>100</v>
      </c>
      <c r="M11" s="113">
        <f>[7]Abril!$F$16</f>
        <v>100</v>
      </c>
      <c r="N11" s="113">
        <f>[7]Abril!$F$17</f>
        <v>100</v>
      </c>
      <c r="O11" s="113">
        <f>[7]Abril!$F$18</f>
        <v>100</v>
      </c>
      <c r="P11" s="113">
        <f>[7]Abril!$F$19</f>
        <v>99</v>
      </c>
      <c r="Q11" s="113">
        <f>[7]Abril!$F$20</f>
        <v>100</v>
      </c>
      <c r="R11" s="113">
        <f>[7]Abril!$F$21</f>
        <v>100</v>
      </c>
      <c r="S11" s="113">
        <f>[7]Abril!$F$22</f>
        <v>81</v>
      </c>
      <c r="T11" s="113">
        <f>[7]Abril!$F$23</f>
        <v>100</v>
      </c>
      <c r="U11" s="113">
        <f>[7]Abril!$F$24</f>
        <v>88</v>
      </c>
      <c r="V11" s="113">
        <f>[7]Abril!$F$25</f>
        <v>100</v>
      </c>
      <c r="W11" s="113">
        <f>[7]Abril!$F$26</f>
        <v>100</v>
      </c>
      <c r="X11" s="113">
        <f>[7]Abril!$F$27</f>
        <v>74</v>
      </c>
      <c r="Y11" s="113">
        <f>[7]Abril!$F$28</f>
        <v>75</v>
      </c>
      <c r="Z11" s="113">
        <f>[7]Abril!$F$29</f>
        <v>83</v>
      </c>
      <c r="AA11" s="113">
        <f>[7]Abril!$F$30</f>
        <v>100</v>
      </c>
      <c r="AB11" s="113">
        <f>[7]Abril!$F$31</f>
        <v>100</v>
      </c>
      <c r="AC11" s="113">
        <f>[7]Abril!$F$32</f>
        <v>74</v>
      </c>
      <c r="AD11" s="113">
        <f>[7]Abril!$F$33</f>
        <v>85</v>
      </c>
      <c r="AE11" s="113">
        <f>[7]Abril!$F$34</f>
        <v>71</v>
      </c>
      <c r="AF11" s="122">
        <f t="shared" si="3"/>
        <v>100</v>
      </c>
      <c r="AG11" s="112">
        <f t="shared" si="4"/>
        <v>93.333333333333329</v>
      </c>
    </row>
    <row r="12" spans="1:35" hidden="1" x14ac:dyDescent="0.2">
      <c r="A12" s="43" t="s">
        <v>31</v>
      </c>
      <c r="B12" s="113" t="str">
        <f>[8]Abril!$F$5</f>
        <v>*</v>
      </c>
      <c r="C12" s="113" t="str">
        <f>[8]Abril!$F$6</f>
        <v>*</v>
      </c>
      <c r="D12" s="113" t="str">
        <f>[8]Abril!$F$7</f>
        <v>*</v>
      </c>
      <c r="E12" s="113" t="str">
        <f>[8]Abril!$F$8</f>
        <v>*</v>
      </c>
      <c r="F12" s="113" t="str">
        <f>[8]Abril!$F$9</f>
        <v>*</v>
      </c>
      <c r="G12" s="113" t="str">
        <f>[8]Abril!$F$10</f>
        <v>*</v>
      </c>
      <c r="H12" s="113" t="str">
        <f>[8]Abril!$F$11</f>
        <v>*</v>
      </c>
      <c r="I12" s="113" t="str">
        <f>[8]Abril!$F$12</f>
        <v>*</v>
      </c>
      <c r="J12" s="113" t="str">
        <f>[8]Abril!$F$13</f>
        <v>*</v>
      </c>
      <c r="K12" s="113" t="str">
        <f>[8]Abril!$F$14</f>
        <v>*</v>
      </c>
      <c r="L12" s="113" t="str">
        <f>[8]Abril!$F$15</f>
        <v>*</v>
      </c>
      <c r="M12" s="113" t="str">
        <f>[8]Abril!$F$16</f>
        <v>*</v>
      </c>
      <c r="N12" s="113" t="str">
        <f>[8]Abril!$F$17</f>
        <v>*</v>
      </c>
      <c r="O12" s="113" t="str">
        <f>[8]Abril!$F$18</f>
        <v>*</v>
      </c>
      <c r="P12" s="113" t="str">
        <f>[8]Abril!$F$19</f>
        <v>*</v>
      </c>
      <c r="Q12" s="113" t="str">
        <f>[8]Abril!$F$20</f>
        <v>*</v>
      </c>
      <c r="R12" s="113" t="str">
        <f>[8]Abril!$F$21</f>
        <v>*</v>
      </c>
      <c r="S12" s="113" t="str">
        <f>[8]Abril!$F$22</f>
        <v>*</v>
      </c>
      <c r="T12" s="113" t="str">
        <f>[8]Abril!$F$23</f>
        <v>*</v>
      </c>
      <c r="U12" s="113" t="str">
        <f>[8]Abril!$F$24</f>
        <v>*</v>
      </c>
      <c r="V12" s="113" t="str">
        <f>[8]Abril!$F$25</f>
        <v>*</v>
      </c>
      <c r="W12" s="113" t="str">
        <f>[8]Abril!$F$26</f>
        <v>*</v>
      </c>
      <c r="X12" s="113" t="str">
        <f>[8]Abril!$F$27</f>
        <v>*</v>
      </c>
      <c r="Y12" s="113" t="str">
        <f>[8]Abril!$F$28</f>
        <v>*</v>
      </c>
      <c r="Z12" s="113" t="str">
        <f>[8]Abril!$F$29</f>
        <v>*</v>
      </c>
      <c r="AA12" s="113" t="str">
        <f>[8]Abril!$F$30</f>
        <v>*</v>
      </c>
      <c r="AB12" s="113" t="str">
        <f>[8]Abril!$F$31</f>
        <v>*</v>
      </c>
      <c r="AC12" s="113" t="str">
        <f>[8]Abril!$F$32</f>
        <v>*</v>
      </c>
      <c r="AD12" s="113" t="str">
        <f>[8]Abril!$F$33</f>
        <v>*</v>
      </c>
      <c r="AE12" s="113" t="str">
        <f>[8]Abril!$F$34</f>
        <v>*</v>
      </c>
      <c r="AF12" s="122">
        <f t="shared" si="3"/>
        <v>0</v>
      </c>
      <c r="AG12" s="112" t="e">
        <f t="shared" si="4"/>
        <v>#DIV/0!</v>
      </c>
    </row>
    <row r="13" spans="1:35" x14ac:dyDescent="0.2">
      <c r="A13" s="43" t="s">
        <v>98</v>
      </c>
      <c r="B13" s="113">
        <f>[9]Abril!$F$5</f>
        <v>100</v>
      </c>
      <c r="C13" s="113">
        <f>[9]Abril!$F$6</f>
        <v>100</v>
      </c>
      <c r="D13" s="113">
        <f>[9]Abril!$F$7</f>
        <v>100</v>
      </c>
      <c r="E13" s="113">
        <f>[9]Abril!$F$8</f>
        <v>100</v>
      </c>
      <c r="F13" s="113">
        <f>[9]Abril!$F$9</f>
        <v>100</v>
      </c>
      <c r="G13" s="113">
        <f>[9]Abril!$F$10</f>
        <v>98</v>
      </c>
      <c r="H13" s="113">
        <f>[9]Abril!$F$11</f>
        <v>99</v>
      </c>
      <c r="I13" s="113">
        <f>[9]Abril!$F$12</f>
        <v>100</v>
      </c>
      <c r="J13" s="113">
        <f>[9]Abril!$F$13</f>
        <v>100</v>
      </c>
      <c r="K13" s="113">
        <f>[9]Abril!$F$14</f>
        <v>100</v>
      </c>
      <c r="L13" s="113">
        <f>[9]Abril!$F$15</f>
        <v>100</v>
      </c>
      <c r="M13" s="113">
        <f>[9]Abril!$F$16</f>
        <v>100</v>
      </c>
      <c r="N13" s="113">
        <f>[9]Abril!$F$17</f>
        <v>100</v>
      </c>
      <c r="O13" s="113">
        <f>[9]Abril!$F$18</f>
        <v>100</v>
      </c>
      <c r="P13" s="113">
        <f>[9]Abril!$F$19</f>
        <v>100</v>
      </c>
      <c r="Q13" s="113">
        <f>[9]Abril!$F$20</f>
        <v>100</v>
      </c>
      <c r="R13" s="113">
        <f>[9]Abril!$F$21</f>
        <v>100</v>
      </c>
      <c r="S13" s="113">
        <f>[9]Abril!$F$22</f>
        <v>98</v>
      </c>
      <c r="T13" s="113">
        <f>[9]Abril!$F$23</f>
        <v>97</v>
      </c>
      <c r="U13" s="113">
        <f>[9]Abril!$F$24</f>
        <v>100</v>
      </c>
      <c r="V13" s="113">
        <f>[9]Abril!$F$25</f>
        <v>98</v>
      </c>
      <c r="W13" s="113">
        <f>[9]Abril!$F$26</f>
        <v>98</v>
      </c>
      <c r="X13" s="113">
        <f>[9]Abril!$F$27</f>
        <v>93</v>
      </c>
      <c r="Y13" s="113">
        <f>[9]Abril!$F$28</f>
        <v>96</v>
      </c>
      <c r="Z13" s="113">
        <f>[9]Abril!$F$29</f>
        <v>98</v>
      </c>
      <c r="AA13" s="113">
        <f>[9]Abril!$F$30</f>
        <v>98</v>
      </c>
      <c r="AB13" s="113">
        <f>[9]Abril!$F$31</f>
        <v>98</v>
      </c>
      <c r="AC13" s="113">
        <f>[9]Abril!$F$32</f>
        <v>99</v>
      </c>
      <c r="AD13" s="113">
        <f>[9]Abril!$F$33</f>
        <v>99</v>
      </c>
      <c r="AE13" s="113">
        <f>[9]Abril!$F$34</f>
        <v>95</v>
      </c>
      <c r="AF13" s="122">
        <f t="shared" si="3"/>
        <v>100</v>
      </c>
      <c r="AG13" s="112">
        <f t="shared" si="4"/>
        <v>98.8</v>
      </c>
    </row>
    <row r="14" spans="1:35" hidden="1" x14ac:dyDescent="0.2">
      <c r="A14" s="43" t="s">
        <v>102</v>
      </c>
      <c r="B14" s="113" t="str">
        <f>[10]Abril!$F$5</f>
        <v>*</v>
      </c>
      <c r="C14" s="113" t="str">
        <f>[10]Abril!$F$6</f>
        <v>*</v>
      </c>
      <c r="D14" s="113" t="str">
        <f>[10]Abril!$F$7</f>
        <v>*</v>
      </c>
      <c r="E14" s="113" t="str">
        <f>[10]Abril!$F$8</f>
        <v>*</v>
      </c>
      <c r="F14" s="113" t="str">
        <f>[10]Abril!$F$9</f>
        <v>*</v>
      </c>
      <c r="G14" s="113" t="str">
        <f>[10]Abril!$F$10</f>
        <v>*</v>
      </c>
      <c r="H14" s="113" t="str">
        <f>[10]Abril!$F$11</f>
        <v>*</v>
      </c>
      <c r="I14" s="113" t="str">
        <f>[10]Abril!$F$12</f>
        <v>*</v>
      </c>
      <c r="J14" s="113" t="str">
        <f>[10]Abril!$F$13</f>
        <v>*</v>
      </c>
      <c r="K14" s="113" t="str">
        <f>[10]Abril!$F$14</f>
        <v>*</v>
      </c>
      <c r="L14" s="113" t="str">
        <f>[10]Abril!$F$15</f>
        <v>*</v>
      </c>
      <c r="M14" s="113" t="str">
        <f>[10]Abril!$F$16</f>
        <v>*</v>
      </c>
      <c r="N14" s="113" t="str">
        <f>[10]Abril!$F$17</f>
        <v>*</v>
      </c>
      <c r="O14" s="113" t="str">
        <f>[10]Abril!$F$18</f>
        <v>*</v>
      </c>
      <c r="P14" s="113" t="str">
        <f>[10]Abril!$F$19</f>
        <v>*</v>
      </c>
      <c r="Q14" s="113" t="str">
        <f>[10]Abril!$F$20</f>
        <v>*</v>
      </c>
      <c r="R14" s="113" t="str">
        <f>[10]Abril!$F$21</f>
        <v>*</v>
      </c>
      <c r="S14" s="113" t="str">
        <f>[10]Abril!$F$22</f>
        <v>*</v>
      </c>
      <c r="T14" s="113" t="str">
        <f>[10]Abril!$F$23</f>
        <v>*</v>
      </c>
      <c r="U14" s="113" t="str">
        <f>[10]Abril!$F$24</f>
        <v>*</v>
      </c>
      <c r="V14" s="113" t="str">
        <f>[10]Abril!$F$25</f>
        <v>*</v>
      </c>
      <c r="W14" s="113" t="str">
        <f>[10]Abril!$F$26</f>
        <v>*</v>
      </c>
      <c r="X14" s="113" t="str">
        <f>[10]Abril!$F$27</f>
        <v>*</v>
      </c>
      <c r="Y14" s="113" t="str">
        <f>[10]Abril!$F$28</f>
        <v>*</v>
      </c>
      <c r="Z14" s="113" t="str">
        <f>[10]Abril!$F$29</f>
        <v>*</v>
      </c>
      <c r="AA14" s="113" t="str">
        <f>[10]Abril!$F$30</f>
        <v>*</v>
      </c>
      <c r="AB14" s="113" t="str">
        <f>[10]Abril!$F$31</f>
        <v>*</v>
      </c>
      <c r="AC14" s="113" t="str">
        <f>[10]Abril!$F$32</f>
        <v>*</v>
      </c>
      <c r="AD14" s="113" t="str">
        <f>[10]Abril!$F$33</f>
        <v>*</v>
      </c>
      <c r="AE14" s="113" t="str">
        <f>[10]Abril!$F$34</f>
        <v>*</v>
      </c>
      <c r="AF14" s="122">
        <f t="shared" si="3"/>
        <v>0</v>
      </c>
      <c r="AG14" s="112" t="e">
        <f t="shared" si="4"/>
        <v>#DIV/0!</v>
      </c>
    </row>
    <row r="15" spans="1:35" x14ac:dyDescent="0.2">
      <c r="A15" s="43" t="s">
        <v>105</v>
      </c>
      <c r="B15" s="113">
        <f>[11]Abril!$F$5</f>
        <v>100</v>
      </c>
      <c r="C15" s="113">
        <f>[11]Abril!$F$6</f>
        <v>100</v>
      </c>
      <c r="D15" s="113">
        <f>[11]Abril!$F$7</f>
        <v>96</v>
      </c>
      <c r="E15" s="113">
        <f>[11]Abril!$F$8</f>
        <v>81</v>
      </c>
      <c r="F15" s="113">
        <f>[11]Abril!$F$9</f>
        <v>95</v>
      </c>
      <c r="G15" s="113">
        <f>[11]Abril!$F$10</f>
        <v>95</v>
      </c>
      <c r="H15" s="113">
        <f>[11]Abril!$F$11</f>
        <v>95</v>
      </c>
      <c r="I15" s="113">
        <f>[11]Abril!$F$12</f>
        <v>100</v>
      </c>
      <c r="J15" s="113">
        <f>[11]Abril!$F$13</f>
        <v>100</v>
      </c>
      <c r="K15" s="113">
        <f>[11]Abril!$F$14</f>
        <v>97</v>
      </c>
      <c r="L15" s="113">
        <f>[11]Abril!$F$15</f>
        <v>90</v>
      </c>
      <c r="M15" s="113">
        <f>[11]Abril!$F$16</f>
        <v>89</v>
      </c>
      <c r="N15" s="113">
        <f>[11]Abril!$F$17</f>
        <v>100</v>
      </c>
      <c r="O15" s="113">
        <f>[11]Abril!$F$18</f>
        <v>100</v>
      </c>
      <c r="P15" s="113">
        <f>[11]Abril!$F$19</f>
        <v>100</v>
      </c>
      <c r="Q15" s="113">
        <f>[11]Abril!$F$20</f>
        <v>100</v>
      </c>
      <c r="R15" s="113">
        <f>[11]Abril!$F$21</f>
        <v>100</v>
      </c>
      <c r="S15" s="113">
        <f>[11]Abril!$F$22</f>
        <v>100</v>
      </c>
      <c r="T15" s="113">
        <f>[11]Abril!$F$23</f>
        <v>91</v>
      </c>
      <c r="U15" s="113">
        <f>[11]Abril!$F$24</f>
        <v>85</v>
      </c>
      <c r="V15" s="113">
        <f>[11]Abril!$F$25</f>
        <v>88</v>
      </c>
      <c r="W15" s="113">
        <f>[11]Abril!$F$26</f>
        <v>88</v>
      </c>
      <c r="X15" s="113">
        <f>[11]Abril!$F$27</f>
        <v>92</v>
      </c>
      <c r="Y15" s="113">
        <f>[11]Abril!$F$28</f>
        <v>84</v>
      </c>
      <c r="Z15" s="113">
        <f>[11]Abril!$F$29</f>
        <v>91</v>
      </c>
      <c r="AA15" s="113">
        <f>[11]Abril!$F$30</f>
        <v>82</v>
      </c>
      <c r="AB15" s="113">
        <f>[11]Abril!$F$31</f>
        <v>84</v>
      </c>
      <c r="AC15" s="113">
        <f>[11]Abril!$F$32</f>
        <v>93</v>
      </c>
      <c r="AD15" s="113">
        <f>[11]Abril!$F$33</f>
        <v>95</v>
      </c>
      <c r="AE15" s="113">
        <f>[11]Abril!$F$34</f>
        <v>95</v>
      </c>
      <c r="AF15" s="122">
        <f t="shared" si="3"/>
        <v>100</v>
      </c>
      <c r="AG15" s="112">
        <f t="shared" si="4"/>
        <v>93.533333333333331</v>
      </c>
      <c r="AI15" t="s">
        <v>35</v>
      </c>
    </row>
    <row r="16" spans="1:35" x14ac:dyDescent="0.2">
      <c r="A16" s="43" t="s">
        <v>152</v>
      </c>
      <c r="B16" s="113">
        <f>[12]Abril!$F$5</f>
        <v>100</v>
      </c>
      <c r="C16" s="113">
        <f>[12]Abril!$F$6</f>
        <v>100</v>
      </c>
      <c r="D16" s="113">
        <f>[12]Abril!$F$7</f>
        <v>81</v>
      </c>
      <c r="E16" s="113">
        <f>[12]Abril!$F$8</f>
        <v>100</v>
      </c>
      <c r="F16" s="113">
        <f>[12]Abril!$F$9</f>
        <v>100</v>
      </c>
      <c r="G16" s="113">
        <f>[12]Abril!$F$10</f>
        <v>100</v>
      </c>
      <c r="H16" s="113">
        <f>[12]Abril!$F$11</f>
        <v>100</v>
      </c>
      <c r="I16" s="113">
        <f>[12]Abril!$F$12</f>
        <v>100</v>
      </c>
      <c r="J16" s="113">
        <f>[12]Abril!$F$13</f>
        <v>100</v>
      </c>
      <c r="K16" s="113">
        <f>[12]Abril!$F$14</f>
        <v>100</v>
      </c>
      <c r="L16" s="113">
        <f>[12]Abril!$F$15</f>
        <v>100</v>
      </c>
      <c r="M16" s="113">
        <f>[12]Abril!$F$16</f>
        <v>100</v>
      </c>
      <c r="N16" s="113">
        <f>[12]Abril!$F$17</f>
        <v>100</v>
      </c>
      <c r="O16" s="113">
        <f>[12]Abril!$F$18</f>
        <v>100</v>
      </c>
      <c r="P16" s="113">
        <f>[12]Abril!$F$19</f>
        <v>100</v>
      </c>
      <c r="Q16" s="113">
        <f>[12]Abril!$F$20</f>
        <v>100</v>
      </c>
      <c r="R16" s="113">
        <f>[12]Abril!$F$21</f>
        <v>100</v>
      </c>
      <c r="S16" s="113">
        <f>[12]Abril!$F$22</f>
        <v>100</v>
      </c>
      <c r="T16" s="113">
        <f>[12]Abril!$F$23</f>
        <v>100</v>
      </c>
      <c r="U16" s="113">
        <f>[12]Abril!$F$24</f>
        <v>100</v>
      </c>
      <c r="V16" s="113">
        <f>[12]Abril!$F$25</f>
        <v>100</v>
      </c>
      <c r="W16" s="113">
        <f>[12]Abril!$F$26</f>
        <v>100</v>
      </c>
      <c r="X16" s="113">
        <f>[12]Abril!$F$27</f>
        <v>100</v>
      </c>
      <c r="Y16" s="113">
        <f>[12]Abril!$F$28</f>
        <v>100</v>
      </c>
      <c r="Z16" s="113">
        <f>[12]Abril!$F$29</f>
        <v>100</v>
      </c>
      <c r="AA16" s="113">
        <f>[12]Abril!$F$30</f>
        <v>100</v>
      </c>
      <c r="AB16" s="113">
        <f>[12]Abril!$F$31</f>
        <v>100</v>
      </c>
      <c r="AC16" s="113">
        <f>[12]Abril!$F$32</f>
        <v>100</v>
      </c>
      <c r="AD16" s="113">
        <f>[12]Abril!$F$33</f>
        <v>100</v>
      </c>
      <c r="AE16" s="113">
        <f>[12]Abril!$F$34</f>
        <v>100</v>
      </c>
      <c r="AF16" s="122">
        <f t="shared" si="3"/>
        <v>100</v>
      </c>
      <c r="AG16" s="112">
        <f t="shared" si="4"/>
        <v>99.36666666666666</v>
      </c>
    </row>
    <row r="17" spans="1:36" x14ac:dyDescent="0.2">
      <c r="A17" s="43" t="s">
        <v>2</v>
      </c>
      <c r="B17" s="113">
        <f>[13]Abril!$F$5</f>
        <v>92</v>
      </c>
      <c r="C17" s="113">
        <f>[13]Abril!$F$6</f>
        <v>93</v>
      </c>
      <c r="D17" s="113">
        <f>[13]Abril!$F$7</f>
        <v>93</v>
      </c>
      <c r="E17" s="113">
        <f>[13]Abril!$F$8</f>
        <v>88</v>
      </c>
      <c r="F17" s="113">
        <f>[13]Abril!$F$9</f>
        <v>79</v>
      </c>
      <c r="G17" s="113">
        <f>[13]Abril!$F$10</f>
        <v>82</v>
      </c>
      <c r="H17" s="113">
        <f>[13]Abril!$F$11</f>
        <v>93</v>
      </c>
      <c r="I17" s="113">
        <f>[13]Abril!$F$12</f>
        <v>91</v>
      </c>
      <c r="J17" s="113">
        <f>[13]Abril!$F$13</f>
        <v>93</v>
      </c>
      <c r="K17" s="113">
        <f>[13]Abril!$F$14</f>
        <v>93</v>
      </c>
      <c r="L17" s="113">
        <f>[13]Abril!$F$15</f>
        <v>91</v>
      </c>
      <c r="M17" s="113">
        <f>[13]Abril!$F$16</f>
        <v>93</v>
      </c>
      <c r="N17" s="113">
        <f>[13]Abril!$F$17</f>
        <v>92</v>
      </c>
      <c r="O17" s="113">
        <f>[13]Abril!$F$18</f>
        <v>92</v>
      </c>
      <c r="P17" s="113">
        <f>[13]Abril!$F$19</f>
        <v>93</v>
      </c>
      <c r="Q17" s="113">
        <f>[13]Abril!$F$20</f>
        <v>94</v>
      </c>
      <c r="R17" s="113">
        <f>[13]Abril!$F$21</f>
        <v>94</v>
      </c>
      <c r="S17" s="113">
        <f>[13]Abril!$F$22</f>
        <v>83</v>
      </c>
      <c r="T17" s="113">
        <f>[13]Abril!$F$23</f>
        <v>86</v>
      </c>
      <c r="U17" s="113">
        <f>[13]Abril!$F$24</f>
        <v>84</v>
      </c>
      <c r="V17" s="113">
        <f>[13]Abril!$F$25</f>
        <v>79</v>
      </c>
      <c r="W17" s="113">
        <f>[13]Abril!$F$26</f>
        <v>72</v>
      </c>
      <c r="X17" s="113">
        <f>[13]Abril!$F$27</f>
        <v>77</v>
      </c>
      <c r="Y17" s="113">
        <f>[13]Abril!$F$28</f>
        <v>79</v>
      </c>
      <c r="Z17" s="113">
        <f>[13]Abril!$F$29</f>
        <v>75</v>
      </c>
      <c r="AA17" s="113">
        <f>[13]Abril!$F$30</f>
        <v>72</v>
      </c>
      <c r="AB17" s="113">
        <f>[13]Abril!$F$31</f>
        <v>82</v>
      </c>
      <c r="AC17" s="113">
        <f>[13]Abril!$F$32</f>
        <v>82</v>
      </c>
      <c r="AD17" s="113">
        <f>[13]Abril!$F$33</f>
        <v>82</v>
      </c>
      <c r="AE17" s="113">
        <f>[13]Abril!$F$34</f>
        <v>78</v>
      </c>
      <c r="AF17" s="122">
        <f t="shared" si="3"/>
        <v>94</v>
      </c>
      <c r="AG17" s="112">
        <f t="shared" si="4"/>
        <v>85.9</v>
      </c>
      <c r="AI17" s="12" t="s">
        <v>35</v>
      </c>
    </row>
    <row r="18" spans="1:36" x14ac:dyDescent="0.2">
      <c r="A18" s="43" t="s">
        <v>3</v>
      </c>
      <c r="B18" s="113">
        <f>[14]Abril!$F$5</f>
        <v>100</v>
      </c>
      <c r="C18" s="113">
        <f>[14]Abril!$F$6</f>
        <v>100</v>
      </c>
      <c r="D18" s="113">
        <f>[14]Abril!$F$7</f>
        <v>80</v>
      </c>
      <c r="E18" s="113">
        <f>[14]Abril!$F$8</f>
        <v>100</v>
      </c>
      <c r="F18" s="113">
        <f>[14]Abril!$F$9</f>
        <v>100</v>
      </c>
      <c r="G18" s="113">
        <f>[14]Abril!$F$10</f>
        <v>87</v>
      </c>
      <c r="H18" s="113">
        <f>[14]Abril!$F$11</f>
        <v>100</v>
      </c>
      <c r="I18" s="113">
        <f>[14]Abril!$F$12</f>
        <v>100</v>
      </c>
      <c r="J18" s="113">
        <f>[14]Abril!$F$13</f>
        <v>92</v>
      </c>
      <c r="K18" s="113">
        <f>[14]Abril!$F$14</f>
        <v>82</v>
      </c>
      <c r="L18" s="113">
        <f>[14]Abril!$F$15</f>
        <v>100</v>
      </c>
      <c r="M18" s="113">
        <f>[14]Abril!$F$16</f>
        <v>98</v>
      </c>
      <c r="N18" s="113">
        <f>[14]Abril!$F$17</f>
        <v>100</v>
      </c>
      <c r="O18" s="113">
        <f>[14]Abril!$F$18</f>
        <v>100</v>
      </c>
      <c r="P18" s="113">
        <f>[14]Abril!$F$19</f>
        <v>100</v>
      </c>
      <c r="Q18" s="113">
        <f>[14]Abril!$F$20</f>
        <v>99</v>
      </c>
      <c r="R18" s="113">
        <f>[14]Abril!$F$21</f>
        <v>100</v>
      </c>
      <c r="S18" s="113">
        <f>[14]Abril!$F$22</f>
        <v>100</v>
      </c>
      <c r="T18" s="113">
        <f>[14]Abril!$F$23</f>
        <v>100</v>
      </c>
      <c r="U18" s="113">
        <f>[14]Abril!$F$24</f>
        <v>100</v>
      </c>
      <c r="V18" s="113">
        <f>[14]Abril!$F$25</f>
        <v>100</v>
      </c>
      <c r="W18" s="113">
        <f>[14]Abril!$F$26</f>
        <v>100</v>
      </c>
      <c r="X18" s="113">
        <f>[14]Abril!$F$27</f>
        <v>100</v>
      </c>
      <c r="Y18" s="113">
        <f>[14]Abril!$F$28</f>
        <v>100</v>
      </c>
      <c r="Z18" s="113">
        <f>[14]Abril!$F$29</f>
        <v>100</v>
      </c>
      <c r="AA18" s="113">
        <f>[14]Abril!$F$30</f>
        <v>100</v>
      </c>
      <c r="AB18" s="113">
        <f>[14]Abril!$F$31</f>
        <v>100</v>
      </c>
      <c r="AC18" s="113">
        <f>[14]Abril!$F$32</f>
        <v>100</v>
      </c>
      <c r="AD18" s="113">
        <f>[14]Abril!$F$33</f>
        <v>100</v>
      </c>
      <c r="AE18" s="113">
        <f>[14]Abril!$F$34</f>
        <v>94</v>
      </c>
      <c r="AF18" s="122">
        <f t="shared" si="3"/>
        <v>100</v>
      </c>
      <c r="AG18" s="112">
        <f t="shared" si="4"/>
        <v>97.733333333333334</v>
      </c>
      <c r="AH18" s="12" t="s">
        <v>35</v>
      </c>
      <c r="AI18" s="12" t="s">
        <v>35</v>
      </c>
    </row>
    <row r="19" spans="1:36" x14ac:dyDescent="0.2">
      <c r="A19" s="43" t="s">
        <v>4</v>
      </c>
      <c r="B19" s="113">
        <f>[15]Abril!$F$5</f>
        <v>94</v>
      </c>
      <c r="C19" s="113">
        <f>[15]Abril!$F$6</f>
        <v>94</v>
      </c>
      <c r="D19" s="113">
        <f>[15]Abril!$F$7</f>
        <v>92</v>
      </c>
      <c r="E19" s="113">
        <f>[15]Abril!$F$8</f>
        <v>88</v>
      </c>
      <c r="F19" s="113">
        <f>[15]Abril!$F$9</f>
        <v>87</v>
      </c>
      <c r="G19" s="113">
        <f>[15]Abril!$F$10</f>
        <v>88</v>
      </c>
      <c r="H19" s="113">
        <f>[15]Abril!$F$11</f>
        <v>95</v>
      </c>
      <c r="I19" s="113">
        <f>[15]Abril!$F$12</f>
        <v>95</v>
      </c>
      <c r="J19" s="113">
        <f>[15]Abril!$F$13</f>
        <v>96</v>
      </c>
      <c r="K19" s="113">
        <f>[15]Abril!$F$14</f>
        <v>95</v>
      </c>
      <c r="L19" s="113">
        <f>[15]Abril!$F$15</f>
        <v>94</v>
      </c>
      <c r="M19" s="113">
        <f>[15]Abril!$F$16</f>
        <v>94</v>
      </c>
      <c r="N19" s="113">
        <f>[15]Abril!$F$17</f>
        <v>96</v>
      </c>
      <c r="O19" s="113">
        <f>[15]Abril!$F$18</f>
        <v>96</v>
      </c>
      <c r="P19" s="113">
        <f>[15]Abril!$F$19</f>
        <v>94</v>
      </c>
      <c r="Q19" s="113">
        <f>[15]Abril!$F$20</f>
        <v>94</v>
      </c>
      <c r="R19" s="113">
        <f>[15]Abril!$F$21</f>
        <v>96</v>
      </c>
      <c r="S19" s="113">
        <f>[15]Abril!$F$22</f>
        <v>96</v>
      </c>
      <c r="T19" s="113">
        <f>[15]Abril!$F$23</f>
        <v>95</v>
      </c>
      <c r="U19" s="113">
        <f>[15]Abril!$F$24</f>
        <v>91</v>
      </c>
      <c r="V19" s="113">
        <f>[15]Abril!$F$25</f>
        <v>93</v>
      </c>
      <c r="W19" s="113">
        <f>[15]Abril!$F$26</f>
        <v>83</v>
      </c>
      <c r="X19" s="113">
        <f>[15]Abril!$F$27</f>
        <v>71</v>
      </c>
      <c r="Y19" s="113">
        <f>[15]Abril!$F$28</f>
        <v>72</v>
      </c>
      <c r="Z19" s="113">
        <f>[15]Abril!$F$29</f>
        <v>77</v>
      </c>
      <c r="AA19" s="113">
        <f>[15]Abril!$F$30</f>
        <v>79</v>
      </c>
      <c r="AB19" s="113">
        <f>[15]Abril!$F$31</f>
        <v>85</v>
      </c>
      <c r="AC19" s="113">
        <f>[15]Abril!$F$32</f>
        <v>80</v>
      </c>
      <c r="AD19" s="113">
        <f>[15]Abril!$F$33</f>
        <v>77</v>
      </c>
      <c r="AE19" s="113">
        <f>[15]Abril!$F$34</f>
        <v>80</v>
      </c>
      <c r="AF19" s="122">
        <f t="shared" si="3"/>
        <v>96</v>
      </c>
      <c r="AG19" s="112">
        <f t="shared" si="4"/>
        <v>88.9</v>
      </c>
      <c r="AI19" t="s">
        <v>35</v>
      </c>
    </row>
    <row r="20" spans="1:36" x14ac:dyDescent="0.2">
      <c r="A20" s="43" t="s">
        <v>5</v>
      </c>
      <c r="B20" s="113">
        <f>[16]Abril!$F$5</f>
        <v>85</v>
      </c>
      <c r="C20" s="113">
        <f>[16]Abril!$F$6</f>
        <v>87</v>
      </c>
      <c r="D20" s="113">
        <f>[16]Abril!$F$7</f>
        <v>89</v>
      </c>
      <c r="E20" s="113">
        <f>[16]Abril!$F$8</f>
        <v>81</v>
      </c>
      <c r="F20" s="113">
        <f>[16]Abril!$F$9</f>
        <v>86</v>
      </c>
      <c r="G20" s="113">
        <f>[16]Abril!$F$10</f>
        <v>90</v>
      </c>
      <c r="H20" s="113">
        <f>[16]Abril!$F$11</f>
        <v>87</v>
      </c>
      <c r="I20" s="113">
        <f>[16]Abril!$F$12</f>
        <v>89</v>
      </c>
      <c r="J20" s="113">
        <f>[16]Abril!$F$13</f>
        <v>90</v>
      </c>
      <c r="K20" s="113">
        <f>[16]Abril!$F$14</f>
        <v>89</v>
      </c>
      <c r="L20" s="113">
        <f>[16]Abril!$F$15</f>
        <v>91</v>
      </c>
      <c r="M20" s="113">
        <f>[16]Abril!$F$16</f>
        <v>91</v>
      </c>
      <c r="N20" s="113">
        <f>[16]Abril!$F$17</f>
        <v>91</v>
      </c>
      <c r="O20" s="113">
        <f>[16]Abril!$F$18</f>
        <v>85</v>
      </c>
      <c r="P20" s="113">
        <f>[16]Abril!$F$19</f>
        <v>90</v>
      </c>
      <c r="Q20" s="113">
        <f>[16]Abril!$F$20</f>
        <v>90</v>
      </c>
      <c r="R20" s="113">
        <f>[16]Abril!$F$21</f>
        <v>89</v>
      </c>
      <c r="S20" s="113">
        <f>[16]Abril!$F$22</f>
        <v>88</v>
      </c>
      <c r="T20" s="113">
        <f>[16]Abril!$F$23</f>
        <v>92</v>
      </c>
      <c r="U20" s="113">
        <f>[16]Abril!$F$24</f>
        <v>84</v>
      </c>
      <c r="V20" s="113">
        <f>[16]Abril!$F$25</f>
        <v>83</v>
      </c>
      <c r="W20" s="113">
        <f>[16]Abril!$F$26</f>
        <v>86</v>
      </c>
      <c r="X20" s="113">
        <f>[16]Abril!$F$27</f>
        <v>81</v>
      </c>
      <c r="Y20" s="113">
        <f>[16]Abril!$F$28</f>
        <v>80</v>
      </c>
      <c r="Z20" s="113">
        <f>[16]Abril!$F$29</f>
        <v>79</v>
      </c>
      <c r="AA20" s="113">
        <f>[16]Abril!$F$30</f>
        <v>81</v>
      </c>
      <c r="AB20" s="113">
        <f>[16]Abril!$F$31</f>
        <v>73</v>
      </c>
      <c r="AC20" s="113">
        <f>[16]Abril!$F$32</f>
        <v>80</v>
      </c>
      <c r="AD20" s="113">
        <f>[16]Abril!$F$33</f>
        <v>81</v>
      </c>
      <c r="AE20" s="113">
        <f>[16]Abril!$F$34</f>
        <v>84</v>
      </c>
      <c r="AF20" s="122">
        <f t="shared" si="3"/>
        <v>92</v>
      </c>
      <c r="AG20" s="112">
        <f t="shared" si="4"/>
        <v>85.733333333333334</v>
      </c>
      <c r="AH20" s="12" t="s">
        <v>35</v>
      </c>
    </row>
    <row r="21" spans="1:36" x14ac:dyDescent="0.2">
      <c r="A21" s="43" t="s">
        <v>33</v>
      </c>
      <c r="B21" s="113">
        <f>[17]Abril!$F$5</f>
        <v>100</v>
      </c>
      <c r="C21" s="113">
        <f>[17]Abril!$F$6</f>
        <v>100</v>
      </c>
      <c r="D21" s="113">
        <f>[17]Abril!$F$7</f>
        <v>100</v>
      </c>
      <c r="E21" s="113">
        <f>[17]Abril!$F$8</f>
        <v>98</v>
      </c>
      <c r="F21" s="113">
        <f>[17]Abril!$F$9</f>
        <v>100</v>
      </c>
      <c r="G21" s="113">
        <f>[17]Abril!$F$10</f>
        <v>100</v>
      </c>
      <c r="H21" s="113">
        <f>[17]Abril!$F$11</f>
        <v>100</v>
      </c>
      <c r="I21" s="113">
        <f>[17]Abril!$F$12</f>
        <v>100</v>
      </c>
      <c r="J21" s="113">
        <f>[17]Abril!$F$13</f>
        <v>100</v>
      </c>
      <c r="K21" s="113">
        <f>[17]Abril!$F$14</f>
        <v>100</v>
      </c>
      <c r="L21" s="113">
        <f>[17]Abril!$F$15</f>
        <v>100</v>
      </c>
      <c r="M21" s="113">
        <f>[17]Abril!$F$16</f>
        <v>100</v>
      </c>
      <c r="N21" s="113">
        <f>[17]Abril!$F$17</f>
        <v>100</v>
      </c>
      <c r="O21" s="113">
        <f>[17]Abril!$F$18</f>
        <v>100</v>
      </c>
      <c r="P21" s="113">
        <f>[17]Abril!$F$19</f>
        <v>100</v>
      </c>
      <c r="Q21" s="113">
        <f>[17]Abril!$F$20</f>
        <v>100</v>
      </c>
      <c r="R21" s="113">
        <f>[17]Abril!$F$21</f>
        <v>100</v>
      </c>
      <c r="S21" s="113">
        <f>[17]Abril!$F$22</f>
        <v>100</v>
      </c>
      <c r="T21" s="113">
        <f>[17]Abril!$F$23</f>
        <v>100</v>
      </c>
      <c r="U21" s="113">
        <f>[17]Abril!$F$24</f>
        <v>98</v>
      </c>
      <c r="V21" s="113">
        <f>[17]Abril!$F$25</f>
        <v>98</v>
      </c>
      <c r="W21" s="113">
        <f>[17]Abril!$F$26</f>
        <v>90</v>
      </c>
      <c r="X21" s="113">
        <f>[17]Abril!$F$27</f>
        <v>80</v>
      </c>
      <c r="Y21" s="113">
        <f>[17]Abril!$F$28</f>
        <v>89</v>
      </c>
      <c r="Z21" s="113">
        <f>[17]Abril!$F$29</f>
        <v>94</v>
      </c>
      <c r="AA21" s="113">
        <f>[17]Abril!$F$30</f>
        <v>91</v>
      </c>
      <c r="AB21" s="113">
        <f>[17]Abril!$F$31</f>
        <v>88</v>
      </c>
      <c r="AC21" s="113">
        <f>[17]Abril!$F$32</f>
        <v>89</v>
      </c>
      <c r="AD21" s="113">
        <f>[17]Abril!$F$33</f>
        <v>90</v>
      </c>
      <c r="AE21" s="113">
        <f>[17]Abril!$F$34</f>
        <v>89</v>
      </c>
      <c r="AF21" s="122">
        <f t="shared" si="3"/>
        <v>100</v>
      </c>
      <c r="AG21" s="112">
        <f t="shared" si="4"/>
        <v>96.466666666666669</v>
      </c>
    </row>
    <row r="22" spans="1:36" x14ac:dyDescent="0.2">
      <c r="A22" s="43" t="s">
        <v>6</v>
      </c>
      <c r="B22" s="113">
        <f>[18]Abril!$F$5</f>
        <v>99</v>
      </c>
      <c r="C22" s="113">
        <f>[18]Abril!$F$6</f>
        <v>99</v>
      </c>
      <c r="D22" s="113">
        <f>[18]Abril!$F$7</f>
        <v>99</v>
      </c>
      <c r="E22" s="113">
        <f>[18]Abril!$F$8</f>
        <v>99</v>
      </c>
      <c r="F22" s="113">
        <f>[18]Abril!$F$9</f>
        <v>99</v>
      </c>
      <c r="G22" s="113">
        <f>[18]Abril!$F$10</f>
        <v>99</v>
      </c>
      <c r="H22" s="113">
        <f>[18]Abril!$F$11</f>
        <v>97</v>
      </c>
      <c r="I22" s="113">
        <f>[18]Abril!$F$12</f>
        <v>99</v>
      </c>
      <c r="J22" s="113">
        <f>[18]Abril!$F$13</f>
        <v>99</v>
      </c>
      <c r="K22" s="113">
        <f>[18]Abril!$F$14</f>
        <v>99</v>
      </c>
      <c r="L22" s="113">
        <f>[18]Abril!$F$15</f>
        <v>99</v>
      </c>
      <c r="M22" s="113">
        <f>[18]Abril!$F$16</f>
        <v>99</v>
      </c>
      <c r="N22" s="113">
        <f>[18]Abril!$F$17</f>
        <v>99</v>
      </c>
      <c r="O22" s="113">
        <f>[18]Abril!$F$18</f>
        <v>99</v>
      </c>
      <c r="P22" s="113">
        <f>[18]Abril!$F$19</f>
        <v>99</v>
      </c>
      <c r="Q22" s="113">
        <f>[18]Abril!$F$20</f>
        <v>99</v>
      </c>
      <c r="R22" s="113">
        <f>[18]Abril!$F$21</f>
        <v>99</v>
      </c>
      <c r="S22" s="113">
        <f>[18]Abril!$F$22</f>
        <v>98</v>
      </c>
      <c r="T22" s="113">
        <f>[18]Abril!$F$23</f>
        <v>97</v>
      </c>
      <c r="U22" s="113">
        <f>[18]Abril!$F$24</f>
        <v>96</v>
      </c>
      <c r="V22" s="113">
        <f>[18]Abril!$F$25</f>
        <v>99</v>
      </c>
      <c r="W22" s="113">
        <f>[18]Abril!$F$26</f>
        <v>99</v>
      </c>
      <c r="X22" s="113">
        <f>[18]Abril!$F$27</f>
        <v>100</v>
      </c>
      <c r="Y22" s="113">
        <f>[18]Abril!$F$28</f>
        <v>100</v>
      </c>
      <c r="Z22" s="113">
        <f>[18]Abril!$F$29</f>
        <v>99</v>
      </c>
      <c r="AA22" s="113">
        <f>[18]Abril!$F$30</f>
        <v>99</v>
      </c>
      <c r="AB22" s="113">
        <f>[18]Abril!$F$31</f>
        <v>99</v>
      </c>
      <c r="AC22" s="113">
        <f>[18]Abril!$F$32</f>
        <v>99</v>
      </c>
      <c r="AD22" s="113">
        <f>[18]Abril!$F$33</f>
        <v>99</v>
      </c>
      <c r="AE22" s="113">
        <f>[18]Abril!$F$34</f>
        <v>99</v>
      </c>
      <c r="AF22" s="122">
        <f t="shared" si="3"/>
        <v>100</v>
      </c>
      <c r="AG22" s="112">
        <f t="shared" si="4"/>
        <v>98.8</v>
      </c>
    </row>
    <row r="23" spans="1:36" x14ac:dyDescent="0.2">
      <c r="A23" s="43" t="s">
        <v>7</v>
      </c>
      <c r="B23" s="113">
        <f>[19]Abril!$F$5</f>
        <v>99</v>
      </c>
      <c r="C23" s="113">
        <f>[19]Abril!$F$6</f>
        <v>100</v>
      </c>
      <c r="D23" s="113">
        <f>[19]Abril!$F$7</f>
        <v>96</v>
      </c>
      <c r="E23" s="113">
        <f>[19]Abril!$F$8</f>
        <v>88</v>
      </c>
      <c r="F23" s="113">
        <f>[19]Abril!$F$9</f>
        <v>83</v>
      </c>
      <c r="G23" s="113">
        <f>[19]Abril!$F$10</f>
        <v>82</v>
      </c>
      <c r="H23" s="113">
        <f>[19]Abril!$F$11</f>
        <v>88</v>
      </c>
      <c r="I23" s="113">
        <f>[19]Abril!$F$12</f>
        <v>98</v>
      </c>
      <c r="J23" s="113">
        <f>[19]Abril!$F$13</f>
        <v>98</v>
      </c>
      <c r="K23" s="113">
        <f>[19]Abril!$F$14</f>
        <v>97</v>
      </c>
      <c r="L23" s="113">
        <f>[19]Abril!$F$15</f>
        <v>93</v>
      </c>
      <c r="M23" s="113">
        <f>[19]Abril!$F$16</f>
        <v>96</v>
      </c>
      <c r="N23" s="113">
        <f>[19]Abril!$F$17</f>
        <v>97</v>
      </c>
      <c r="O23" s="113">
        <f>[19]Abril!$F$18</f>
        <v>100</v>
      </c>
      <c r="P23" s="113">
        <f>[19]Abril!$F$19</f>
        <v>99</v>
      </c>
      <c r="Q23" s="113">
        <f>[19]Abril!$F$20</f>
        <v>99</v>
      </c>
      <c r="R23" s="113">
        <f>[19]Abril!$F$21</f>
        <v>99</v>
      </c>
      <c r="S23" s="113">
        <f>[19]Abril!$F$22</f>
        <v>92</v>
      </c>
      <c r="T23" s="113">
        <f>[19]Abril!$F$23</f>
        <v>83</v>
      </c>
      <c r="U23" s="113">
        <f>[19]Abril!$F$24</f>
        <v>83</v>
      </c>
      <c r="V23" s="113">
        <f>[19]Abril!$F$25</f>
        <v>87</v>
      </c>
      <c r="W23" s="113">
        <f>[19]Abril!$F$26</f>
        <v>88</v>
      </c>
      <c r="X23" s="113">
        <f>[19]Abril!$F$27</f>
        <v>89</v>
      </c>
      <c r="Y23" s="113">
        <f>[19]Abril!$F$28</f>
        <v>79</v>
      </c>
      <c r="Z23" s="113">
        <f>[19]Abril!$F$29</f>
        <v>89</v>
      </c>
      <c r="AA23" s="113">
        <f>[19]Abril!$F$30</f>
        <v>79</v>
      </c>
      <c r="AB23" s="113">
        <f>[19]Abril!$F$31</f>
        <v>84</v>
      </c>
      <c r="AC23" s="113">
        <f>[19]Abril!$F$32</f>
        <v>94</v>
      </c>
      <c r="AD23" s="113">
        <f>[19]Abril!$F$33</f>
        <v>92</v>
      </c>
      <c r="AE23" s="113">
        <f>[19]Abril!$F$34</f>
        <v>89</v>
      </c>
      <c r="AF23" s="122">
        <f t="shared" si="3"/>
        <v>100</v>
      </c>
      <c r="AG23" s="112">
        <f t="shared" si="4"/>
        <v>91.333333333333329</v>
      </c>
      <c r="AI23" t="s">
        <v>35</v>
      </c>
    </row>
    <row r="24" spans="1:36" x14ac:dyDescent="0.2">
      <c r="A24" s="43" t="s">
        <v>153</v>
      </c>
      <c r="B24" s="113">
        <f>[20]Abril!$F$5</f>
        <v>100</v>
      </c>
      <c r="C24" s="113">
        <f>[20]Abril!$F$6</f>
        <v>100</v>
      </c>
      <c r="D24" s="113">
        <f>[20]Abril!$F$7</f>
        <v>100</v>
      </c>
      <c r="E24" s="113">
        <f>[20]Abril!$F$8</f>
        <v>88</v>
      </c>
      <c r="F24" s="113">
        <f>[20]Abril!$F$9</f>
        <v>91</v>
      </c>
      <c r="G24" s="113">
        <f>[20]Abril!$F$10</f>
        <v>86</v>
      </c>
      <c r="H24" s="113">
        <f>[20]Abril!$F$11</f>
        <v>98</v>
      </c>
      <c r="I24" s="113">
        <f>[20]Abril!$F$12</f>
        <v>100</v>
      </c>
      <c r="J24" s="113">
        <f>[20]Abril!$F$13</f>
        <v>100</v>
      </c>
      <c r="K24" s="113">
        <f>[20]Abril!$F$14</f>
        <v>100</v>
      </c>
      <c r="L24" s="113">
        <f>[20]Abril!$F$15</f>
        <v>97</v>
      </c>
      <c r="M24" s="113">
        <f>[20]Abril!$F$16</f>
        <v>90</v>
      </c>
      <c r="N24" s="113">
        <f>[20]Abril!$F$17</f>
        <v>100</v>
      </c>
      <c r="O24" s="113">
        <f>[20]Abril!$F$18</f>
        <v>100</v>
      </c>
      <c r="P24" s="113">
        <f>[20]Abril!$F$19</f>
        <v>100</v>
      </c>
      <c r="Q24" s="113">
        <f>[20]Abril!$F$20</f>
        <v>100</v>
      </c>
      <c r="R24" s="113">
        <f>[20]Abril!$F$21</f>
        <v>100</v>
      </c>
      <c r="S24" s="113">
        <f>[20]Abril!$F$22</f>
        <v>90</v>
      </c>
      <c r="T24" s="113">
        <f>[20]Abril!$F$23</f>
        <v>94</v>
      </c>
      <c r="U24" s="113">
        <f>[20]Abril!$F$24</f>
        <v>93</v>
      </c>
      <c r="V24" s="113">
        <f>[20]Abril!$F$25</f>
        <v>98</v>
      </c>
      <c r="W24" s="113">
        <f>[20]Abril!$F$26</f>
        <v>97</v>
      </c>
      <c r="X24" s="113">
        <f>[20]Abril!$F$27</f>
        <v>92</v>
      </c>
      <c r="Y24" s="113">
        <f>[20]Abril!$F$28</f>
        <v>96</v>
      </c>
      <c r="Z24" s="113">
        <f>[20]Abril!$F$29</f>
        <v>100</v>
      </c>
      <c r="AA24" s="113">
        <f>[20]Abril!$F$30</f>
        <v>95</v>
      </c>
      <c r="AB24" s="113">
        <f>[20]Abril!$F$31</f>
        <v>91</v>
      </c>
      <c r="AC24" s="113">
        <f>[20]Abril!$F$32</f>
        <v>98</v>
      </c>
      <c r="AD24" s="113">
        <f>[20]Abril!$F$33</f>
        <v>97</v>
      </c>
      <c r="AE24" s="113">
        <f>[20]Abril!$F$34</f>
        <v>94</v>
      </c>
      <c r="AF24" s="122">
        <f t="shared" si="3"/>
        <v>100</v>
      </c>
      <c r="AG24" s="112">
        <f t="shared" si="4"/>
        <v>96.166666666666671</v>
      </c>
    </row>
    <row r="25" spans="1:36" x14ac:dyDescent="0.2">
      <c r="A25" s="43" t="s">
        <v>154</v>
      </c>
      <c r="B25" s="113">
        <f>[21]Abril!$F$5</f>
        <v>100</v>
      </c>
      <c r="C25" s="113">
        <f>[21]Abril!$F$6</f>
        <v>83</v>
      </c>
      <c r="D25" s="113">
        <f>[21]Abril!$F$7</f>
        <v>100</v>
      </c>
      <c r="E25" s="113">
        <f>[21]Abril!$F$8</f>
        <v>93</v>
      </c>
      <c r="F25" s="113">
        <f>[21]Abril!$F$9</f>
        <v>94</v>
      </c>
      <c r="G25" s="113">
        <f>[21]Abril!$F$10</f>
        <v>95</v>
      </c>
      <c r="H25" s="113">
        <f>[21]Abril!$F$11</f>
        <v>97</v>
      </c>
      <c r="I25" s="113">
        <f>[21]Abril!$F$12</f>
        <v>100</v>
      </c>
      <c r="J25" s="113">
        <f>[21]Abril!$F$13</f>
        <v>100</v>
      </c>
      <c r="K25" s="113">
        <f>[21]Abril!$F$14</f>
        <v>100</v>
      </c>
      <c r="L25" s="113">
        <f>[21]Abril!$F$15</f>
        <v>93</v>
      </c>
      <c r="M25" s="113">
        <f>[21]Abril!$F$16</f>
        <v>86</v>
      </c>
      <c r="N25" s="113">
        <f>[21]Abril!$F$17</f>
        <v>100</v>
      </c>
      <c r="O25" s="113">
        <f>[21]Abril!$F$18</f>
        <v>100</v>
      </c>
      <c r="P25" s="113">
        <f>[21]Abril!$F$19</f>
        <v>100</v>
      </c>
      <c r="Q25" s="113">
        <f>[21]Abril!$F$20</f>
        <v>100</v>
      </c>
      <c r="R25" s="113" t="str">
        <f>[21]Abril!$F$21</f>
        <v>*</v>
      </c>
      <c r="S25" s="113" t="str">
        <f>[21]Abril!$F$22</f>
        <v>*</v>
      </c>
      <c r="T25" s="113" t="str">
        <f>[21]Abril!$F$23</f>
        <v>*</v>
      </c>
      <c r="U25" s="113" t="str">
        <f>[21]Abril!$F$24</f>
        <v>*</v>
      </c>
      <c r="V25" s="113" t="str">
        <f>[21]Abril!$F$25</f>
        <v>*</v>
      </c>
      <c r="W25" s="113" t="str">
        <f>[21]Abril!$F$26</f>
        <v>*</v>
      </c>
      <c r="X25" s="113" t="str">
        <f>[21]Abril!$F$27</f>
        <v>*</v>
      </c>
      <c r="Y25" s="113" t="str">
        <f>[21]Abril!$F$28</f>
        <v>*</v>
      </c>
      <c r="Z25" s="113" t="str">
        <f>[21]Abril!$F$29</f>
        <v>*</v>
      </c>
      <c r="AA25" s="113" t="str">
        <f>[21]Abril!$F$30</f>
        <v>*</v>
      </c>
      <c r="AB25" s="113" t="str">
        <f>[21]Abril!$F$31</f>
        <v>*</v>
      </c>
      <c r="AC25" s="113" t="str">
        <f>[21]Abril!$F$32</f>
        <v>*</v>
      </c>
      <c r="AD25" s="113" t="str">
        <f>[21]Abril!$F$33</f>
        <v>*</v>
      </c>
      <c r="AE25" s="113" t="str">
        <f>[21]Abril!$F$34</f>
        <v>*</v>
      </c>
      <c r="AF25" s="111" t="s">
        <v>210</v>
      </c>
      <c r="AG25" s="112" t="s">
        <v>210</v>
      </c>
      <c r="AH25" s="12" t="s">
        <v>35</v>
      </c>
    </row>
    <row r="26" spans="1:36" x14ac:dyDescent="0.2">
      <c r="A26" s="43" t="s">
        <v>155</v>
      </c>
      <c r="B26" s="113">
        <f>[22]Abril!$F$5</f>
        <v>100</v>
      </c>
      <c r="C26" s="113">
        <f>[22]Abril!$F$6</f>
        <v>100</v>
      </c>
      <c r="D26" s="113">
        <f>[22]Abril!$F$7</f>
        <v>100</v>
      </c>
      <c r="E26" s="113">
        <f>[22]Abril!$F$8</f>
        <v>100</v>
      </c>
      <c r="F26" s="113">
        <f>[22]Abril!$F$9</f>
        <v>95</v>
      </c>
      <c r="G26" s="113">
        <f>[22]Abril!$F$10</f>
        <v>98</v>
      </c>
      <c r="H26" s="113">
        <f>[22]Abril!$F$11</f>
        <v>100</v>
      </c>
      <c r="I26" s="113">
        <f>[22]Abril!$F$12</f>
        <v>100</v>
      </c>
      <c r="J26" s="113">
        <f>[22]Abril!$F$13</f>
        <v>100</v>
      </c>
      <c r="K26" s="113">
        <f>[22]Abril!$F$14</f>
        <v>100</v>
      </c>
      <c r="L26" s="113">
        <f>[22]Abril!$F$15</f>
        <v>100</v>
      </c>
      <c r="M26" s="113">
        <f>[22]Abril!$F$16</f>
        <v>100</v>
      </c>
      <c r="N26" s="113">
        <f>[22]Abril!$F$17</f>
        <v>100</v>
      </c>
      <c r="O26" s="113">
        <f>[22]Abril!$F$18</f>
        <v>100</v>
      </c>
      <c r="P26" s="113">
        <f>[22]Abril!$F$19</f>
        <v>100</v>
      </c>
      <c r="Q26" s="113">
        <f>[22]Abril!$F$20</f>
        <v>100</v>
      </c>
      <c r="R26" s="113">
        <f>[22]Abril!$F$21</f>
        <v>100</v>
      </c>
      <c r="S26" s="113">
        <f>[22]Abril!$F$22</f>
        <v>92</v>
      </c>
      <c r="T26" s="113">
        <f>[22]Abril!$F$23</f>
        <v>83</v>
      </c>
      <c r="U26" s="113">
        <f>[22]Abril!$F$24</f>
        <v>100</v>
      </c>
      <c r="V26" s="113">
        <f>[22]Abril!$F$25</f>
        <v>100</v>
      </c>
      <c r="W26" s="113">
        <f>[22]Abril!$F$26</f>
        <v>97</v>
      </c>
      <c r="X26" s="113">
        <f>[22]Abril!$F$27</f>
        <v>100</v>
      </c>
      <c r="Y26" s="113">
        <f>[22]Abril!$F$28</f>
        <v>97</v>
      </c>
      <c r="Z26" s="113">
        <f>[22]Abril!$F$29</f>
        <v>100</v>
      </c>
      <c r="AA26" s="113">
        <f>[22]Abril!$F$30</f>
        <v>92</v>
      </c>
      <c r="AB26" s="113">
        <f>[22]Abril!$F$31</f>
        <v>100</v>
      </c>
      <c r="AC26" s="113">
        <f>[22]Abril!$F$32</f>
        <v>100</v>
      </c>
      <c r="AD26" s="113">
        <f>[22]Abril!$F$33</f>
        <v>100</v>
      </c>
      <c r="AE26" s="113">
        <f>[22]Abril!$F$34</f>
        <v>100</v>
      </c>
      <c r="AF26" s="111">
        <f t="shared" si="1"/>
        <v>100</v>
      </c>
      <c r="AG26" s="112">
        <f t="shared" si="2"/>
        <v>98.466666666666669</v>
      </c>
      <c r="AI26" t="s">
        <v>35</v>
      </c>
    </row>
    <row r="27" spans="1:36" x14ac:dyDescent="0.2">
      <c r="A27" s="43" t="s">
        <v>8</v>
      </c>
      <c r="B27" s="113">
        <f>[23]Abril!$F$5</f>
        <v>100</v>
      </c>
      <c r="C27" s="113">
        <f>[23]Abril!$F$6</f>
        <v>83</v>
      </c>
      <c r="D27" s="113">
        <f>[23]Abril!$F$7</f>
        <v>100</v>
      </c>
      <c r="E27" s="113">
        <f>[23]Abril!$F$8</f>
        <v>93</v>
      </c>
      <c r="F27" s="113">
        <f>[23]Abril!$F$9</f>
        <v>94</v>
      </c>
      <c r="G27" s="113">
        <f>[23]Abril!$F$10</f>
        <v>95</v>
      </c>
      <c r="H27" s="113">
        <f>[23]Abril!$F$11</f>
        <v>97</v>
      </c>
      <c r="I27" s="113">
        <f>[23]Abril!$F$12</f>
        <v>100</v>
      </c>
      <c r="J27" s="113">
        <f>[23]Abril!$F$13</f>
        <v>100</v>
      </c>
      <c r="K27" s="113">
        <f>[23]Abril!$F$14</f>
        <v>100</v>
      </c>
      <c r="L27" s="113">
        <f>[23]Abril!$F$15</f>
        <v>93</v>
      </c>
      <c r="M27" s="113">
        <f>[23]Abril!$F$16</f>
        <v>86</v>
      </c>
      <c r="N27" s="113">
        <f>[23]Abril!$F$17</f>
        <v>100</v>
      </c>
      <c r="O27" s="113">
        <f>[23]Abril!$F$18</f>
        <v>100</v>
      </c>
      <c r="P27" s="113">
        <f>[23]Abril!$F$19</f>
        <v>100</v>
      </c>
      <c r="Q27" s="113">
        <f>[23]Abril!$F$20</f>
        <v>100</v>
      </c>
      <c r="R27" s="113">
        <f>[23]Abril!$F$21</f>
        <v>100</v>
      </c>
      <c r="S27" s="113">
        <f>[23]Abril!$F$22</f>
        <v>100</v>
      </c>
      <c r="T27" s="113">
        <f>[23]Abril!$F$23</f>
        <v>93</v>
      </c>
      <c r="U27" s="113">
        <f>[23]Abril!$F$24</f>
        <v>100</v>
      </c>
      <c r="V27" s="113">
        <f>[23]Abril!$F$25</f>
        <v>100</v>
      </c>
      <c r="W27" s="113">
        <f>[23]Abril!$F$26</f>
        <v>100</v>
      </c>
      <c r="X27" s="113">
        <f>[23]Abril!$F$27</f>
        <v>93</v>
      </c>
      <c r="Y27" s="113">
        <f>[23]Abril!$F$28</f>
        <v>100</v>
      </c>
      <c r="Z27" s="113">
        <f>[23]Abril!$F$29</f>
        <v>100</v>
      </c>
      <c r="AA27" s="113">
        <f>[23]Abril!$F$30</f>
        <v>93</v>
      </c>
      <c r="AB27" s="113">
        <f>[23]Abril!$F$31</f>
        <v>100</v>
      </c>
      <c r="AC27" s="113">
        <f>[23]Abril!$F$32</f>
        <v>97</v>
      </c>
      <c r="AD27" s="113">
        <f>[23]Abril!$F$33</f>
        <v>100</v>
      </c>
      <c r="AE27" s="113">
        <f>[23]Abril!$F$34</f>
        <v>89</v>
      </c>
      <c r="AF27" s="122">
        <f t="shared" si="1"/>
        <v>100</v>
      </c>
      <c r="AG27" s="112">
        <f t="shared" si="2"/>
        <v>96.86666666666666</v>
      </c>
      <c r="AI27" t="s">
        <v>35</v>
      </c>
    </row>
    <row r="28" spans="1:36" x14ac:dyDescent="0.2">
      <c r="A28" s="43" t="s">
        <v>9</v>
      </c>
      <c r="B28" s="113">
        <f>[24]Abril!$F$5</f>
        <v>96</v>
      </c>
      <c r="C28" s="113">
        <f>[24]Abril!$F$6</f>
        <v>95</v>
      </c>
      <c r="D28" s="113">
        <f>[24]Abril!$F$7</f>
        <v>94</v>
      </c>
      <c r="E28" s="113">
        <f>[24]Abril!$F$8</f>
        <v>82</v>
      </c>
      <c r="F28" s="113">
        <f>[24]Abril!$F$9</f>
        <v>76</v>
      </c>
      <c r="G28" s="113">
        <f>[24]Abril!$F$10</f>
        <v>75</v>
      </c>
      <c r="H28" s="113">
        <f>[24]Abril!$F$11</f>
        <v>87</v>
      </c>
      <c r="I28" s="113">
        <f>[24]Abril!$F$12</f>
        <v>97</v>
      </c>
      <c r="J28" s="113">
        <f>[24]Abril!$F$13</f>
        <v>91</v>
      </c>
      <c r="K28" s="113">
        <f>[24]Abril!$F$14</f>
        <v>93</v>
      </c>
      <c r="L28" s="113">
        <f>[24]Abril!$F$15</f>
        <v>89</v>
      </c>
      <c r="M28" s="113">
        <f>[24]Abril!$F$16</f>
        <v>86</v>
      </c>
      <c r="N28" s="113">
        <f>[24]Abril!$F$17</f>
        <v>96</v>
      </c>
      <c r="O28" s="113">
        <f>[24]Abril!$F$18</f>
        <v>97</v>
      </c>
      <c r="P28" s="113">
        <f>[24]Abril!$F$19</f>
        <v>96</v>
      </c>
      <c r="Q28" s="113">
        <f>[24]Abril!$F$20</f>
        <v>96</v>
      </c>
      <c r="R28" s="113">
        <f>[24]Abril!$F$21</f>
        <v>95</v>
      </c>
      <c r="S28" s="113">
        <f>[24]Abril!$F$22</f>
        <v>86</v>
      </c>
      <c r="T28" s="113">
        <f>[24]Abril!$F$23</f>
        <v>92</v>
      </c>
      <c r="U28" s="113">
        <f>[24]Abril!$F$24</f>
        <v>88</v>
      </c>
      <c r="V28" s="113">
        <f>[24]Abril!$F$25</f>
        <v>84</v>
      </c>
      <c r="W28" s="113">
        <f>[24]Abril!$F$26</f>
        <v>84</v>
      </c>
      <c r="X28" s="113">
        <f>[24]Abril!$F$27</f>
        <v>81</v>
      </c>
      <c r="Y28" s="113">
        <f>[24]Abril!$F$28</f>
        <v>75</v>
      </c>
      <c r="Z28" s="113">
        <f>[24]Abril!$F$29</f>
        <v>86</v>
      </c>
      <c r="AA28" s="113">
        <f>[24]Abril!$F$30</f>
        <v>84</v>
      </c>
      <c r="AB28" s="113">
        <f>[24]Abril!$F$31</f>
        <v>83</v>
      </c>
      <c r="AC28" s="113">
        <f>[24]Abril!$F$32</f>
        <v>85</v>
      </c>
      <c r="AD28" s="113">
        <f>[24]Abril!$F$33</f>
        <v>85</v>
      </c>
      <c r="AE28" s="113">
        <f>[24]Abril!$F$34</f>
        <v>79</v>
      </c>
      <c r="AF28" s="122">
        <f t="shared" si="1"/>
        <v>97</v>
      </c>
      <c r="AG28" s="112">
        <f t="shared" si="2"/>
        <v>87.766666666666666</v>
      </c>
      <c r="AI28" t="s">
        <v>35</v>
      </c>
    </row>
    <row r="29" spans="1:36" x14ac:dyDescent="0.2">
      <c r="A29" s="43" t="s">
        <v>32</v>
      </c>
      <c r="B29" s="113">
        <f>[25]Abril!$F$5</f>
        <v>88</v>
      </c>
      <c r="C29" s="113">
        <f>[25]Abril!$F$6</f>
        <v>79</v>
      </c>
      <c r="D29" s="113">
        <f>[25]Abril!$F$7</f>
        <v>89</v>
      </c>
      <c r="E29" s="113">
        <f>[25]Abril!$F$8</f>
        <v>91</v>
      </c>
      <c r="F29" s="113">
        <f>[25]Abril!$F$9</f>
        <v>94</v>
      </c>
      <c r="G29" s="113">
        <f>[25]Abril!$F$10</f>
        <v>98</v>
      </c>
      <c r="H29" s="113">
        <f>[25]Abril!$F$11</f>
        <v>91</v>
      </c>
      <c r="I29" s="113">
        <f>[25]Abril!$F$12</f>
        <v>95</v>
      </c>
      <c r="J29" s="113">
        <f>[25]Abril!$F$13</f>
        <v>88</v>
      </c>
      <c r="K29" s="113">
        <f>[25]Abril!$F$14</f>
        <v>98</v>
      </c>
      <c r="L29" s="113">
        <f>[25]Abril!$F$15</f>
        <v>94</v>
      </c>
      <c r="M29" s="113">
        <f>[25]Abril!$F$16</f>
        <v>98</v>
      </c>
      <c r="N29" s="113">
        <f>[25]Abril!$F$17</f>
        <v>99</v>
      </c>
      <c r="O29" s="113">
        <f>[25]Abril!$F$18</f>
        <v>91</v>
      </c>
      <c r="P29" s="113">
        <f>[25]Abril!$F$19</f>
        <v>100</v>
      </c>
      <c r="Q29" s="113">
        <f>[25]Abril!$F$20</f>
        <v>92</v>
      </c>
      <c r="R29" s="113">
        <f>[25]Abril!$F$21</f>
        <v>100</v>
      </c>
      <c r="S29" s="113">
        <f>[25]Abril!$F$22</f>
        <v>91</v>
      </c>
      <c r="T29" s="113">
        <f>[25]Abril!$F$23</f>
        <v>92</v>
      </c>
      <c r="U29" s="113">
        <f>[25]Abril!$F$24</f>
        <v>94</v>
      </c>
      <c r="V29" s="113">
        <f>[25]Abril!$F$25</f>
        <v>91</v>
      </c>
      <c r="W29" s="113">
        <f>[25]Abril!$F$26</f>
        <v>92</v>
      </c>
      <c r="X29" s="113">
        <f>[25]Abril!$F$27</f>
        <v>96</v>
      </c>
      <c r="Y29" s="113">
        <f>[25]Abril!$F$28</f>
        <v>95</v>
      </c>
      <c r="Z29" s="113">
        <f>[25]Abril!$F$29</f>
        <v>93</v>
      </c>
      <c r="AA29" s="113">
        <f>[25]Abril!$F$30</f>
        <v>93</v>
      </c>
      <c r="AB29" s="113">
        <f>[25]Abril!$F$31</f>
        <v>90</v>
      </c>
      <c r="AC29" s="113">
        <f>[25]Abril!$F$32</f>
        <v>94</v>
      </c>
      <c r="AD29" s="113">
        <f>[25]Abril!$F$33</f>
        <v>92</v>
      </c>
      <c r="AE29" s="113">
        <f>[25]Abril!$F$34</f>
        <v>80</v>
      </c>
      <c r="AF29" s="122">
        <f t="shared" si="1"/>
        <v>100</v>
      </c>
      <c r="AG29" s="112">
        <f t="shared" si="2"/>
        <v>92.6</v>
      </c>
      <c r="AI29" t="s">
        <v>35</v>
      </c>
    </row>
    <row r="30" spans="1:36" x14ac:dyDescent="0.2">
      <c r="A30" s="43" t="s">
        <v>10</v>
      </c>
      <c r="B30" s="113">
        <f>[26]Abril!$F$5</f>
        <v>100</v>
      </c>
      <c r="C30" s="113">
        <f>[26]Abril!$F$6</f>
        <v>100</v>
      </c>
      <c r="D30" s="113">
        <f>[26]Abril!$F$7</f>
        <v>91</v>
      </c>
      <c r="E30" s="113">
        <f>[26]Abril!$F$8</f>
        <v>88</v>
      </c>
      <c r="F30" s="113">
        <f>[26]Abril!$F$9</f>
        <v>88</v>
      </c>
      <c r="G30" s="113">
        <f>[26]Abril!$F$10</f>
        <v>89</v>
      </c>
      <c r="H30" s="113">
        <f>[26]Abril!$F$11</f>
        <v>90</v>
      </c>
      <c r="I30" s="113">
        <f>[26]Abril!$F$12</f>
        <v>100</v>
      </c>
      <c r="J30" s="113">
        <f>[26]Abril!$F$13</f>
        <v>97</v>
      </c>
      <c r="K30" s="113">
        <f>[26]Abril!$F$14</f>
        <v>95</v>
      </c>
      <c r="L30" s="113">
        <f>[26]Abril!$F$15</f>
        <v>91</v>
      </c>
      <c r="M30" s="113">
        <f>[26]Abril!$F$16</f>
        <v>85</v>
      </c>
      <c r="N30" s="113">
        <f>[26]Abril!$F$17</f>
        <v>98</v>
      </c>
      <c r="O30" s="113">
        <f>[26]Abril!$F$18</f>
        <v>100</v>
      </c>
      <c r="P30" s="113">
        <f>[26]Abril!$F$19</f>
        <v>100</v>
      </c>
      <c r="Q30" s="113">
        <f>[26]Abril!$F$20</f>
        <v>99</v>
      </c>
      <c r="R30" s="113">
        <f>[26]Abril!$F$21</f>
        <v>100</v>
      </c>
      <c r="S30" s="113">
        <f>[26]Abril!$F$22</f>
        <v>92</v>
      </c>
      <c r="T30" s="113">
        <f>[26]Abril!$F$23</f>
        <v>93</v>
      </c>
      <c r="U30" s="113">
        <f>[26]Abril!$F$24</f>
        <v>92</v>
      </c>
      <c r="V30" s="113">
        <f>[26]Abril!$F$25</f>
        <v>96</v>
      </c>
      <c r="W30" s="113">
        <f>[26]Abril!$F$26</f>
        <v>88</v>
      </c>
      <c r="X30" s="113">
        <f>[26]Abril!$F$27</f>
        <v>87</v>
      </c>
      <c r="Y30" s="113">
        <f>[26]Abril!$F$28</f>
        <v>87</v>
      </c>
      <c r="Z30" s="113">
        <f>[26]Abril!$F$29</f>
        <v>98</v>
      </c>
      <c r="AA30" s="113">
        <f>[26]Abril!$F$30</f>
        <v>88</v>
      </c>
      <c r="AB30" s="113">
        <f>[26]Abril!$F$31</f>
        <v>89</v>
      </c>
      <c r="AC30" s="113">
        <f>[26]Abril!$F$32</f>
        <v>90</v>
      </c>
      <c r="AD30" s="113">
        <f>[26]Abril!$F$33</f>
        <v>91</v>
      </c>
      <c r="AE30" s="113">
        <f>[26]Abril!$F$34</f>
        <v>85</v>
      </c>
      <c r="AF30" s="122">
        <f t="shared" si="1"/>
        <v>100</v>
      </c>
      <c r="AG30" s="112">
        <f t="shared" si="2"/>
        <v>92.9</v>
      </c>
      <c r="AI30" t="s">
        <v>35</v>
      </c>
    </row>
    <row r="31" spans="1:36" x14ac:dyDescent="0.2">
      <c r="A31" s="43" t="s">
        <v>156</v>
      </c>
      <c r="B31" s="113">
        <f>[27]Abril!$F$5</f>
        <v>98</v>
      </c>
      <c r="C31" s="113">
        <f>[27]Abril!$F$6</f>
        <v>99</v>
      </c>
      <c r="D31" s="113">
        <f>[27]Abril!$F$7</f>
        <v>98</v>
      </c>
      <c r="E31" s="113">
        <f>[27]Abril!$F$8</f>
        <v>95</v>
      </c>
      <c r="F31" s="113">
        <f>[27]Abril!$F$9</f>
        <v>94</v>
      </c>
      <c r="G31" s="113">
        <f>[27]Abril!$F$10</f>
        <v>89</v>
      </c>
      <c r="H31" s="113">
        <f>[27]Abril!$F$11</f>
        <v>92</v>
      </c>
      <c r="I31" s="113">
        <f>[27]Abril!$F$12</f>
        <v>98</v>
      </c>
      <c r="J31" s="113">
        <f>[27]Abril!$F$13</f>
        <v>98</v>
      </c>
      <c r="K31" s="113">
        <f>[27]Abril!$F$14</f>
        <v>98</v>
      </c>
      <c r="L31" s="113">
        <f>[27]Abril!$F$15</f>
        <v>97</v>
      </c>
      <c r="M31" s="113">
        <f>[27]Abril!$F$16</f>
        <v>93</v>
      </c>
      <c r="N31" s="113">
        <f>[27]Abril!$F$17</f>
        <v>98</v>
      </c>
      <c r="O31" s="113">
        <f>[27]Abril!$F$18</f>
        <v>98</v>
      </c>
      <c r="P31" s="113">
        <f>[27]Abril!$F$19</f>
        <v>98</v>
      </c>
      <c r="Q31" s="113">
        <f>[27]Abril!$F$20</f>
        <v>98</v>
      </c>
      <c r="R31" s="113">
        <f>[27]Abril!$F$21</f>
        <v>98</v>
      </c>
      <c r="S31" s="113">
        <f>[27]Abril!$F$22</f>
        <v>92</v>
      </c>
      <c r="T31" s="113">
        <f>[27]Abril!$F$23</f>
        <v>85</v>
      </c>
      <c r="U31" s="113">
        <f>[27]Abril!$F$24</f>
        <v>91</v>
      </c>
      <c r="V31" s="113">
        <f>[27]Abril!$F$25</f>
        <v>96</v>
      </c>
      <c r="W31" s="113">
        <f>[27]Abril!$F$26</f>
        <v>96</v>
      </c>
      <c r="X31" s="113">
        <f>[27]Abril!$F$27</f>
        <v>98</v>
      </c>
      <c r="Y31" s="113">
        <f>[27]Abril!$F$28</f>
        <v>95</v>
      </c>
      <c r="Z31" s="113">
        <f>[27]Abril!$F$29</f>
        <v>98</v>
      </c>
      <c r="AA31" s="113">
        <f>[27]Abril!$F$30</f>
        <v>91</v>
      </c>
      <c r="AB31" s="113">
        <f>[27]Abril!$F$31</f>
        <v>97</v>
      </c>
      <c r="AC31" s="113">
        <f>[27]Abril!$F$32</f>
        <v>94</v>
      </c>
      <c r="AD31" s="113">
        <f>[27]Abril!$F$33</f>
        <v>98</v>
      </c>
      <c r="AE31" s="113">
        <f>[27]Abril!$F$34</f>
        <v>96</v>
      </c>
      <c r="AF31" s="122">
        <f t="shared" si="1"/>
        <v>99</v>
      </c>
      <c r="AG31" s="112">
        <f t="shared" si="2"/>
        <v>95.533333333333331</v>
      </c>
      <c r="AH31" s="12" t="s">
        <v>35</v>
      </c>
    </row>
    <row r="32" spans="1:36" x14ac:dyDescent="0.2">
      <c r="A32" s="43" t="s">
        <v>11</v>
      </c>
      <c r="B32" s="113">
        <f>[28]Abril!$F$5</f>
        <v>96</v>
      </c>
      <c r="C32" s="113">
        <f>[28]Abril!$F$6</f>
        <v>96</v>
      </c>
      <c r="D32" s="113">
        <f>[28]Abril!$F$7</f>
        <v>96</v>
      </c>
      <c r="E32" s="113">
        <f>[28]Abril!$F$8</f>
        <v>95</v>
      </c>
      <c r="F32" s="113">
        <f>[28]Abril!$F$9</f>
        <v>94</v>
      </c>
      <c r="G32" s="113">
        <f>[28]Abril!$F$10</f>
        <v>90</v>
      </c>
      <c r="H32" s="113">
        <f>[28]Abril!$F$11</f>
        <v>96</v>
      </c>
      <c r="I32" s="113">
        <f>[28]Abril!$F$12</f>
        <v>96</v>
      </c>
      <c r="J32" s="113">
        <f>[28]Abril!$F$13</f>
        <v>96</v>
      </c>
      <c r="K32" s="113">
        <f>[28]Abril!$F$14</f>
        <v>96</v>
      </c>
      <c r="L32" s="113">
        <f>[28]Abril!$F$15</f>
        <v>96</v>
      </c>
      <c r="M32" s="113">
        <f>[28]Abril!$F$16</f>
        <v>95</v>
      </c>
      <c r="N32" s="113">
        <f>[28]Abril!$F$17</f>
        <v>96</v>
      </c>
      <c r="O32" s="113">
        <f>[28]Abril!$F$18</f>
        <v>96</v>
      </c>
      <c r="P32" s="113">
        <f>[28]Abril!$F$19</f>
        <v>96</v>
      </c>
      <c r="Q32" s="113">
        <f>[28]Abril!$F$20</f>
        <v>96</v>
      </c>
      <c r="R32" s="113">
        <f>[28]Abril!$F$21</f>
        <v>96</v>
      </c>
      <c r="S32" s="113">
        <f>[28]Abril!$F$22</f>
        <v>88</v>
      </c>
      <c r="T32" s="113">
        <f>[28]Abril!$F$23</f>
        <v>96</v>
      </c>
      <c r="U32" s="113">
        <f>[28]Abril!$F$24</f>
        <v>94</v>
      </c>
      <c r="V32" s="113">
        <f>[28]Abril!$F$25</f>
        <v>95</v>
      </c>
      <c r="W32" s="113">
        <f>[28]Abril!$F$26</f>
        <v>96</v>
      </c>
      <c r="X32" s="113">
        <f>[28]Abril!$F$27</f>
        <v>95</v>
      </c>
      <c r="Y32" s="113">
        <f>[28]Abril!$F$28</f>
        <v>95</v>
      </c>
      <c r="Z32" s="113">
        <f>[28]Abril!$F$29</f>
        <v>95</v>
      </c>
      <c r="AA32" s="113">
        <f>[28]Abril!$F$30</f>
        <v>95</v>
      </c>
      <c r="AB32" s="113">
        <f>[28]Abril!$F$31</f>
        <v>94</v>
      </c>
      <c r="AC32" s="113">
        <f>[28]Abril!$F$32</f>
        <v>94</v>
      </c>
      <c r="AD32" s="113">
        <f>[28]Abril!$F$33</f>
        <v>95</v>
      </c>
      <c r="AE32" s="113">
        <f>[28]Abril!$F$34</f>
        <v>94</v>
      </c>
      <c r="AF32" s="122">
        <f t="shared" si="1"/>
        <v>96</v>
      </c>
      <c r="AG32" s="112">
        <f t="shared" si="2"/>
        <v>94.933333333333337</v>
      </c>
      <c r="AI32" t="s">
        <v>35</v>
      </c>
      <c r="AJ32" t="s">
        <v>35</v>
      </c>
    </row>
    <row r="33" spans="1:35" s="5" customFormat="1" x14ac:dyDescent="0.2">
      <c r="A33" s="43" t="s">
        <v>12</v>
      </c>
      <c r="B33" s="113">
        <f>[29]Abril!$F$5</f>
        <v>95</v>
      </c>
      <c r="C33" s="113">
        <f>[29]Abril!$F$6</f>
        <v>94</v>
      </c>
      <c r="D33" s="113">
        <f>[29]Abril!$F$7</f>
        <v>93</v>
      </c>
      <c r="E33" s="113">
        <f>[29]Abril!$F$8</f>
        <v>93</v>
      </c>
      <c r="F33" s="113">
        <f>[29]Abril!$F$9</f>
        <v>91</v>
      </c>
      <c r="G33" s="113">
        <f>[29]Abril!$F$10</f>
        <v>85</v>
      </c>
      <c r="H33" s="113">
        <f>[29]Abril!$F$11</f>
        <v>92</v>
      </c>
      <c r="I33" s="113">
        <f>[29]Abril!$F$12</f>
        <v>94</v>
      </c>
      <c r="J33" s="113">
        <f>[29]Abril!$F$13</f>
        <v>94</v>
      </c>
      <c r="K33" s="113">
        <f>[29]Abril!$F$14</f>
        <v>95</v>
      </c>
      <c r="L33" s="113">
        <f>[29]Abril!$F$15</f>
        <v>94</v>
      </c>
      <c r="M33" s="113">
        <f>[29]Abril!$F$16</f>
        <v>95</v>
      </c>
      <c r="N33" s="113">
        <f>[29]Abril!$F$17</f>
        <v>95</v>
      </c>
      <c r="O33" s="113">
        <f>[29]Abril!$F$18</f>
        <v>94</v>
      </c>
      <c r="P33" s="113">
        <f>[29]Abril!$F$19</f>
        <v>94</v>
      </c>
      <c r="Q33" s="113">
        <f>[29]Abril!$F$20</f>
        <v>95</v>
      </c>
      <c r="R33" s="113">
        <f>[29]Abril!$F$21</f>
        <v>93</v>
      </c>
      <c r="S33" s="113">
        <f>[29]Abril!$F$22</f>
        <v>89</v>
      </c>
      <c r="T33" s="113">
        <f>[29]Abril!$F$23</f>
        <v>91</v>
      </c>
      <c r="U33" s="113">
        <f>[29]Abril!$F$24</f>
        <v>91</v>
      </c>
      <c r="V33" s="113">
        <f>[29]Abril!$F$25</f>
        <v>89</v>
      </c>
      <c r="W33" s="113">
        <f>[29]Abril!$F$26</f>
        <v>93</v>
      </c>
      <c r="X33" s="113">
        <f>[29]Abril!$F$27</f>
        <v>93</v>
      </c>
      <c r="Y33" s="113">
        <f>[29]Abril!$F$28</f>
        <v>93</v>
      </c>
      <c r="Z33" s="113">
        <f>[29]Abril!$F$29</f>
        <v>93</v>
      </c>
      <c r="AA33" s="113">
        <f>[29]Abril!$F$30</f>
        <v>92</v>
      </c>
      <c r="AB33" s="113">
        <f>[29]Abril!$F$31</f>
        <v>93</v>
      </c>
      <c r="AC33" s="113">
        <f>[29]Abril!$F$32</f>
        <v>93</v>
      </c>
      <c r="AD33" s="113">
        <f>[29]Abril!$F$33</f>
        <v>93</v>
      </c>
      <c r="AE33" s="113">
        <f>[29]Abril!$F$34</f>
        <v>91</v>
      </c>
      <c r="AF33" s="122">
        <f t="shared" si="1"/>
        <v>95</v>
      </c>
      <c r="AG33" s="112">
        <f t="shared" si="2"/>
        <v>92.666666666666671</v>
      </c>
    </row>
    <row r="34" spans="1:35" x14ac:dyDescent="0.2">
      <c r="A34" s="43" t="s">
        <v>13</v>
      </c>
      <c r="B34" s="113">
        <f>[30]Abril!$F$5</f>
        <v>100</v>
      </c>
      <c r="C34" s="113">
        <f>[30]Abril!$F$6</f>
        <v>100</v>
      </c>
      <c r="D34" s="113">
        <f>[30]Abril!$F$7</f>
        <v>95</v>
      </c>
      <c r="E34" s="113">
        <f>[30]Abril!$F$8</f>
        <v>95</v>
      </c>
      <c r="F34" s="113">
        <f>[30]Abril!$F$9</f>
        <v>99</v>
      </c>
      <c r="G34" s="113">
        <f>[30]Abril!$F$10</f>
        <v>95</v>
      </c>
      <c r="H34" s="113">
        <f>[30]Abril!$F$11</f>
        <v>93</v>
      </c>
      <c r="I34" s="113">
        <f>[30]Abril!$F$12</f>
        <v>94</v>
      </c>
      <c r="J34" s="113">
        <f>[30]Abril!$F$13</f>
        <v>100</v>
      </c>
      <c r="K34" s="113">
        <f>[30]Abril!$F$14</f>
        <v>95</v>
      </c>
      <c r="L34" s="113">
        <f>[30]Abril!$F$15</f>
        <v>96</v>
      </c>
      <c r="M34" s="113">
        <f>[30]Abril!$F$16</f>
        <v>100</v>
      </c>
      <c r="N34" s="113">
        <f>[30]Abril!$F$17</f>
        <v>100</v>
      </c>
      <c r="O34" s="113">
        <f>[30]Abril!$F$18</f>
        <v>94</v>
      </c>
      <c r="P34" s="113">
        <f>[30]Abril!$F$19</f>
        <v>94</v>
      </c>
      <c r="Q34" s="113">
        <f>[30]Abril!$F$20</f>
        <v>100</v>
      </c>
      <c r="R34" s="113">
        <f>[30]Abril!$F$21</f>
        <v>100</v>
      </c>
      <c r="S34" s="113">
        <f>[30]Abril!$F$22</f>
        <v>94</v>
      </c>
      <c r="T34" s="113">
        <f>[30]Abril!$F$23</f>
        <v>96</v>
      </c>
      <c r="U34" s="113">
        <f>[30]Abril!$F$24</f>
        <v>96</v>
      </c>
      <c r="V34" s="113">
        <f>[30]Abril!$F$25</f>
        <v>100</v>
      </c>
      <c r="W34" s="113">
        <f>[30]Abril!$F$26</f>
        <v>95</v>
      </c>
      <c r="X34" s="113">
        <f>[30]Abril!$F$27</f>
        <v>94</v>
      </c>
      <c r="Y34" s="113">
        <f>[30]Abril!$F$28</f>
        <v>94</v>
      </c>
      <c r="Z34" s="113">
        <f>[30]Abril!$F$29</f>
        <v>100</v>
      </c>
      <c r="AA34" s="113">
        <f>[30]Abril!$F$30</f>
        <v>100</v>
      </c>
      <c r="AB34" s="113">
        <f>[30]Abril!$F$31</f>
        <v>97</v>
      </c>
      <c r="AC34" s="113">
        <f>[30]Abril!$F$32</f>
        <v>100</v>
      </c>
      <c r="AD34" s="113">
        <f>[30]Abril!$F$33</f>
        <v>95</v>
      </c>
      <c r="AE34" s="113">
        <f>[30]Abril!$F$34</f>
        <v>93</v>
      </c>
      <c r="AF34" s="122">
        <f t="shared" si="1"/>
        <v>100</v>
      </c>
      <c r="AG34" s="112">
        <f t="shared" si="2"/>
        <v>96.8</v>
      </c>
      <c r="AI34" t="s">
        <v>35</v>
      </c>
    </row>
    <row r="35" spans="1:35" x14ac:dyDescent="0.2">
      <c r="A35" s="43" t="s">
        <v>157</v>
      </c>
      <c r="B35" s="113">
        <f>[31]Abril!$F$5</f>
        <v>98</v>
      </c>
      <c r="C35" s="113">
        <f>[31]Abril!$F$6</f>
        <v>98</v>
      </c>
      <c r="D35" s="113">
        <f>[31]Abril!$F$7</f>
        <v>97</v>
      </c>
      <c r="E35" s="113">
        <f>[31]Abril!$F$8</f>
        <v>92</v>
      </c>
      <c r="F35" s="113">
        <f>[31]Abril!$F$9</f>
        <v>95</v>
      </c>
      <c r="G35" s="113">
        <f>[31]Abril!$F$10</f>
        <v>95</v>
      </c>
      <c r="H35" s="113">
        <f>[31]Abril!$F$11</f>
        <v>96</v>
      </c>
      <c r="I35" s="113">
        <f>[31]Abril!$F$12</f>
        <v>98</v>
      </c>
      <c r="J35" s="113">
        <f>[31]Abril!$F$13</f>
        <v>97</v>
      </c>
      <c r="K35" s="113">
        <f>[31]Abril!$F$14</f>
        <v>98</v>
      </c>
      <c r="L35" s="113">
        <f>[31]Abril!$F$15</f>
        <v>97</v>
      </c>
      <c r="M35" s="113">
        <f>[31]Abril!$F$16</f>
        <v>97</v>
      </c>
      <c r="N35" s="113">
        <f>[31]Abril!$F$17</f>
        <v>97</v>
      </c>
      <c r="O35" s="113">
        <f>[31]Abril!$F$18</f>
        <v>97</v>
      </c>
      <c r="P35" s="113">
        <f>[31]Abril!$F$19</f>
        <v>98</v>
      </c>
      <c r="Q35" s="113">
        <f>[31]Abril!$F$20</f>
        <v>97</v>
      </c>
      <c r="R35" s="113">
        <f>[31]Abril!$F$21</f>
        <v>98</v>
      </c>
      <c r="S35" s="113">
        <f>[31]Abril!$F$22</f>
        <v>98</v>
      </c>
      <c r="T35" s="113">
        <f>[31]Abril!$F$23</f>
        <v>98</v>
      </c>
      <c r="U35" s="113">
        <f>[31]Abril!$F$24</f>
        <v>98</v>
      </c>
      <c r="V35" s="113">
        <f>[31]Abril!$F$25</f>
        <v>96</v>
      </c>
      <c r="W35" s="113">
        <f>[31]Abril!$F$26</f>
        <v>90</v>
      </c>
      <c r="X35" s="113">
        <f>[31]Abril!$F$27</f>
        <v>91</v>
      </c>
      <c r="Y35" s="113">
        <f>[31]Abril!$F$28</f>
        <v>89</v>
      </c>
      <c r="Z35" s="113">
        <f>[31]Abril!$F$29</f>
        <v>93</v>
      </c>
      <c r="AA35" s="113">
        <f>[31]Abril!$F$30</f>
        <v>85</v>
      </c>
      <c r="AB35" s="113">
        <f>[31]Abril!$F$31</f>
        <v>93</v>
      </c>
      <c r="AC35" s="113">
        <f>[31]Abril!$F$32</f>
        <v>92</v>
      </c>
      <c r="AD35" s="113">
        <f>[31]Abril!$F$33</f>
        <v>93</v>
      </c>
      <c r="AE35" s="113">
        <f>[31]Abril!$F$34</f>
        <v>92</v>
      </c>
      <c r="AF35" s="122">
        <f t="shared" si="1"/>
        <v>98</v>
      </c>
      <c r="AG35" s="112">
        <f t="shared" si="2"/>
        <v>95.1</v>
      </c>
      <c r="AI35" t="s">
        <v>35</v>
      </c>
    </row>
    <row r="36" spans="1:35" x14ac:dyDescent="0.2">
      <c r="A36" s="43" t="s">
        <v>128</v>
      </c>
      <c r="B36" s="113">
        <f>[32]Abril!$F$5</f>
        <v>100</v>
      </c>
      <c r="C36" s="113">
        <f>[32]Abril!$F$6</f>
        <v>100</v>
      </c>
      <c r="D36" s="113">
        <f>[32]Abril!$F$7</f>
        <v>100</v>
      </c>
      <c r="E36" s="113">
        <f>[32]Abril!$F$8</f>
        <v>91</v>
      </c>
      <c r="F36" s="113">
        <f>[32]Abril!$F$9</f>
        <v>96</v>
      </c>
      <c r="G36" s="113">
        <f>[32]Abril!$F$10</f>
        <v>93</v>
      </c>
      <c r="H36" s="113">
        <f>[32]Abril!$F$11</f>
        <v>97</v>
      </c>
      <c r="I36" s="113">
        <f>[32]Abril!$F$12</f>
        <v>100</v>
      </c>
      <c r="J36" s="113">
        <f>[32]Abril!$F$13</f>
        <v>100</v>
      </c>
      <c r="K36" s="113">
        <f>[32]Abril!$F$14</f>
        <v>100</v>
      </c>
      <c r="L36" s="113">
        <f>[32]Abril!$F$15</f>
        <v>96</v>
      </c>
      <c r="M36" s="113">
        <f>[32]Abril!$F$16</f>
        <v>95</v>
      </c>
      <c r="N36" s="113">
        <f>[32]Abril!$F$17</f>
        <v>100</v>
      </c>
      <c r="O36" s="113">
        <f>[32]Abril!$F$18</f>
        <v>100</v>
      </c>
      <c r="P36" s="113">
        <f>[32]Abril!$F$19</f>
        <v>100</v>
      </c>
      <c r="Q36" s="113">
        <f>[32]Abril!$F$20</f>
        <v>100</v>
      </c>
      <c r="R36" s="113">
        <f>[32]Abril!$F$21</f>
        <v>100</v>
      </c>
      <c r="S36" s="113">
        <f>[32]Abril!$F$22</f>
        <v>100</v>
      </c>
      <c r="T36" s="113">
        <f>[32]Abril!$F$23</f>
        <v>100</v>
      </c>
      <c r="U36" s="113">
        <f>[32]Abril!$F$24</f>
        <v>94</v>
      </c>
      <c r="V36" s="113">
        <f>[32]Abril!$F$25</f>
        <v>89</v>
      </c>
      <c r="W36" s="113">
        <f>[32]Abril!$F$26</f>
        <v>86</v>
      </c>
      <c r="X36" s="113">
        <f>[32]Abril!$F$27</f>
        <v>94</v>
      </c>
      <c r="Y36" s="113">
        <f>[32]Abril!$F$28</f>
        <v>92</v>
      </c>
      <c r="Z36" s="113">
        <f>[32]Abril!$F$29</f>
        <v>95</v>
      </c>
      <c r="AA36" s="113">
        <f>[32]Abril!$F$30</f>
        <v>91</v>
      </c>
      <c r="AB36" s="113">
        <f>[32]Abril!$F$31</f>
        <v>93</v>
      </c>
      <c r="AC36" s="113">
        <f>[32]Abril!$F$32</f>
        <v>100</v>
      </c>
      <c r="AD36" s="113">
        <f>[32]Abril!$F$33</f>
        <v>93</v>
      </c>
      <c r="AE36" s="113">
        <f>[32]Abril!$F$34</f>
        <v>71</v>
      </c>
      <c r="AF36" s="122">
        <f t="shared" si="1"/>
        <v>100</v>
      </c>
      <c r="AG36" s="112">
        <f t="shared" si="2"/>
        <v>95.533333333333331</v>
      </c>
    </row>
    <row r="37" spans="1:35" x14ac:dyDescent="0.2">
      <c r="A37" s="43" t="s">
        <v>14</v>
      </c>
      <c r="B37" s="113">
        <f>[33]Abril!$F$5</f>
        <v>93</v>
      </c>
      <c r="C37" s="113">
        <f>[33]Abril!$F$6</f>
        <v>92</v>
      </c>
      <c r="D37" s="113">
        <f>[33]Abril!$F$7</f>
        <v>94</v>
      </c>
      <c r="E37" s="113">
        <f>[33]Abril!$F$8</f>
        <v>93</v>
      </c>
      <c r="F37" s="113">
        <f>[33]Abril!$F$9</f>
        <v>93</v>
      </c>
      <c r="G37" s="113">
        <f>[33]Abril!$F$10</f>
        <v>92</v>
      </c>
      <c r="H37" s="113">
        <f>[33]Abril!$F$11</f>
        <v>90</v>
      </c>
      <c r="I37" s="113">
        <f>[33]Abril!$F$12</f>
        <v>93</v>
      </c>
      <c r="J37" s="113">
        <f>[33]Abril!$F$13</f>
        <v>92</v>
      </c>
      <c r="K37" s="113">
        <f>[33]Abril!$F$14</f>
        <v>92</v>
      </c>
      <c r="L37" s="113">
        <f>[33]Abril!$F$15</f>
        <v>92</v>
      </c>
      <c r="M37" s="113">
        <f>[33]Abril!$F$16</f>
        <v>92</v>
      </c>
      <c r="N37" s="113">
        <f>[33]Abril!$F$17</f>
        <v>92</v>
      </c>
      <c r="O37" s="113">
        <f>[33]Abril!$F$18</f>
        <v>92</v>
      </c>
      <c r="P37" s="113">
        <f>[33]Abril!$F$19</f>
        <v>92</v>
      </c>
      <c r="Q37" s="113">
        <f>[33]Abril!$F$20</f>
        <v>93</v>
      </c>
      <c r="R37" s="113">
        <f>[33]Abril!$F$21</f>
        <v>93</v>
      </c>
      <c r="S37" s="113">
        <f>[33]Abril!$F$22</f>
        <v>92</v>
      </c>
      <c r="T37" s="113">
        <f>[33]Abril!$F$23</f>
        <v>91</v>
      </c>
      <c r="U37" s="113">
        <f>[33]Abril!$F$24</f>
        <v>93</v>
      </c>
      <c r="V37" s="113">
        <f>[33]Abril!$F$25</f>
        <v>93</v>
      </c>
      <c r="W37" s="113">
        <f>[33]Abril!$F$26</f>
        <v>94</v>
      </c>
      <c r="X37" s="113">
        <f>[33]Abril!$F$27</f>
        <v>93</v>
      </c>
      <c r="Y37" s="113">
        <f>[33]Abril!$F$28</f>
        <v>92</v>
      </c>
      <c r="Z37" s="113">
        <f>[33]Abril!$F$29</f>
        <v>92</v>
      </c>
      <c r="AA37" s="113">
        <f>[33]Abril!$F$30</f>
        <v>90</v>
      </c>
      <c r="AB37" s="113">
        <f>[33]Abril!$F$31</f>
        <v>92</v>
      </c>
      <c r="AC37" s="113">
        <f>[33]Abril!$F$32</f>
        <v>90</v>
      </c>
      <c r="AD37" s="113">
        <f>[33]Abril!$F$33</f>
        <v>93</v>
      </c>
      <c r="AE37" s="113">
        <f>[33]Abril!$F$34</f>
        <v>89</v>
      </c>
      <c r="AF37" s="122">
        <f t="shared" si="1"/>
        <v>94</v>
      </c>
      <c r="AG37" s="112">
        <f t="shared" si="2"/>
        <v>92.13333333333334</v>
      </c>
    </row>
    <row r="38" spans="1:35" x14ac:dyDescent="0.2">
      <c r="A38" s="43" t="s">
        <v>158</v>
      </c>
      <c r="B38" s="113">
        <f>[34]Abril!$F$5</f>
        <v>99</v>
      </c>
      <c r="C38" s="113">
        <f>[34]Abril!$F$6</f>
        <v>98</v>
      </c>
      <c r="D38" s="113">
        <f>[34]Abril!$F$7</f>
        <v>98</v>
      </c>
      <c r="E38" s="113">
        <f>[34]Abril!$F$8</f>
        <v>99</v>
      </c>
      <c r="F38" s="113">
        <f>[34]Abril!$F$9</f>
        <v>98</v>
      </c>
      <c r="G38" s="113">
        <f>[34]Abril!$F$10</f>
        <v>98</v>
      </c>
      <c r="H38" s="113">
        <f>[34]Abril!$F$11</f>
        <v>98</v>
      </c>
      <c r="I38" s="113">
        <f>[34]Abril!$F$12</f>
        <v>99</v>
      </c>
      <c r="J38" s="113">
        <f>[34]Abril!$F$13</f>
        <v>99</v>
      </c>
      <c r="K38" s="113">
        <f>[34]Abril!$F$14</f>
        <v>99</v>
      </c>
      <c r="L38" s="113">
        <f>[34]Abril!$F$15</f>
        <v>98</v>
      </c>
      <c r="M38" s="113">
        <f>[34]Abril!$F$16</f>
        <v>98</v>
      </c>
      <c r="N38" s="113">
        <f>[34]Abril!$F$17</f>
        <v>99</v>
      </c>
      <c r="O38" s="113">
        <f>[34]Abril!$F$18</f>
        <v>99</v>
      </c>
      <c r="P38" s="113">
        <f>[34]Abril!$F$19</f>
        <v>98</v>
      </c>
      <c r="Q38" s="113">
        <f>[34]Abril!$F$20</f>
        <v>98</v>
      </c>
      <c r="R38" s="113">
        <f>[34]Abril!$F$21</f>
        <v>98</v>
      </c>
      <c r="S38" s="113">
        <f>[34]Abril!$F$22</f>
        <v>99</v>
      </c>
      <c r="T38" s="113">
        <f>[34]Abril!$F$23</f>
        <v>98</v>
      </c>
      <c r="U38" s="113">
        <f>[34]Abril!$F$24</f>
        <v>98</v>
      </c>
      <c r="V38" s="113">
        <f>[34]Abril!$F$25</f>
        <v>98</v>
      </c>
      <c r="W38" s="113">
        <f>[34]Abril!$F$26</f>
        <v>99</v>
      </c>
      <c r="X38" s="113">
        <f>[34]Abril!$F$27</f>
        <v>99</v>
      </c>
      <c r="Y38" s="113">
        <f>[34]Abril!$F$28</f>
        <v>99</v>
      </c>
      <c r="Z38" s="113">
        <f>[34]Abril!$F$29</f>
        <v>99</v>
      </c>
      <c r="AA38" s="113">
        <f>[34]Abril!$F$30</f>
        <v>99</v>
      </c>
      <c r="AB38" s="113">
        <f>[34]Abril!$F$31</f>
        <v>99</v>
      </c>
      <c r="AC38" s="113">
        <f>[34]Abril!$F$32</f>
        <v>98</v>
      </c>
      <c r="AD38" s="113">
        <f>[34]Abril!$F$33</f>
        <v>99</v>
      </c>
      <c r="AE38" s="113">
        <f>[34]Abril!$F$34</f>
        <v>98</v>
      </c>
      <c r="AF38" s="122">
        <f t="shared" si="1"/>
        <v>99</v>
      </c>
      <c r="AG38" s="112">
        <f t="shared" si="2"/>
        <v>98.5</v>
      </c>
    </row>
    <row r="39" spans="1:35" x14ac:dyDescent="0.2">
      <c r="A39" s="43" t="s">
        <v>15</v>
      </c>
      <c r="B39" s="113">
        <f>[35]Abril!$F$5</f>
        <v>96</v>
      </c>
      <c r="C39" s="113">
        <f>[35]Abril!$F$6</f>
        <v>95</v>
      </c>
      <c r="D39" s="113">
        <f>[35]Abril!$F$7</f>
        <v>94</v>
      </c>
      <c r="E39" s="113">
        <f>[35]Abril!$F$8</f>
        <v>88</v>
      </c>
      <c r="F39" s="113">
        <f>[35]Abril!$F$9</f>
        <v>80</v>
      </c>
      <c r="G39" s="113">
        <f>[35]Abril!$F$10</f>
        <v>83</v>
      </c>
      <c r="H39" s="113">
        <f>[35]Abril!$F$11</f>
        <v>94</v>
      </c>
      <c r="I39" s="113">
        <f>[35]Abril!$F$12</f>
        <v>96</v>
      </c>
      <c r="J39" s="113">
        <f>[35]Abril!$F$13</f>
        <v>94</v>
      </c>
      <c r="K39" s="113">
        <f>[35]Abril!$F$14</f>
        <v>94</v>
      </c>
      <c r="L39" s="113">
        <f>[35]Abril!$F$15</f>
        <v>94</v>
      </c>
      <c r="M39" s="113">
        <f>[35]Abril!$F$16</f>
        <v>89</v>
      </c>
      <c r="N39" s="113">
        <f>[35]Abril!$F$17</f>
        <v>96</v>
      </c>
      <c r="O39" s="113">
        <f>[35]Abril!$F$18</f>
        <v>96</v>
      </c>
      <c r="P39" s="113">
        <f>[35]Abril!$F$19</f>
        <v>96</v>
      </c>
      <c r="Q39" s="113">
        <f>[35]Abril!$F$20</f>
        <v>95</v>
      </c>
      <c r="R39" s="113">
        <f>[35]Abril!$F$21</f>
        <v>97</v>
      </c>
      <c r="S39" s="113">
        <f>[35]Abril!$F$22</f>
        <v>84</v>
      </c>
      <c r="T39" s="113">
        <f>[35]Abril!$F$23</f>
        <v>78</v>
      </c>
      <c r="U39" s="113">
        <f>[35]Abril!$F$24</f>
        <v>87</v>
      </c>
      <c r="V39" s="113">
        <f>[35]Abril!$F$25</f>
        <v>88</v>
      </c>
      <c r="W39" s="113">
        <f>[35]Abril!$F$26</f>
        <v>94</v>
      </c>
      <c r="X39" s="113">
        <f>[35]Abril!$F$27</f>
        <v>81</v>
      </c>
      <c r="Y39" s="113">
        <f>[35]Abril!$F$28</f>
        <v>82</v>
      </c>
      <c r="Z39" s="113">
        <f>[35]Abril!$F$29</f>
        <v>94</v>
      </c>
      <c r="AA39" s="113">
        <f>[35]Abril!$F$30</f>
        <v>86</v>
      </c>
      <c r="AB39" s="113">
        <f>[35]Abril!$F$31</f>
        <v>89</v>
      </c>
      <c r="AC39" s="113">
        <f>[35]Abril!$F$32</f>
        <v>75</v>
      </c>
      <c r="AD39" s="113">
        <f>[35]Abril!$F$33</f>
        <v>89</v>
      </c>
      <c r="AE39" s="113">
        <f>[35]Abril!$F$34</f>
        <v>85</v>
      </c>
      <c r="AF39" s="111">
        <f t="shared" si="1"/>
        <v>97</v>
      </c>
      <c r="AG39" s="112">
        <f t="shared" si="2"/>
        <v>89.63333333333334</v>
      </c>
      <c r="AH39" s="12" t="s">
        <v>35</v>
      </c>
      <c r="AI39" t="s">
        <v>35</v>
      </c>
    </row>
    <row r="40" spans="1:35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G40" s="121" t="str">
        <f>[36]Abril!$B$5</f>
        <v>*</v>
      </c>
    </row>
    <row r="41" spans="1:35" x14ac:dyDescent="0.2">
      <c r="A41" s="43" t="s">
        <v>159</v>
      </c>
      <c r="B41" s="113">
        <f>[37]Abril!$F$5</f>
        <v>100</v>
      </c>
      <c r="C41" s="113">
        <f>[37]Abril!$F$6</f>
        <v>100</v>
      </c>
      <c r="D41" s="113">
        <f>[37]Abril!$F$7</f>
        <v>100</v>
      </c>
      <c r="E41" s="113">
        <f>[37]Abril!$F$8</f>
        <v>100</v>
      </c>
      <c r="F41" s="113">
        <f>[37]Abril!$F$9</f>
        <v>100</v>
      </c>
      <c r="G41" s="113">
        <f>[37]Abril!$F$10</f>
        <v>100</v>
      </c>
      <c r="H41" s="113">
        <f>[37]Abril!$F$11</f>
        <v>100</v>
      </c>
      <c r="I41" s="113">
        <f>[37]Abril!$F$12</f>
        <v>100</v>
      </c>
      <c r="J41" s="113">
        <f>[37]Abril!$F$13</f>
        <v>100</v>
      </c>
      <c r="K41" s="113">
        <f>[37]Abril!$F$14</f>
        <v>100</v>
      </c>
      <c r="L41" s="113">
        <f>[37]Abril!$F$15</f>
        <v>100</v>
      </c>
      <c r="M41" s="113">
        <f>[37]Abril!$F$16</f>
        <v>100</v>
      </c>
      <c r="N41" s="113">
        <f>[37]Abril!$F$17</f>
        <v>100</v>
      </c>
      <c r="O41" s="113">
        <f>[37]Abril!$F$18</f>
        <v>100</v>
      </c>
      <c r="P41" s="113">
        <f>[37]Abril!$F$19</f>
        <v>100</v>
      </c>
      <c r="Q41" s="113">
        <f>[37]Abril!$F$20</f>
        <v>100</v>
      </c>
      <c r="R41" s="113">
        <f>[37]Abril!$F$21</f>
        <v>100</v>
      </c>
      <c r="S41" s="113">
        <f>[37]Abril!$F$22</f>
        <v>100</v>
      </c>
      <c r="T41" s="113">
        <f>[37]Abril!$F$23</f>
        <v>100</v>
      </c>
      <c r="U41" s="113">
        <f>[37]Abril!$F$24</f>
        <v>100</v>
      </c>
      <c r="V41" s="113">
        <f>[37]Abril!$F$25</f>
        <v>100</v>
      </c>
      <c r="W41" s="113">
        <f>[37]Abril!$F$26</f>
        <v>100</v>
      </c>
      <c r="X41" s="113">
        <f>[37]Abril!$F$27</f>
        <v>100</v>
      </c>
      <c r="Y41" s="113">
        <f>[37]Abril!$F$28</f>
        <v>98</v>
      </c>
      <c r="Z41" s="113">
        <f>[37]Abril!$F$29</f>
        <v>100</v>
      </c>
      <c r="AA41" s="113">
        <f>[37]Abril!$F$30</f>
        <v>100</v>
      </c>
      <c r="AB41" s="113">
        <f>[37]Abril!$F$31</f>
        <v>99</v>
      </c>
      <c r="AC41" s="113">
        <f>[37]Abril!$F$32</f>
        <v>100</v>
      </c>
      <c r="AD41" s="113">
        <f>[37]Abril!$F$33</f>
        <v>100</v>
      </c>
      <c r="AE41" s="113">
        <f>[37]Abril!$F$34</f>
        <v>95</v>
      </c>
      <c r="AF41" s="111">
        <f t="shared" si="1"/>
        <v>100</v>
      </c>
      <c r="AG41" s="112">
        <f t="shared" si="2"/>
        <v>99.733333333333334</v>
      </c>
    </row>
    <row r="42" spans="1:35" x14ac:dyDescent="0.2">
      <c r="A42" s="43" t="s">
        <v>17</v>
      </c>
      <c r="B42" s="113">
        <f>[38]Abril!$F$5</f>
        <v>99</v>
      </c>
      <c r="C42" s="113">
        <f>[38]Abril!$F$6</f>
        <v>98</v>
      </c>
      <c r="D42" s="113">
        <f>[38]Abril!$F$7</f>
        <v>100</v>
      </c>
      <c r="E42" s="113">
        <f>[38]Abril!$F$8</f>
        <v>94</v>
      </c>
      <c r="F42" s="113">
        <f>[38]Abril!$F$9</f>
        <v>95</v>
      </c>
      <c r="G42" s="113">
        <f>[38]Abril!$F$10</f>
        <v>94</v>
      </c>
      <c r="H42" s="113">
        <f>[38]Abril!$F$11</f>
        <v>96</v>
      </c>
      <c r="I42" s="113">
        <f>[38]Abril!$F$12</f>
        <v>97</v>
      </c>
      <c r="J42" s="113">
        <f>[38]Abril!$F$13</f>
        <v>96</v>
      </c>
      <c r="K42" s="113">
        <f>[38]Abril!$F$14</f>
        <v>97</v>
      </c>
      <c r="L42" s="113">
        <f>[38]Abril!$F$15</f>
        <v>94</v>
      </c>
      <c r="M42" s="113">
        <f>[38]Abril!$F$16</f>
        <v>92</v>
      </c>
      <c r="N42" s="113">
        <f>[38]Abril!$F$17</f>
        <v>94</v>
      </c>
      <c r="O42" s="113">
        <f>[38]Abril!$F$18</f>
        <v>99</v>
      </c>
      <c r="P42" s="113">
        <f>[38]Abril!$F$19</f>
        <v>98</v>
      </c>
      <c r="Q42" s="113">
        <f>[38]Abril!$F$20</f>
        <v>97</v>
      </c>
      <c r="R42" s="113">
        <f>[38]Abril!$F$21</f>
        <v>98</v>
      </c>
      <c r="S42" s="113">
        <f>[38]Abril!$F$22</f>
        <v>99</v>
      </c>
      <c r="T42" s="113">
        <f>[38]Abril!$F$23</f>
        <v>91</v>
      </c>
      <c r="U42" s="113">
        <f>[38]Abril!$F$24</f>
        <v>89</v>
      </c>
      <c r="V42" s="113">
        <f>[38]Abril!$F$25</f>
        <v>96</v>
      </c>
      <c r="W42" s="113">
        <f>[38]Abril!$F$26</f>
        <v>91</v>
      </c>
      <c r="X42" s="113">
        <f>[38]Abril!$F$27</f>
        <v>95</v>
      </c>
      <c r="Y42" s="113">
        <f>[38]Abril!$F$28</f>
        <v>94</v>
      </c>
      <c r="Z42" s="113">
        <f>[38]Abril!$F$29</f>
        <v>100</v>
      </c>
      <c r="AA42" s="113">
        <f>[38]Abril!$F$30</f>
        <v>98</v>
      </c>
      <c r="AB42" s="113">
        <f>[38]Abril!$F$31</f>
        <v>97</v>
      </c>
      <c r="AC42" s="113">
        <f>[38]Abril!$F$32</f>
        <v>98</v>
      </c>
      <c r="AD42" s="113">
        <f>[38]Abril!$F$33</f>
        <v>96</v>
      </c>
      <c r="AE42" s="113">
        <f>[38]Abril!$F$34</f>
        <v>97</v>
      </c>
      <c r="AF42" s="111">
        <f t="shared" si="1"/>
        <v>100</v>
      </c>
      <c r="AG42" s="112">
        <f t="shared" si="2"/>
        <v>95.966666666666669</v>
      </c>
    </row>
    <row r="43" spans="1:35" x14ac:dyDescent="0.2">
      <c r="A43" s="43" t="s">
        <v>141</v>
      </c>
      <c r="B43" s="113">
        <f>[39]Abril!$F$5</f>
        <v>100</v>
      </c>
      <c r="C43" s="113">
        <f>[39]Abril!$F$6</f>
        <v>100</v>
      </c>
      <c r="D43" s="113">
        <f>[39]Abril!$F$7</f>
        <v>100</v>
      </c>
      <c r="E43" s="113">
        <f>[39]Abril!$F$8</f>
        <v>100</v>
      </c>
      <c r="F43" s="113">
        <f>[39]Abril!$F$9</f>
        <v>100</v>
      </c>
      <c r="G43" s="113">
        <f>[39]Abril!$F$10</f>
        <v>100</v>
      </c>
      <c r="H43" s="113">
        <f>[39]Abril!$F$11</f>
        <v>100</v>
      </c>
      <c r="I43" s="113">
        <f>[39]Abril!$F$12</f>
        <v>100</v>
      </c>
      <c r="J43" s="113">
        <f>[39]Abril!$F$13</f>
        <v>100</v>
      </c>
      <c r="K43" s="113">
        <f>[39]Abril!$F$14</f>
        <v>100</v>
      </c>
      <c r="L43" s="113">
        <f>[39]Abril!$F$15</f>
        <v>100</v>
      </c>
      <c r="M43" s="113">
        <f>[39]Abril!$F$16</f>
        <v>100</v>
      </c>
      <c r="N43" s="113">
        <f>[39]Abril!$F$17</f>
        <v>100</v>
      </c>
      <c r="O43" s="113">
        <f>[39]Abril!$F$18</f>
        <v>100</v>
      </c>
      <c r="P43" s="113">
        <f>[39]Abril!$F$19</f>
        <v>100</v>
      </c>
      <c r="Q43" s="113">
        <f>[39]Abril!$F$20</f>
        <v>100</v>
      </c>
      <c r="R43" s="113">
        <f>[39]Abril!$F$21</f>
        <v>100</v>
      </c>
      <c r="S43" s="113">
        <f>[39]Abril!$F$22</f>
        <v>100</v>
      </c>
      <c r="T43" s="113">
        <f>[39]Abril!$F$23</f>
        <v>100</v>
      </c>
      <c r="U43" s="113">
        <f>[39]Abril!$F$24</f>
        <v>100</v>
      </c>
      <c r="V43" s="113">
        <f>[39]Abril!$F$25</f>
        <v>100</v>
      </c>
      <c r="W43" s="113">
        <f>[39]Abril!$F$26</f>
        <v>100</v>
      </c>
      <c r="X43" s="113">
        <f>[39]Abril!$F$27</f>
        <v>100</v>
      </c>
      <c r="Y43" s="113">
        <f>[39]Abril!$F$28</f>
        <v>100</v>
      </c>
      <c r="Z43" s="113">
        <f>[39]Abril!$F$29</f>
        <v>100</v>
      </c>
      <c r="AA43" s="113">
        <f>[39]Abril!$F$30</f>
        <v>100</v>
      </c>
      <c r="AB43" s="113">
        <f>[39]Abril!$F$31</f>
        <v>100</v>
      </c>
      <c r="AC43" s="113">
        <f>[39]Abril!$F$32</f>
        <v>100</v>
      </c>
      <c r="AD43" s="113">
        <f>[39]Abril!$F$33</f>
        <v>100</v>
      </c>
      <c r="AE43" s="113">
        <f>[39]Abril!$F$34</f>
        <v>100</v>
      </c>
      <c r="AF43" s="111">
        <f t="shared" si="1"/>
        <v>100</v>
      </c>
      <c r="AG43" s="112">
        <f t="shared" si="2"/>
        <v>100</v>
      </c>
    </row>
    <row r="44" spans="1:35" x14ac:dyDescent="0.2">
      <c r="A44" s="43" t="s">
        <v>18</v>
      </c>
      <c r="B44" s="113">
        <f>[40]Abril!$F$5</f>
        <v>98</v>
      </c>
      <c r="C44" s="113">
        <f>[40]Abril!$F$6</f>
        <v>98</v>
      </c>
      <c r="D44" s="113">
        <f>[40]Abril!$F$7</f>
        <v>98</v>
      </c>
      <c r="E44" s="113">
        <f>[40]Abril!$F$8</f>
        <v>94</v>
      </c>
      <c r="F44" s="113">
        <f>[40]Abril!$F$9</f>
        <v>90</v>
      </c>
      <c r="G44" s="113">
        <f>[40]Abril!$F$10</f>
        <v>91</v>
      </c>
      <c r="H44" s="113">
        <f>[40]Abril!$F$11</f>
        <v>95</v>
      </c>
      <c r="I44" s="113">
        <f>[40]Abril!$F$12</f>
        <v>97</v>
      </c>
      <c r="J44" s="113">
        <f>[40]Abril!$F$13</f>
        <v>97</v>
      </c>
      <c r="K44" s="113">
        <f>[40]Abril!$F$14</f>
        <v>98</v>
      </c>
      <c r="L44" s="113">
        <f>[40]Abril!$F$15</f>
        <v>97</v>
      </c>
      <c r="M44" s="113">
        <f>[40]Abril!$F$16</f>
        <v>97</v>
      </c>
      <c r="N44" s="113">
        <f>[40]Abril!$F$17</f>
        <v>96</v>
      </c>
      <c r="O44" s="113">
        <f>[40]Abril!$F$18</f>
        <v>97</v>
      </c>
      <c r="P44" s="113">
        <f>[40]Abril!$F$19</f>
        <v>97</v>
      </c>
      <c r="Q44" s="113">
        <f>[40]Abril!$F$20</f>
        <v>97</v>
      </c>
      <c r="R44" s="113">
        <f>[40]Abril!$F$21</f>
        <v>97</v>
      </c>
      <c r="S44" s="113">
        <f>[40]Abril!$F$22</f>
        <v>93</v>
      </c>
      <c r="T44" s="113">
        <f>[40]Abril!$F$23</f>
        <v>97</v>
      </c>
      <c r="U44" s="113">
        <f>[40]Abril!$F$24</f>
        <v>91</v>
      </c>
      <c r="V44" s="113">
        <f>[40]Abril!$F$25</f>
        <v>92</v>
      </c>
      <c r="W44" s="113">
        <f>[40]Abril!$F$26</f>
        <v>89</v>
      </c>
      <c r="X44" s="113">
        <f>[40]Abril!$F$27</f>
        <v>91</v>
      </c>
      <c r="Y44" s="113">
        <f>[40]Abril!$F$28</f>
        <v>90</v>
      </c>
      <c r="Z44" s="113">
        <f>[40]Abril!$F$29</f>
        <v>85</v>
      </c>
      <c r="AA44" s="113">
        <f>[40]Abril!$F$30</f>
        <v>83</v>
      </c>
      <c r="AB44" s="113">
        <f>[40]Abril!$F$31</f>
        <v>92</v>
      </c>
      <c r="AC44" s="113">
        <f>[40]Abril!$F$32</f>
        <v>93</v>
      </c>
      <c r="AD44" s="113">
        <f>[40]Abril!$F$33</f>
        <v>91</v>
      </c>
      <c r="AE44" s="113">
        <f>[40]Abril!$F$34</f>
        <v>89</v>
      </c>
      <c r="AF44" s="111">
        <f t="shared" si="1"/>
        <v>98</v>
      </c>
      <c r="AG44" s="112">
        <f t="shared" si="2"/>
        <v>93.666666666666671</v>
      </c>
      <c r="AI44" t="s">
        <v>35</v>
      </c>
    </row>
    <row r="45" spans="1:35" hidden="1" x14ac:dyDescent="0.2">
      <c r="A45" s="43" t="s">
        <v>146</v>
      </c>
      <c r="B45" s="113" t="str">
        <f>[41]Abril!$F$5</f>
        <v>*</v>
      </c>
      <c r="C45" s="113" t="str">
        <f>[41]Abril!$F$6</f>
        <v>*</v>
      </c>
      <c r="D45" s="113" t="str">
        <f>[41]Abril!$F$7</f>
        <v>*</v>
      </c>
      <c r="E45" s="113" t="str">
        <f>[41]Abril!$F$8</f>
        <v>*</v>
      </c>
      <c r="F45" s="113" t="str">
        <f>[41]Abril!$F$9</f>
        <v>*</v>
      </c>
      <c r="G45" s="113" t="str">
        <f>[41]Abril!$F$10</f>
        <v>*</v>
      </c>
      <c r="H45" s="113" t="str">
        <f>[41]Abril!$F$11</f>
        <v>*</v>
      </c>
      <c r="I45" s="113" t="str">
        <f>[41]Abril!$F$12</f>
        <v>*</v>
      </c>
      <c r="J45" s="113" t="str">
        <f>[41]Abril!$F$13</f>
        <v>*</v>
      </c>
      <c r="K45" s="113" t="str">
        <f>[41]Abril!$F$14</f>
        <v>*</v>
      </c>
      <c r="L45" s="113" t="str">
        <f>[41]Abril!$F$15</f>
        <v>*</v>
      </c>
      <c r="M45" s="113" t="str">
        <f>[41]Abril!$F$16</f>
        <v>*</v>
      </c>
      <c r="N45" s="113" t="str">
        <f>[41]Abril!$F$17</f>
        <v>*</v>
      </c>
      <c r="O45" s="113" t="str">
        <f>[41]Abril!$F$18</f>
        <v>*</v>
      </c>
      <c r="P45" s="113" t="str">
        <f>[41]Abril!$F$19</f>
        <v>*</v>
      </c>
      <c r="Q45" s="113" t="str">
        <f>[41]Abril!$F$20</f>
        <v>*</v>
      </c>
      <c r="R45" s="113" t="str">
        <f>[41]Abril!$F$21</f>
        <v>*</v>
      </c>
      <c r="S45" s="113" t="str">
        <f>[41]Abril!$F$22</f>
        <v>*</v>
      </c>
      <c r="T45" s="113" t="str">
        <f>[41]Abril!$F$23</f>
        <v>*</v>
      </c>
      <c r="U45" s="113" t="str">
        <f>[41]Abril!$F$24</f>
        <v>*</v>
      </c>
      <c r="V45" s="113" t="str">
        <f>[41]Abril!$F$25</f>
        <v>*</v>
      </c>
      <c r="W45" s="113" t="str">
        <f>[41]Abril!$F$26</f>
        <v>*</v>
      </c>
      <c r="X45" s="113" t="str">
        <f>[41]Abril!$F$27</f>
        <v>*</v>
      </c>
      <c r="Y45" s="113" t="str">
        <f>[41]Abril!$F$28</f>
        <v>*</v>
      </c>
      <c r="Z45" s="113" t="str">
        <f>[41]Abril!$F$29</f>
        <v>*</v>
      </c>
      <c r="AA45" s="113" t="str">
        <f>[41]Abril!$F$30</f>
        <v>*</v>
      </c>
      <c r="AB45" s="113" t="str">
        <f>[41]Abril!$F$31</f>
        <v>*</v>
      </c>
      <c r="AC45" s="113" t="str">
        <f>[41]Abril!$F$32</f>
        <v>*</v>
      </c>
      <c r="AD45" s="113" t="str">
        <f>[41]Abril!$F$33</f>
        <v>*</v>
      </c>
      <c r="AE45" s="113" t="str">
        <f>[41]Abril!$F$34</f>
        <v>*</v>
      </c>
      <c r="AF45" s="111" t="s">
        <v>210</v>
      </c>
      <c r="AG45" s="112" t="s">
        <v>210</v>
      </c>
      <c r="AI45" t="s">
        <v>35</v>
      </c>
    </row>
    <row r="46" spans="1:35" x14ac:dyDescent="0.2">
      <c r="A46" s="43" t="s">
        <v>19</v>
      </c>
      <c r="B46" s="113">
        <f>[42]Abril!$F$5</f>
        <v>100</v>
      </c>
      <c r="C46" s="113">
        <f>[42]Abril!$F$6</f>
        <v>100</v>
      </c>
      <c r="D46" s="113">
        <f>[42]Abril!$F$7</f>
        <v>99</v>
      </c>
      <c r="E46" s="113">
        <f>[42]Abril!$F$8</f>
        <v>90</v>
      </c>
      <c r="F46" s="113">
        <f>[42]Abril!$F$9</f>
        <v>89</v>
      </c>
      <c r="G46" s="113">
        <f>[42]Abril!$F$10</f>
        <v>92</v>
      </c>
      <c r="H46" s="113">
        <f>[42]Abril!$F$11</f>
        <v>98</v>
      </c>
      <c r="I46" s="113">
        <f>[42]Abril!$F$12</f>
        <v>100</v>
      </c>
      <c r="J46" s="113">
        <f>[42]Abril!$F$13</f>
        <v>99</v>
      </c>
      <c r="K46" s="113">
        <f>[42]Abril!$F$14</f>
        <v>97</v>
      </c>
      <c r="L46" s="113">
        <f>[42]Abril!$F$15</f>
        <v>92</v>
      </c>
      <c r="M46" s="113">
        <f>[42]Abril!$F$16</f>
        <v>91</v>
      </c>
      <c r="N46" s="113">
        <f>[42]Abril!$F$17</f>
        <v>98</v>
      </c>
      <c r="O46" s="113">
        <f>[42]Abril!$F$18</f>
        <v>99</v>
      </c>
      <c r="P46" s="113">
        <f>[42]Abril!$F$19</f>
        <v>99</v>
      </c>
      <c r="Q46" s="113">
        <f>[42]Abril!$F$20</f>
        <v>100</v>
      </c>
      <c r="R46" s="113">
        <f>[42]Abril!$F$21</f>
        <v>100</v>
      </c>
      <c r="S46" s="113">
        <f>[42]Abril!$F$22</f>
        <v>95</v>
      </c>
      <c r="T46" s="113">
        <f>[42]Abril!$F$23</f>
        <v>83</v>
      </c>
      <c r="U46" s="113">
        <f>[42]Abril!$F$24</f>
        <v>92</v>
      </c>
      <c r="V46" s="113">
        <f>[42]Abril!$F$25</f>
        <v>98</v>
      </c>
      <c r="W46" s="113">
        <f>[42]Abril!$F$26</f>
        <v>99</v>
      </c>
      <c r="X46" s="113">
        <f>[42]Abril!$F$27</f>
        <v>100</v>
      </c>
      <c r="Y46" s="113">
        <f>[42]Abril!$F$28</f>
        <v>100</v>
      </c>
      <c r="Z46" s="113">
        <f>[42]Abril!$F$29</f>
        <v>100</v>
      </c>
      <c r="AA46" s="113">
        <f>[42]Abril!$F$30</f>
        <v>94</v>
      </c>
      <c r="AB46" s="113">
        <f>[42]Abril!$F$31</f>
        <v>92</v>
      </c>
      <c r="AC46" s="113">
        <f>[42]Abril!$F$32</f>
        <v>97</v>
      </c>
      <c r="AD46" s="113">
        <f>[42]Abril!$F$33</f>
        <v>97</v>
      </c>
      <c r="AE46" s="113">
        <f>[42]Abril!$F$34</f>
        <v>95</v>
      </c>
      <c r="AF46" s="111">
        <f t="shared" si="1"/>
        <v>100</v>
      </c>
      <c r="AG46" s="112">
        <f t="shared" si="2"/>
        <v>96.166666666666671</v>
      </c>
      <c r="AH46" s="12" t="s">
        <v>35</v>
      </c>
      <c r="AI46" t="s">
        <v>35</v>
      </c>
    </row>
    <row r="47" spans="1:35" x14ac:dyDescent="0.2">
      <c r="A47" s="43" t="s">
        <v>23</v>
      </c>
      <c r="B47" s="113">
        <f>[43]Abril!$F$5</f>
        <v>94</v>
      </c>
      <c r="C47" s="113">
        <f>[43]Abril!$F$6</f>
        <v>95</v>
      </c>
      <c r="D47" s="113">
        <f>[43]Abril!$F$7</f>
        <v>91</v>
      </c>
      <c r="E47" s="113">
        <f>[43]Abril!$F$8</f>
        <v>89</v>
      </c>
      <c r="F47" s="113">
        <f>[43]Abril!$F$9</f>
        <v>86</v>
      </c>
      <c r="G47" s="113">
        <f>[43]Abril!$F$10</f>
        <v>87</v>
      </c>
      <c r="H47" s="113">
        <f>[43]Abril!$F$11</f>
        <v>94</v>
      </c>
      <c r="I47" s="113">
        <f>[43]Abril!$F$12</f>
        <v>92</v>
      </c>
      <c r="J47" s="113">
        <f>[43]Abril!$F$13</f>
        <v>94</v>
      </c>
      <c r="K47" s="113">
        <f>[43]Abril!$F$14</f>
        <v>95</v>
      </c>
      <c r="L47" s="113">
        <f>[43]Abril!$F$15</f>
        <v>89</v>
      </c>
      <c r="M47" s="113">
        <f>[43]Abril!$F$16</f>
        <v>93</v>
      </c>
      <c r="N47" s="113">
        <f>[43]Abril!$F$17</f>
        <v>94</v>
      </c>
      <c r="O47" s="113">
        <f>[43]Abril!$F$18</f>
        <v>91</v>
      </c>
      <c r="P47" s="113">
        <f>[43]Abril!$F$19</f>
        <v>93</v>
      </c>
      <c r="Q47" s="113">
        <f>[43]Abril!$F$20</f>
        <v>94</v>
      </c>
      <c r="R47" s="113">
        <f>[43]Abril!$F$21</f>
        <v>95</v>
      </c>
      <c r="S47" s="113">
        <f>[43]Abril!$F$22</f>
        <v>93</v>
      </c>
      <c r="T47" s="113">
        <f>[43]Abril!$F$23</f>
        <v>94</v>
      </c>
      <c r="U47" s="113">
        <f>[43]Abril!$F$24</f>
        <v>91</v>
      </c>
      <c r="V47" s="113">
        <f>[43]Abril!$F$25</f>
        <v>89</v>
      </c>
      <c r="W47" s="113">
        <f>[43]Abril!$F$26</f>
        <v>86</v>
      </c>
      <c r="X47" s="113">
        <f>[43]Abril!$F$27</f>
        <v>87</v>
      </c>
      <c r="Y47" s="113">
        <f>[43]Abril!$F$28</f>
        <v>83</v>
      </c>
      <c r="Z47" s="113">
        <f>[43]Abril!$F$29</f>
        <v>84</v>
      </c>
      <c r="AA47" s="113">
        <f>[43]Abril!$F$30</f>
        <v>79</v>
      </c>
      <c r="AB47" s="113">
        <f>[43]Abril!$F$31</f>
        <v>83</v>
      </c>
      <c r="AC47" s="113">
        <f>[43]Abril!$F$32</f>
        <v>88</v>
      </c>
      <c r="AD47" s="113">
        <f>[43]Abril!$F$33</f>
        <v>88</v>
      </c>
      <c r="AE47" s="113">
        <f>[43]Abril!$F$34</f>
        <v>76</v>
      </c>
      <c r="AF47" s="111">
        <f t="shared" si="1"/>
        <v>95</v>
      </c>
      <c r="AG47" s="112">
        <f t="shared" si="2"/>
        <v>89.566666666666663</v>
      </c>
      <c r="AI47" t="s">
        <v>35</v>
      </c>
    </row>
    <row r="48" spans="1:35" x14ac:dyDescent="0.2">
      <c r="A48" s="43" t="s">
        <v>34</v>
      </c>
      <c r="B48" s="113">
        <f>[44]Abril!$F$5</f>
        <v>100</v>
      </c>
      <c r="C48" s="113">
        <f>[44]Abril!$F$6</f>
        <v>100</v>
      </c>
      <c r="D48" s="113">
        <f>[44]Abril!$F$7</f>
        <v>100</v>
      </c>
      <c r="E48" s="113">
        <f>[44]Abril!$F$8</f>
        <v>100</v>
      </c>
      <c r="F48" s="113">
        <f>[44]Abril!$F$9</f>
        <v>100</v>
      </c>
      <c r="G48" s="113">
        <f>[44]Abril!$F$10</f>
        <v>100</v>
      </c>
      <c r="H48" s="113">
        <f>[44]Abril!$F$11</f>
        <v>100</v>
      </c>
      <c r="I48" s="113">
        <f>[44]Abril!$F$12</f>
        <v>100</v>
      </c>
      <c r="J48" s="113">
        <f>[44]Abril!$F$13</f>
        <v>100</v>
      </c>
      <c r="K48" s="113">
        <f>[44]Abril!$F$14</f>
        <v>100</v>
      </c>
      <c r="L48" s="113">
        <f>[44]Abril!$F$15</f>
        <v>100</v>
      </c>
      <c r="M48" s="113">
        <f>[44]Abril!$F$16</f>
        <v>100</v>
      </c>
      <c r="N48" s="113">
        <f>[44]Abril!$F$17</f>
        <v>100</v>
      </c>
      <c r="O48" s="113">
        <f>[44]Abril!$F$18</f>
        <v>100</v>
      </c>
      <c r="P48" s="113">
        <f>[44]Abril!$F$19</f>
        <v>100</v>
      </c>
      <c r="Q48" s="113">
        <f>[44]Abril!$F$20</f>
        <v>100</v>
      </c>
      <c r="R48" s="113">
        <f>[44]Abril!$F$21</f>
        <v>100</v>
      </c>
      <c r="S48" s="113">
        <f>[44]Abril!$F$22</f>
        <v>100</v>
      </c>
      <c r="T48" s="113">
        <f>[44]Abril!$F$23</f>
        <v>98</v>
      </c>
      <c r="U48" s="113">
        <f>[44]Abril!$F$24</f>
        <v>100</v>
      </c>
      <c r="V48" s="113">
        <f>[44]Abril!$F$25</f>
        <v>100</v>
      </c>
      <c r="W48" s="113">
        <f>[44]Abril!$F$26</f>
        <v>100</v>
      </c>
      <c r="X48" s="113">
        <f>[44]Abril!$F$27</f>
        <v>91</v>
      </c>
      <c r="Y48" s="113">
        <f>[44]Abril!$F$28</f>
        <v>89</v>
      </c>
      <c r="Z48" s="113">
        <f>[44]Abril!$F$29</f>
        <v>93</v>
      </c>
      <c r="AA48" s="113">
        <f>[44]Abril!$F$30</f>
        <v>85</v>
      </c>
      <c r="AB48" s="113">
        <f>[44]Abril!$F$31</f>
        <v>94</v>
      </c>
      <c r="AC48" s="113">
        <f>[44]Abril!$F$32</f>
        <v>93</v>
      </c>
      <c r="AD48" s="113">
        <f>[44]Abril!$F$33</f>
        <v>93</v>
      </c>
      <c r="AE48" s="113">
        <f>[44]Abril!$F$34</f>
        <v>96</v>
      </c>
      <c r="AF48" s="111">
        <f t="shared" si="1"/>
        <v>100</v>
      </c>
      <c r="AG48" s="112">
        <f t="shared" si="2"/>
        <v>97.733333333333334</v>
      </c>
      <c r="AH48" s="12" t="s">
        <v>35</v>
      </c>
      <c r="AI48" t="s">
        <v>35</v>
      </c>
    </row>
    <row r="49" spans="1:35" x14ac:dyDescent="0.2">
      <c r="A49" s="43" t="s">
        <v>20</v>
      </c>
      <c r="B49" s="113">
        <f>[45]Abril!$F$5</f>
        <v>94</v>
      </c>
      <c r="C49" s="113">
        <f>[45]Abril!$F$6</f>
        <v>93</v>
      </c>
      <c r="D49" s="113">
        <f>[45]Abril!$F$7</f>
        <v>93</v>
      </c>
      <c r="E49" s="113">
        <f>[45]Abril!$F$8</f>
        <v>92</v>
      </c>
      <c r="F49" s="113">
        <f>[45]Abril!$F$9</f>
        <v>87</v>
      </c>
      <c r="G49" s="113">
        <f>[45]Abril!$F$10</f>
        <v>86</v>
      </c>
      <c r="H49" s="113">
        <f>[45]Abril!$F$11</f>
        <v>78</v>
      </c>
      <c r="I49" s="113">
        <f>[45]Abril!$F$12</f>
        <v>95</v>
      </c>
      <c r="J49" s="113">
        <f>[45]Abril!$F$13</f>
        <v>92</v>
      </c>
      <c r="K49" s="113">
        <f>[45]Abril!$F$14</f>
        <v>93</v>
      </c>
      <c r="L49" s="113">
        <f>[45]Abril!$F$15</f>
        <v>91</v>
      </c>
      <c r="M49" s="113">
        <f>[45]Abril!$F$16</f>
        <v>88</v>
      </c>
      <c r="N49" s="113">
        <f>[45]Abril!$F$17</f>
        <v>88</v>
      </c>
      <c r="O49" s="113">
        <f>[45]Abril!$F$18</f>
        <v>95</v>
      </c>
      <c r="P49" s="113">
        <f>[45]Abril!$F$19</f>
        <v>95</v>
      </c>
      <c r="Q49" s="113">
        <f>[45]Abril!$F$20</f>
        <v>95</v>
      </c>
      <c r="R49" s="113">
        <f>[45]Abril!$F$21</f>
        <v>95</v>
      </c>
      <c r="S49" s="113">
        <f>[45]Abril!$F$22</f>
        <v>90</v>
      </c>
      <c r="T49" s="113" t="str">
        <f>[45]Abril!$F$23</f>
        <v>*</v>
      </c>
      <c r="U49" s="113" t="str">
        <f>[45]Abril!$F$24</f>
        <v>*</v>
      </c>
      <c r="V49" s="113" t="str">
        <f>[45]Abril!$F$25</f>
        <v>*</v>
      </c>
      <c r="W49" s="113" t="str">
        <f>[45]Abril!$F$26</f>
        <v>*</v>
      </c>
      <c r="X49" s="113" t="str">
        <f>[45]Abril!$F$27</f>
        <v>*</v>
      </c>
      <c r="Y49" s="113" t="str">
        <f>[45]Abril!$F$28</f>
        <v>*</v>
      </c>
      <c r="Z49" s="113" t="str">
        <f>[45]Abril!$F$29</f>
        <v>*</v>
      </c>
      <c r="AA49" s="113" t="str">
        <f>[45]Abril!$F$30</f>
        <v>*</v>
      </c>
      <c r="AB49" s="113" t="str">
        <f>[45]Abril!$F$31</f>
        <v>*</v>
      </c>
      <c r="AC49" s="113" t="str">
        <f>[45]Abril!$F$32</f>
        <v>*</v>
      </c>
      <c r="AD49" s="113" t="str">
        <f>[45]Abril!$F$33</f>
        <v>*</v>
      </c>
      <c r="AE49" s="113" t="str">
        <f>[45]Abril!$F$34</f>
        <v>*</v>
      </c>
      <c r="AF49" s="111">
        <f t="shared" si="1"/>
        <v>95</v>
      </c>
      <c r="AG49" s="112">
        <f t="shared" si="2"/>
        <v>91.111111111111114</v>
      </c>
    </row>
    <row r="50" spans="1:35" s="5" customFormat="1" ht="17.100000000000001" customHeight="1" x14ac:dyDescent="0.2">
      <c r="A50" s="44" t="s">
        <v>24</v>
      </c>
      <c r="B50" s="114">
        <f t="shared" ref="B50:AF50" si="5">MAX(B5:B49)</f>
        <v>100</v>
      </c>
      <c r="C50" s="114">
        <f t="shared" si="5"/>
        <v>100</v>
      </c>
      <c r="D50" s="114">
        <f t="shared" si="5"/>
        <v>100</v>
      </c>
      <c r="E50" s="114">
        <f t="shared" si="5"/>
        <v>100</v>
      </c>
      <c r="F50" s="114">
        <f t="shared" si="5"/>
        <v>100</v>
      </c>
      <c r="G50" s="114">
        <f t="shared" si="5"/>
        <v>100</v>
      </c>
      <c r="H50" s="114">
        <f t="shared" si="5"/>
        <v>100</v>
      </c>
      <c r="I50" s="114">
        <f t="shared" si="5"/>
        <v>100</v>
      </c>
      <c r="J50" s="114">
        <f t="shared" si="5"/>
        <v>100</v>
      </c>
      <c r="K50" s="114">
        <f t="shared" si="5"/>
        <v>100</v>
      </c>
      <c r="L50" s="114">
        <f t="shared" si="5"/>
        <v>100</v>
      </c>
      <c r="M50" s="114">
        <f t="shared" si="5"/>
        <v>100</v>
      </c>
      <c r="N50" s="114">
        <f t="shared" si="5"/>
        <v>100</v>
      </c>
      <c r="O50" s="114">
        <f t="shared" si="5"/>
        <v>100</v>
      </c>
      <c r="P50" s="114">
        <f t="shared" si="5"/>
        <v>100</v>
      </c>
      <c r="Q50" s="114">
        <f t="shared" si="5"/>
        <v>100</v>
      </c>
      <c r="R50" s="114">
        <f t="shared" si="5"/>
        <v>100</v>
      </c>
      <c r="S50" s="114">
        <f t="shared" si="5"/>
        <v>100</v>
      </c>
      <c r="T50" s="114">
        <f t="shared" si="5"/>
        <v>100</v>
      </c>
      <c r="U50" s="114">
        <f t="shared" si="5"/>
        <v>100</v>
      </c>
      <c r="V50" s="114">
        <f t="shared" si="5"/>
        <v>100</v>
      </c>
      <c r="W50" s="114">
        <f t="shared" si="5"/>
        <v>100</v>
      </c>
      <c r="X50" s="114">
        <f t="shared" si="5"/>
        <v>100</v>
      </c>
      <c r="Y50" s="114">
        <f t="shared" si="5"/>
        <v>100</v>
      </c>
      <c r="Z50" s="114">
        <f t="shared" si="5"/>
        <v>100</v>
      </c>
      <c r="AA50" s="114">
        <f t="shared" si="5"/>
        <v>100</v>
      </c>
      <c r="AB50" s="114">
        <f t="shared" si="5"/>
        <v>100</v>
      </c>
      <c r="AC50" s="114">
        <f t="shared" si="5"/>
        <v>100</v>
      </c>
      <c r="AD50" s="114">
        <f t="shared" si="5"/>
        <v>100</v>
      </c>
      <c r="AE50" s="114">
        <f t="shared" si="5"/>
        <v>100</v>
      </c>
      <c r="AF50" s="111">
        <f t="shared" si="5"/>
        <v>100</v>
      </c>
      <c r="AG50" s="112">
        <f t="shared" si="2"/>
        <v>100</v>
      </c>
      <c r="AI50" s="5" t="s">
        <v>35</v>
      </c>
    </row>
    <row r="51" spans="1:35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 t="s">
        <v>35</v>
      </c>
      <c r="AF51" s="102"/>
      <c r="AG51" s="40"/>
    </row>
    <row r="52" spans="1:35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</row>
    <row r="53" spans="1:35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  <c r="AH53" s="12" t="s">
        <v>35</v>
      </c>
    </row>
    <row r="54" spans="1:35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</row>
    <row r="55" spans="1:35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102"/>
      <c r="AG55" s="40"/>
      <c r="AI55" t="s">
        <v>35</v>
      </c>
    </row>
    <row r="56" spans="1:35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102"/>
      <c r="AG56" s="40"/>
    </row>
    <row r="57" spans="1:35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5" x14ac:dyDescent="0.2">
      <c r="AI58" t="s">
        <v>35</v>
      </c>
    </row>
    <row r="59" spans="1:35" x14ac:dyDescent="0.2">
      <c r="U59" s="2" t="s">
        <v>35</v>
      </c>
      <c r="Y59" s="2" t="s">
        <v>35</v>
      </c>
      <c r="AI59" t="s">
        <v>35</v>
      </c>
    </row>
    <row r="60" spans="1:35" x14ac:dyDescent="0.2">
      <c r="L60" s="2" t="s">
        <v>35</v>
      </c>
      <c r="Q60" s="2" t="s">
        <v>35</v>
      </c>
      <c r="U60" s="2" t="s">
        <v>35</v>
      </c>
      <c r="AD60" s="2" t="s">
        <v>35</v>
      </c>
      <c r="AI60" t="s">
        <v>35</v>
      </c>
    </row>
    <row r="61" spans="1:35" x14ac:dyDescent="0.2">
      <c r="O61" s="2" t="s">
        <v>35</v>
      </c>
      <c r="AB61" s="2" t="s">
        <v>35</v>
      </c>
      <c r="AF61" s="7" t="s">
        <v>35</v>
      </c>
    </row>
    <row r="62" spans="1:35" x14ac:dyDescent="0.2">
      <c r="G62" s="2" t="s">
        <v>35</v>
      </c>
      <c r="L62" s="2" t="s">
        <v>35</v>
      </c>
    </row>
    <row r="63" spans="1:35" x14ac:dyDescent="0.2">
      <c r="P63" s="2" t="s">
        <v>213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5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">
      <c r="V65" s="2" t="s">
        <v>35</v>
      </c>
      <c r="W65" s="2" t="s">
        <v>35</v>
      </c>
      <c r="X65" s="2" t="s">
        <v>35</v>
      </c>
      <c r="Y65" s="2" t="s">
        <v>35</v>
      </c>
      <c r="Z65" s="2" t="s">
        <v>35</v>
      </c>
      <c r="AF65" s="7" t="s">
        <v>35</v>
      </c>
      <c r="AJ65" t="s">
        <v>35</v>
      </c>
    </row>
    <row r="66" spans="7:36" x14ac:dyDescent="0.2">
      <c r="G66" s="2" t="s">
        <v>35</v>
      </c>
      <c r="P66" s="2" t="s">
        <v>35</v>
      </c>
      <c r="V66" s="2" t="s">
        <v>35</v>
      </c>
      <c r="Y66" s="2" t="s">
        <v>35</v>
      </c>
      <c r="AA66" s="2" t="s">
        <v>35</v>
      </c>
      <c r="AE66" s="2" t="s">
        <v>35</v>
      </c>
    </row>
    <row r="67" spans="7:36" x14ac:dyDescent="0.2">
      <c r="R67" s="2" t="s">
        <v>35</v>
      </c>
      <c r="U67" s="2" t="s">
        <v>35</v>
      </c>
      <c r="AD67" s="2" t="s">
        <v>35</v>
      </c>
    </row>
    <row r="68" spans="7:36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6" x14ac:dyDescent="0.2">
      <c r="N70" s="2" t="s">
        <v>35</v>
      </c>
    </row>
    <row r="71" spans="7:36" x14ac:dyDescent="0.2">
      <c r="U71" s="2" t="s">
        <v>35</v>
      </c>
    </row>
    <row r="76" spans="7:36" x14ac:dyDescent="0.2">
      <c r="W76" s="2" t="s">
        <v>35</v>
      </c>
    </row>
  </sheetData>
  <mergeCells count="35">
    <mergeCell ref="A2:A4"/>
    <mergeCell ref="W3:W4"/>
    <mergeCell ref="X3:X4"/>
    <mergeCell ref="A1:AF1"/>
    <mergeCell ref="B2:AF2"/>
    <mergeCell ref="AE3:AE4"/>
    <mergeCell ref="Z3:Z4"/>
    <mergeCell ref="T3:T4"/>
    <mergeCell ref="V3:V4"/>
    <mergeCell ref="R3:R4"/>
    <mergeCell ref="O3:O4"/>
    <mergeCell ref="P3:P4"/>
    <mergeCell ref="Q3:Q4"/>
    <mergeCell ref="AA3:AA4"/>
    <mergeCell ref="AB3:AB4"/>
    <mergeCell ref="S3:S4"/>
    <mergeCell ref="J3:J4"/>
    <mergeCell ref="H3:H4"/>
    <mergeCell ref="I3:I4"/>
    <mergeCell ref="T52:X5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AC3:AC4"/>
    <mergeCell ref="AD3:AD4"/>
    <mergeCell ref="Y3:Y4"/>
    <mergeCell ref="T53:X53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K34" sqref="K3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31" t="s">
        <v>218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97"/>
    </row>
    <row r="2" spans="1:33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07"/>
    </row>
    <row r="3" spans="1:33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28</v>
      </c>
      <c r="AG3" s="98" t="s">
        <v>26</v>
      </c>
    </row>
    <row r="4" spans="1:33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3" s="5" customFormat="1" x14ac:dyDescent="0.2">
      <c r="A5" s="43" t="s">
        <v>30</v>
      </c>
      <c r="B5" s="85">
        <f>[1]Abril!$G$5</f>
        <v>59</v>
      </c>
      <c r="C5" s="85">
        <f>[1]Abril!$G$6</f>
        <v>47</v>
      </c>
      <c r="D5" s="85">
        <f>[1]Abril!$G$7</f>
        <v>44</v>
      </c>
      <c r="E5" s="85">
        <f>[1]Abril!$G$8</f>
        <v>41</v>
      </c>
      <c r="F5" s="85">
        <f>[1]Abril!$G$9</f>
        <v>40</v>
      </c>
      <c r="G5" s="85">
        <f>[1]Abril!$G$10</f>
        <v>45</v>
      </c>
      <c r="H5" s="85">
        <f>[1]Abril!$G$11</f>
        <v>51</v>
      </c>
      <c r="I5" s="85">
        <f>[1]Abril!$G$12</f>
        <v>53</v>
      </c>
      <c r="J5" s="85">
        <f>[1]Abril!$G$13</f>
        <v>53</v>
      </c>
      <c r="K5" s="85">
        <f>[1]Abril!$G$14</f>
        <v>56</v>
      </c>
      <c r="L5" s="85">
        <f>[1]Abril!$G$15</f>
        <v>56</v>
      </c>
      <c r="M5" s="85">
        <f>[1]Abril!$G$16</f>
        <v>57</v>
      </c>
      <c r="N5" s="85">
        <f>[1]Abril!$G$17</f>
        <v>54</v>
      </c>
      <c r="O5" s="85">
        <f>[1]Abril!$G$18</f>
        <v>59</v>
      </c>
      <c r="P5" s="85">
        <f>[1]Abril!$G$19</f>
        <v>64</v>
      </c>
      <c r="Q5" s="85">
        <f>[1]Abril!$G$20</f>
        <v>58</v>
      </c>
      <c r="R5" s="85">
        <f>[1]Abril!$G$21</f>
        <v>68</v>
      </c>
      <c r="S5" s="85">
        <f>[1]Abril!$G$22</f>
        <v>45</v>
      </c>
      <c r="T5" s="85">
        <f>[1]Abril!$G$23</f>
        <v>51</v>
      </c>
      <c r="U5" s="85">
        <f>[1]Abril!$G$24</f>
        <v>48</v>
      </c>
      <c r="V5" s="85">
        <f>[1]Abril!$G$25</f>
        <v>41</v>
      </c>
      <c r="W5" s="85">
        <f>[1]Abril!$G$26</f>
        <v>29</v>
      </c>
      <c r="X5" s="85">
        <f>[1]Abril!$G$27</f>
        <v>29</v>
      </c>
      <c r="Y5" s="85">
        <f>[1]Abril!$G$28</f>
        <v>32</v>
      </c>
      <c r="Z5" s="85">
        <f>[1]Abril!$G$29</f>
        <v>34</v>
      </c>
      <c r="AA5" s="85">
        <f>[1]Abril!$G$30</f>
        <v>40</v>
      </c>
      <c r="AB5" s="85">
        <f>[1]Abril!$G$31</f>
        <v>33</v>
      </c>
      <c r="AC5" s="85">
        <f>[1]Abril!$G$32</f>
        <v>32</v>
      </c>
      <c r="AD5" s="85">
        <f>[1]Abril!$G$33</f>
        <v>32</v>
      </c>
      <c r="AE5" s="85">
        <f>[1]Abril!$G$34</f>
        <v>32</v>
      </c>
      <c r="AF5" s="14">
        <f>MIN(B5:AE5)</f>
        <v>29</v>
      </c>
      <c r="AG5" s="70">
        <f>AVERAGE(B5:AE5)</f>
        <v>46.1</v>
      </c>
    </row>
    <row r="6" spans="1:33" x14ac:dyDescent="0.2">
      <c r="A6" s="43" t="s">
        <v>0</v>
      </c>
      <c r="B6" s="11">
        <f>[2]Abril!$G$5</f>
        <v>80</v>
      </c>
      <c r="C6" s="11">
        <f>[2]Abril!$G$6</f>
        <v>44</v>
      </c>
      <c r="D6" s="11">
        <f>[2]Abril!$G$7</f>
        <v>36</v>
      </c>
      <c r="E6" s="11">
        <f>[2]Abril!$G$8</f>
        <v>37</v>
      </c>
      <c r="F6" s="11">
        <f>[2]Abril!$G$9</f>
        <v>37</v>
      </c>
      <c r="G6" s="11">
        <f>[2]Abril!$G$10</f>
        <v>32</v>
      </c>
      <c r="H6" s="11">
        <f>[2]Abril!$G$11</f>
        <v>63</v>
      </c>
      <c r="I6" s="11">
        <f>[2]Abril!$G$12</f>
        <v>59</v>
      </c>
      <c r="J6" s="11">
        <f>[2]Abril!$G$13</f>
        <v>38</v>
      </c>
      <c r="K6" s="11">
        <f>[2]Abril!$G$14</f>
        <v>37</v>
      </c>
      <c r="L6" s="11">
        <f>[2]Abril!$G$15</f>
        <v>46</v>
      </c>
      <c r="M6" s="11">
        <f>[2]Abril!$G$16</f>
        <v>51</v>
      </c>
      <c r="N6" s="11">
        <f>[2]Abril!$G$17</f>
        <v>58</v>
      </c>
      <c r="O6" s="11">
        <f>[2]Abril!$G$18</f>
        <v>77</v>
      </c>
      <c r="P6" s="11">
        <f>[2]Abril!$G$19</f>
        <v>62</v>
      </c>
      <c r="Q6" s="11">
        <f>[2]Abril!$G$20</f>
        <v>73</v>
      </c>
      <c r="R6" s="11">
        <f>[2]Abril!$G$21</f>
        <v>33</v>
      </c>
      <c r="S6" s="11">
        <f>[2]Abril!$G$22</f>
        <v>22</v>
      </c>
      <c r="T6" s="11">
        <f>[2]Abril!$G$23</f>
        <v>42</v>
      </c>
      <c r="U6" s="11">
        <f>[2]Abril!$G$24</f>
        <v>39</v>
      </c>
      <c r="V6" s="11">
        <f>[2]Abril!$G$25</f>
        <v>45</v>
      </c>
      <c r="W6" s="11">
        <f>[2]Abril!$G$26</f>
        <v>41</v>
      </c>
      <c r="X6" s="11">
        <f>[2]Abril!$G$27</f>
        <v>29</v>
      </c>
      <c r="Y6" s="11">
        <f>[2]Abril!$G$28</f>
        <v>57</v>
      </c>
      <c r="Z6" s="11">
        <f>[2]Abril!$G$29</f>
        <v>32</v>
      </c>
      <c r="AA6" s="11">
        <f>[2]Abril!$G$30</f>
        <v>39</v>
      </c>
      <c r="AB6" s="11">
        <f>[2]Abril!$G$31</f>
        <v>35</v>
      </c>
      <c r="AC6" s="11">
        <f>[2]Abril!$G$32</f>
        <v>38</v>
      </c>
      <c r="AD6" s="11">
        <f>[2]Abril!$G$33</f>
        <v>40</v>
      </c>
      <c r="AE6" s="11">
        <f>[2]Abril!$G$34</f>
        <v>39</v>
      </c>
      <c r="AF6" s="14">
        <f t="shared" ref="AF6:AF24" si="1">MIN(B6:AE6)</f>
        <v>22</v>
      </c>
      <c r="AG6" s="70">
        <f t="shared" ref="AG6:AG23" si="2">AVERAGE(B6:AE6)</f>
        <v>45.366666666666667</v>
      </c>
    </row>
    <row r="7" spans="1:33" x14ac:dyDescent="0.2">
      <c r="A7" s="43" t="s">
        <v>88</v>
      </c>
      <c r="B7" s="11">
        <f>[3]Abril!$G$5</f>
        <v>75</v>
      </c>
      <c r="C7" s="11">
        <f>[3]Abril!$G$6</f>
        <v>50</v>
      </c>
      <c r="D7" s="11">
        <f>[3]Abril!$G$7</f>
        <v>42</v>
      </c>
      <c r="E7" s="11">
        <f>[3]Abril!$G$8</f>
        <v>41</v>
      </c>
      <c r="F7" s="11">
        <f>[3]Abril!$G$9</f>
        <v>38</v>
      </c>
      <c r="G7" s="11">
        <f>[3]Abril!$G$10</f>
        <v>39</v>
      </c>
      <c r="H7" s="11">
        <f>[3]Abril!$G$11</f>
        <v>54</v>
      </c>
      <c r="I7" s="11">
        <f>[3]Abril!$G$12</f>
        <v>53</v>
      </c>
      <c r="J7" s="11">
        <f>[3]Abril!$G$13</f>
        <v>49</v>
      </c>
      <c r="K7" s="11">
        <f>[3]Abril!$G$14</f>
        <v>45</v>
      </c>
      <c r="L7" s="11">
        <f>[3]Abril!$G$15</f>
        <v>41</v>
      </c>
      <c r="M7" s="11">
        <f>[3]Abril!$G$16</f>
        <v>47</v>
      </c>
      <c r="N7" s="11">
        <f>[3]Abril!$G$17</f>
        <v>67</v>
      </c>
      <c r="O7" s="11">
        <f>[3]Abril!$G$18</f>
        <v>67</v>
      </c>
      <c r="P7" s="11">
        <f>[3]Abril!$G$19</f>
        <v>95</v>
      </c>
      <c r="Q7" s="11">
        <f>[3]Abril!$G$20</f>
        <v>91</v>
      </c>
      <c r="R7" s="11">
        <f>[3]Abril!$G$21</f>
        <v>47</v>
      </c>
      <c r="S7" s="11">
        <f>[3]Abril!$G$22</f>
        <v>46</v>
      </c>
      <c r="T7" s="11">
        <f>[3]Abril!$G$23</f>
        <v>39</v>
      </c>
      <c r="U7" s="11">
        <f>[3]Abril!$G$24</f>
        <v>41</v>
      </c>
      <c r="V7" s="11">
        <f>[3]Abril!$G$25</f>
        <v>43</v>
      </c>
      <c r="W7" s="11">
        <f>[3]Abril!$G$26</f>
        <v>44</v>
      </c>
      <c r="X7" s="11">
        <f>[3]Abril!$G$27</f>
        <v>35</v>
      </c>
      <c r="Y7" s="11">
        <f>[3]Abril!$G$28</f>
        <v>44</v>
      </c>
      <c r="Z7" s="11">
        <f>[3]Abril!$G$29</f>
        <v>38</v>
      </c>
      <c r="AA7" s="11">
        <f>[3]Abril!$G$30</f>
        <v>40</v>
      </c>
      <c r="AB7" s="11">
        <f>[3]Abril!$G$31</f>
        <v>40</v>
      </c>
      <c r="AC7" s="11">
        <f>[3]Abril!$G$32</f>
        <v>42</v>
      </c>
      <c r="AD7" s="11">
        <f>[3]Abril!$G$33</f>
        <v>38</v>
      </c>
      <c r="AE7" s="11">
        <f>[3]Abril!$G$34</f>
        <v>42</v>
      </c>
      <c r="AF7" s="14">
        <f t="shared" si="1"/>
        <v>35</v>
      </c>
      <c r="AG7" s="70">
        <f t="shared" si="2"/>
        <v>49.1</v>
      </c>
    </row>
    <row r="8" spans="1:33" x14ac:dyDescent="0.2">
      <c r="A8" s="43" t="s">
        <v>1</v>
      </c>
      <c r="B8" s="11">
        <f>[4]Abril!$G$5</f>
        <v>69</v>
      </c>
      <c r="C8" s="11">
        <f>[4]Abril!$G$6</f>
        <v>53</v>
      </c>
      <c r="D8" s="11">
        <f>[4]Abril!$G$7</f>
        <v>45</v>
      </c>
      <c r="E8" s="11">
        <f>[4]Abril!$G$8</f>
        <v>32</v>
      </c>
      <c r="F8" s="11">
        <f>[4]Abril!$G$9</f>
        <v>37</v>
      </c>
      <c r="G8" s="11">
        <f>[4]Abril!$G$10</f>
        <v>36</v>
      </c>
      <c r="H8" s="11">
        <f>[4]Abril!$G$11</f>
        <v>58</v>
      </c>
      <c r="I8" s="11">
        <f>[4]Abril!$G$12</f>
        <v>51</v>
      </c>
      <c r="J8" s="11">
        <f>[4]Abril!$G$13</f>
        <v>43</v>
      </c>
      <c r="K8" s="11">
        <f>[4]Abril!$G$14</f>
        <v>52</v>
      </c>
      <c r="L8" s="11">
        <f>[4]Abril!$G$15</f>
        <v>67</v>
      </c>
      <c r="M8" s="11">
        <f>[4]Abril!$G$16</f>
        <v>72</v>
      </c>
      <c r="N8" s="11">
        <f>[4]Abril!$G$17</f>
        <v>55</v>
      </c>
      <c r="O8" s="11">
        <f>[4]Abril!$G$18</f>
        <v>51</v>
      </c>
      <c r="P8" s="11">
        <f>[4]Abril!$G$19</f>
        <v>77</v>
      </c>
      <c r="Q8" s="11">
        <f>[4]Abril!$G$20</f>
        <v>87</v>
      </c>
      <c r="R8" s="11">
        <f>[4]Abril!$G$21</f>
        <v>67</v>
      </c>
      <c r="S8" s="11">
        <f>[4]Abril!$G$22</f>
        <v>34</v>
      </c>
      <c r="T8" s="11">
        <f>[4]Abril!$G$23</f>
        <v>34</v>
      </c>
      <c r="U8" s="11">
        <f>[4]Abril!$G$24</f>
        <v>33</v>
      </c>
      <c r="V8" s="11">
        <f>[4]Abril!$G$25</f>
        <v>45</v>
      </c>
      <c r="W8" s="11">
        <f>[4]Abril!$G$26</f>
        <v>43</v>
      </c>
      <c r="X8" s="11">
        <f>[4]Abril!$G$27</f>
        <v>32</v>
      </c>
      <c r="Y8" s="11">
        <f>[4]Abril!$G$28</f>
        <v>41</v>
      </c>
      <c r="Z8" s="11">
        <f>[4]Abril!$G$29</f>
        <v>32</v>
      </c>
      <c r="AA8" s="11">
        <f>[4]Abril!$G$30</f>
        <v>36</v>
      </c>
      <c r="AB8" s="11">
        <f>[4]Abril!$G$31</f>
        <v>39</v>
      </c>
      <c r="AC8" s="11">
        <f>[4]Abril!$G$32</f>
        <v>43</v>
      </c>
      <c r="AD8" s="11">
        <f>[4]Abril!$G$33</f>
        <v>38</v>
      </c>
      <c r="AE8" s="11">
        <f>[4]Abril!$G$34</f>
        <v>44</v>
      </c>
      <c r="AF8" s="14">
        <f t="shared" si="1"/>
        <v>32</v>
      </c>
      <c r="AG8" s="70">
        <f t="shared" si="2"/>
        <v>48.2</v>
      </c>
    </row>
    <row r="9" spans="1:33" x14ac:dyDescent="0.2">
      <c r="A9" s="43" t="s">
        <v>151</v>
      </c>
      <c r="B9" s="11">
        <f>[5]Abril!$G$5</f>
        <v>79</v>
      </c>
      <c r="C9" s="11">
        <f>[5]Abril!$G$6</f>
        <v>47</v>
      </c>
      <c r="D9" s="11">
        <f>[5]Abril!$G$7</f>
        <v>41</v>
      </c>
      <c r="E9" s="11">
        <f>[5]Abril!$G$8</f>
        <v>39</v>
      </c>
      <c r="F9" s="11">
        <f>[5]Abril!$G$9</f>
        <v>44</v>
      </c>
      <c r="G9" s="11">
        <f>[5]Abril!$G$10</f>
        <v>39</v>
      </c>
      <c r="H9" s="11">
        <f>[5]Abril!$G$11</f>
        <v>56</v>
      </c>
      <c r="I9" s="11">
        <f>[5]Abril!$G$12</f>
        <v>76</v>
      </c>
      <c r="J9" s="11">
        <f>[5]Abril!$G$13</f>
        <v>53</v>
      </c>
      <c r="K9" s="11">
        <f>[5]Abril!$G$14</f>
        <v>48</v>
      </c>
      <c r="L9" s="11">
        <f>[5]Abril!$G$15</f>
        <v>54</v>
      </c>
      <c r="M9" s="11">
        <f>[5]Abril!$G$16</f>
        <v>61</v>
      </c>
      <c r="N9" s="11">
        <f>[5]Abril!$G$17</f>
        <v>73</v>
      </c>
      <c r="O9" s="11">
        <f>[5]Abril!$G$18</f>
        <v>70</v>
      </c>
      <c r="P9" s="11">
        <f>[5]Abril!$G$19</f>
        <v>68</v>
      </c>
      <c r="Q9" s="11">
        <f>[5]Abril!$G$20</f>
        <v>75</v>
      </c>
      <c r="R9" s="11">
        <f>[5]Abril!$G$21</f>
        <v>44</v>
      </c>
      <c r="S9" s="11">
        <f>[5]Abril!$G$22</f>
        <v>31</v>
      </c>
      <c r="T9" s="11">
        <f>[5]Abril!$G$23</f>
        <v>52</v>
      </c>
      <c r="U9" s="11">
        <f>[5]Abril!$G$24</f>
        <v>48</v>
      </c>
      <c r="V9" s="11">
        <f>[5]Abril!$G$25</f>
        <v>54</v>
      </c>
      <c r="W9" s="11">
        <f>[5]Abril!$G$26</f>
        <v>47</v>
      </c>
      <c r="X9" s="11">
        <f>[5]Abril!$G$27</f>
        <v>37</v>
      </c>
      <c r="Y9" s="11">
        <f>[5]Abril!$G$28</f>
        <v>61</v>
      </c>
      <c r="Z9" s="11">
        <f>[5]Abril!$G$29</f>
        <v>43</v>
      </c>
      <c r="AA9" s="11">
        <f>[5]Abril!$G$30</f>
        <v>46</v>
      </c>
      <c r="AB9" s="11">
        <f>[5]Abril!$G$31</f>
        <v>43</v>
      </c>
      <c r="AC9" s="11">
        <f>[5]Abril!$G$32</f>
        <v>43</v>
      </c>
      <c r="AD9" s="11">
        <f>[5]Abril!$G$33</f>
        <v>46</v>
      </c>
      <c r="AE9" s="11">
        <f>[5]Abril!$G$34</f>
        <v>45</v>
      </c>
      <c r="AF9" s="14">
        <f t="shared" si="1"/>
        <v>31</v>
      </c>
      <c r="AG9" s="70">
        <f t="shared" si="2"/>
        <v>52.1</v>
      </c>
    </row>
    <row r="10" spans="1:33" x14ac:dyDescent="0.2">
      <c r="A10" s="43" t="s">
        <v>95</v>
      </c>
      <c r="B10" s="11">
        <f>[6]Abril!$G$5</f>
        <v>50</v>
      </c>
      <c r="C10" s="11">
        <f>[6]Abril!$G$6</f>
        <v>60</v>
      </c>
      <c r="D10" s="11">
        <f>[6]Abril!$G$7</f>
        <v>44</v>
      </c>
      <c r="E10" s="11">
        <f>[6]Abril!$G$8</f>
        <v>48</v>
      </c>
      <c r="F10" s="11">
        <f>[6]Abril!$G$9</f>
        <v>37</v>
      </c>
      <c r="G10" s="11">
        <f>[6]Abril!$G$10</f>
        <v>46</v>
      </c>
      <c r="H10" s="11">
        <f>[6]Abril!$G$11</f>
        <v>71</v>
      </c>
      <c r="I10" s="11">
        <f>[6]Abril!$G$12</f>
        <v>57</v>
      </c>
      <c r="J10" s="11">
        <f>[6]Abril!$G$13</f>
        <v>53</v>
      </c>
      <c r="K10" s="11">
        <f>[6]Abril!$G$14</f>
        <v>59</v>
      </c>
      <c r="L10" s="11">
        <f>[6]Abril!$G$15</f>
        <v>63</v>
      </c>
      <c r="M10" s="11">
        <f>[6]Abril!$G$16</f>
        <v>58</v>
      </c>
      <c r="N10" s="11">
        <f>[6]Abril!$G$17</f>
        <v>56</v>
      </c>
      <c r="O10" s="11">
        <f>[6]Abril!$G$18</f>
        <v>57</v>
      </c>
      <c r="P10" s="11">
        <f>[6]Abril!$G$19</f>
        <v>74</v>
      </c>
      <c r="Q10" s="11">
        <f>[6]Abril!$G$20</f>
        <v>86</v>
      </c>
      <c r="R10" s="11">
        <f>[6]Abril!$G$21</f>
        <v>79</v>
      </c>
      <c r="S10" s="11">
        <f>[6]Abril!$G$22</f>
        <v>34</v>
      </c>
      <c r="T10" s="11">
        <f>[6]Abril!$G$23</f>
        <v>35</v>
      </c>
      <c r="U10" s="11">
        <f>[6]Abril!$G$24</f>
        <v>50</v>
      </c>
      <c r="V10" s="11">
        <f>[6]Abril!$G$25</f>
        <v>45</v>
      </c>
      <c r="W10" s="11">
        <f>[6]Abril!$G$26</f>
        <v>40</v>
      </c>
      <c r="X10" s="11">
        <f>[6]Abril!$G$27</f>
        <v>32</v>
      </c>
      <c r="Y10" s="11">
        <f>[6]Abril!$G$28</f>
        <v>38</v>
      </c>
      <c r="Z10" s="11">
        <f>[6]Abril!$G$29</f>
        <v>36</v>
      </c>
      <c r="AA10" s="11">
        <f>[6]Abril!$G$30</f>
        <v>42</v>
      </c>
      <c r="AB10" s="11">
        <f>[6]Abril!$G$31</f>
        <v>44</v>
      </c>
      <c r="AC10" s="11">
        <f>[6]Abril!$G$32</f>
        <v>46</v>
      </c>
      <c r="AD10" s="11">
        <f>[6]Abril!$G$33</f>
        <v>43</v>
      </c>
      <c r="AE10" s="11">
        <f>[6]Abril!$G$34</f>
        <v>46</v>
      </c>
      <c r="AF10" s="14">
        <f t="shared" si="1"/>
        <v>32</v>
      </c>
      <c r="AG10" s="70">
        <f t="shared" si="2"/>
        <v>50.966666666666669</v>
      </c>
    </row>
    <row r="11" spans="1:33" x14ac:dyDescent="0.2">
      <c r="A11" s="43" t="s">
        <v>52</v>
      </c>
      <c r="B11" s="11">
        <f>[7]Abril!$G$5</f>
        <v>55</v>
      </c>
      <c r="C11" s="11">
        <f>[7]Abril!$G$6</f>
        <v>48</v>
      </c>
      <c r="D11" s="11">
        <f>[7]Abril!$G$7</f>
        <v>42</v>
      </c>
      <c r="E11" s="11">
        <f>[7]Abril!$G$8</f>
        <v>39</v>
      </c>
      <c r="F11" s="11">
        <f>[7]Abril!$G$9</f>
        <v>35</v>
      </c>
      <c r="G11" s="11">
        <f>[7]Abril!$G$10</f>
        <v>37</v>
      </c>
      <c r="H11" s="11">
        <f>[7]Abril!$G$11</f>
        <v>46</v>
      </c>
      <c r="I11" s="11">
        <f>[7]Abril!$G$12</f>
        <v>50</v>
      </c>
      <c r="J11" s="11">
        <f>[7]Abril!$G$13</f>
        <v>50</v>
      </c>
      <c r="K11" s="11">
        <f>[7]Abril!$G$14</f>
        <v>51</v>
      </c>
      <c r="L11" s="11">
        <f>[7]Abril!$G$15</f>
        <v>47</v>
      </c>
      <c r="M11" s="11">
        <f>[7]Abril!$G$16</f>
        <v>57</v>
      </c>
      <c r="N11" s="11">
        <f>[7]Abril!$G$17</f>
        <v>58</v>
      </c>
      <c r="O11" s="11">
        <f>[7]Abril!$G$18</f>
        <v>66</v>
      </c>
      <c r="P11" s="11">
        <f>[7]Abril!$G$19</f>
        <v>60</v>
      </c>
      <c r="Q11" s="11">
        <f>[7]Abril!$G$20</f>
        <v>72</v>
      </c>
      <c r="R11" s="11">
        <f>[7]Abril!$G$21</f>
        <v>69</v>
      </c>
      <c r="S11" s="11">
        <f>[7]Abril!$G$22</f>
        <v>52</v>
      </c>
      <c r="T11" s="11">
        <f>[7]Abril!$G$23</f>
        <v>33</v>
      </c>
      <c r="U11" s="11">
        <f>[7]Abril!$G$24</f>
        <v>48</v>
      </c>
      <c r="V11" s="11">
        <f>[7]Abril!$G$25</f>
        <v>43</v>
      </c>
      <c r="W11" s="11">
        <f>[7]Abril!$G$26</f>
        <v>35</v>
      </c>
      <c r="X11" s="11">
        <f>[7]Abril!$G$27</f>
        <v>28</v>
      </c>
      <c r="Y11" s="11">
        <f>[7]Abril!$G$28</f>
        <v>34</v>
      </c>
      <c r="Z11" s="11">
        <f>[7]Abril!$G$29</f>
        <v>39</v>
      </c>
      <c r="AA11" s="11">
        <f>[7]Abril!$G$30</f>
        <v>40</v>
      </c>
      <c r="AB11" s="11">
        <f>[7]Abril!$G$31</f>
        <v>34</v>
      </c>
      <c r="AC11" s="11">
        <f>[7]Abril!$G$32</f>
        <v>30</v>
      </c>
      <c r="AD11" s="11">
        <f>[7]Abril!$G$33</f>
        <v>32</v>
      </c>
      <c r="AE11" s="11">
        <f>[7]Abril!$G$34</f>
        <v>33</v>
      </c>
      <c r="AF11" s="14">
        <f t="shared" si="1"/>
        <v>28</v>
      </c>
      <c r="AG11" s="70">
        <f t="shared" si="2"/>
        <v>45.43333333333333</v>
      </c>
    </row>
    <row r="12" spans="1:33" hidden="1" x14ac:dyDescent="0.2">
      <c r="A12" s="43" t="s">
        <v>31</v>
      </c>
      <c r="B12" s="11" t="str">
        <f>[8]Abril!$G$5</f>
        <v>*</v>
      </c>
      <c r="C12" s="11" t="str">
        <f>[8]Abril!$G$6</f>
        <v>*</v>
      </c>
      <c r="D12" s="11" t="str">
        <f>[8]Abril!$G$7</f>
        <v>*</v>
      </c>
      <c r="E12" s="11" t="str">
        <f>[8]Abril!$G$8</f>
        <v>*</v>
      </c>
      <c r="F12" s="11" t="str">
        <f>[8]Abril!$G$9</f>
        <v>*</v>
      </c>
      <c r="G12" s="11" t="str">
        <f>[8]Abril!$G$10</f>
        <v>*</v>
      </c>
      <c r="H12" s="11" t="str">
        <f>[8]Abril!$G$11</f>
        <v>*</v>
      </c>
      <c r="I12" s="11" t="str">
        <f>[8]Abril!$G$12</f>
        <v>*</v>
      </c>
      <c r="J12" s="11" t="str">
        <f>[8]Abril!$G$13</f>
        <v>*</v>
      </c>
      <c r="K12" s="11" t="str">
        <f>[8]Abril!$G$14</f>
        <v>*</v>
      </c>
      <c r="L12" s="11" t="str">
        <f>[8]Abril!$G$15</f>
        <v>*</v>
      </c>
      <c r="M12" s="11" t="str">
        <f>[8]Abril!$G$16</f>
        <v>*</v>
      </c>
      <c r="N12" s="11" t="str">
        <f>[8]Abril!$G$17</f>
        <v>*</v>
      </c>
      <c r="O12" s="11" t="str">
        <f>[8]Abril!$G$18</f>
        <v>*</v>
      </c>
      <c r="P12" s="11" t="str">
        <f>[8]Abril!$G$19</f>
        <v>*</v>
      </c>
      <c r="Q12" s="11" t="str">
        <f>[8]Abril!$G$20</f>
        <v>*</v>
      </c>
      <c r="R12" s="11" t="str">
        <f>[8]Abril!$G$21</f>
        <v>*</v>
      </c>
      <c r="S12" s="11" t="str">
        <f>[8]Abril!$G$22</f>
        <v>*</v>
      </c>
      <c r="T12" s="11" t="str">
        <f>[8]Abril!$G$23</f>
        <v>*</v>
      </c>
      <c r="U12" s="11" t="str">
        <f>[8]Abril!$G$24</f>
        <v>*</v>
      </c>
      <c r="V12" s="11" t="str">
        <f>[8]Abril!$G$25</f>
        <v>*</v>
      </c>
      <c r="W12" s="11" t="str">
        <f>[8]Abril!$G$26</f>
        <v>*</v>
      </c>
      <c r="X12" s="11" t="str">
        <f>[8]Abril!$G$27</f>
        <v>*</v>
      </c>
      <c r="Y12" s="11" t="str">
        <f>[8]Abril!$G$28</f>
        <v>*</v>
      </c>
      <c r="Z12" s="11" t="str">
        <f>[8]Abril!$G$29</f>
        <v>*</v>
      </c>
      <c r="AA12" s="11" t="str">
        <f>[8]Abril!$G$30</f>
        <v>*</v>
      </c>
      <c r="AB12" s="11" t="str">
        <f>[8]Abril!$G$31</f>
        <v>*</v>
      </c>
      <c r="AC12" s="11" t="str">
        <f>[8]Abril!$G$32</f>
        <v>*</v>
      </c>
      <c r="AD12" s="11" t="str">
        <f>[8]Abril!$G$33</f>
        <v>*</v>
      </c>
      <c r="AE12" s="11" t="str">
        <f>[8]Abril!$G$34</f>
        <v>*</v>
      </c>
      <c r="AF12" s="14">
        <f t="shared" si="1"/>
        <v>0</v>
      </c>
      <c r="AG12" s="70" t="e">
        <f t="shared" si="2"/>
        <v>#DIV/0!</v>
      </c>
    </row>
    <row r="13" spans="1:33" x14ac:dyDescent="0.2">
      <c r="A13" s="43" t="s">
        <v>98</v>
      </c>
      <c r="B13" s="11">
        <f>[9]Abril!$G$5</f>
        <v>67</v>
      </c>
      <c r="C13" s="11">
        <f>[9]Abril!$G$6</f>
        <v>61</v>
      </c>
      <c r="D13" s="11">
        <f>[9]Abril!$G$7</f>
        <v>52</v>
      </c>
      <c r="E13" s="11">
        <f>[9]Abril!$G$8</f>
        <v>44</v>
      </c>
      <c r="F13" s="11">
        <f>[9]Abril!$G$9</f>
        <v>39</v>
      </c>
      <c r="G13" s="11">
        <f>[9]Abril!$G$10</f>
        <v>43</v>
      </c>
      <c r="H13" s="11">
        <f>[9]Abril!$G$11</f>
        <v>59</v>
      </c>
      <c r="I13" s="11">
        <f>[9]Abril!$G$12</f>
        <v>69</v>
      </c>
      <c r="J13" s="11">
        <f>[9]Abril!$G$13</f>
        <v>60</v>
      </c>
      <c r="K13" s="11">
        <f>[9]Abril!$G$14</f>
        <v>58</v>
      </c>
      <c r="L13" s="11">
        <f>[9]Abril!$G$15</f>
        <v>72</v>
      </c>
      <c r="M13" s="11">
        <f>[9]Abril!$G$16</f>
        <v>66</v>
      </c>
      <c r="N13" s="11">
        <f>[9]Abril!$G$17</f>
        <v>61</v>
      </c>
      <c r="O13" s="11">
        <f>[9]Abril!$G$18</f>
        <v>59</v>
      </c>
      <c r="P13" s="11">
        <f>[9]Abril!$G$19</f>
        <v>65</v>
      </c>
      <c r="Q13" s="11">
        <f>[9]Abril!$G$20</f>
        <v>80</v>
      </c>
      <c r="R13" s="11">
        <f>[9]Abril!$G$21</f>
        <v>51</v>
      </c>
      <c r="S13" s="11">
        <f>[9]Abril!$G$22</f>
        <v>32</v>
      </c>
      <c r="T13" s="11">
        <f>[9]Abril!$G$23</f>
        <v>41</v>
      </c>
      <c r="U13" s="11">
        <f>[9]Abril!$G$24</f>
        <v>45</v>
      </c>
      <c r="V13" s="11">
        <f>[9]Abril!$G$25</f>
        <v>52</v>
      </c>
      <c r="W13" s="11">
        <f>[9]Abril!$G$26</f>
        <v>54</v>
      </c>
      <c r="X13" s="11">
        <f>[9]Abril!$G$27</f>
        <v>46</v>
      </c>
      <c r="Y13" s="11">
        <f>[9]Abril!$G$28</f>
        <v>60</v>
      </c>
      <c r="Z13" s="11">
        <f>[9]Abril!$G$29</f>
        <v>42</v>
      </c>
      <c r="AA13" s="11">
        <f>[9]Abril!$G$30</f>
        <v>43</v>
      </c>
      <c r="AB13" s="11">
        <f>[9]Abril!$G$31</f>
        <v>48</v>
      </c>
      <c r="AC13" s="11">
        <f>[9]Abril!$G$32</f>
        <v>49</v>
      </c>
      <c r="AD13" s="11">
        <f>[9]Abril!$G$33</f>
        <v>51</v>
      </c>
      <c r="AE13" s="11">
        <f>[9]Abril!$G$34</f>
        <v>50</v>
      </c>
      <c r="AF13" s="14">
        <f t="shared" si="1"/>
        <v>32</v>
      </c>
      <c r="AG13" s="70">
        <f t="shared" si="2"/>
        <v>53.966666666666669</v>
      </c>
    </row>
    <row r="14" spans="1:33" hidden="1" x14ac:dyDescent="0.2">
      <c r="A14" s="43" t="s">
        <v>102</v>
      </c>
      <c r="B14" s="11" t="str">
        <f>[10]Abril!$G$5</f>
        <v>*</v>
      </c>
      <c r="C14" s="11" t="str">
        <f>[10]Abril!$G$6</f>
        <v>*</v>
      </c>
      <c r="D14" s="11" t="str">
        <f>[10]Abril!$G$7</f>
        <v>*</v>
      </c>
      <c r="E14" s="11" t="str">
        <f>[10]Abril!$G$8</f>
        <v>*</v>
      </c>
      <c r="F14" s="11" t="str">
        <f>[10]Abril!$G$9</f>
        <v>*</v>
      </c>
      <c r="G14" s="11" t="str">
        <f>[10]Abril!$G$10</f>
        <v>*</v>
      </c>
      <c r="H14" s="11" t="str">
        <f>[10]Abril!$G$11</f>
        <v>*</v>
      </c>
      <c r="I14" s="11" t="str">
        <f>[10]Abril!$G$12</f>
        <v>*</v>
      </c>
      <c r="J14" s="11" t="str">
        <f>[10]Abril!$G$13</f>
        <v>*</v>
      </c>
      <c r="K14" s="11" t="str">
        <f>[10]Abril!$G$14</f>
        <v>*</v>
      </c>
      <c r="L14" s="11" t="str">
        <f>[10]Abril!$G$15</f>
        <v>*</v>
      </c>
      <c r="M14" s="11" t="str">
        <f>[10]Abril!$G$16</f>
        <v>*</v>
      </c>
      <c r="N14" s="11" t="str">
        <f>[10]Abril!$G$17</f>
        <v>*</v>
      </c>
      <c r="O14" s="11" t="str">
        <f>[10]Abril!$G$18</f>
        <v>*</v>
      </c>
      <c r="P14" s="11" t="str">
        <f>[10]Abril!$G$19</f>
        <v>*</v>
      </c>
      <c r="Q14" s="11" t="str">
        <f>[10]Abril!$G$20</f>
        <v>*</v>
      </c>
      <c r="R14" s="11" t="str">
        <f>[10]Abril!$G$21</f>
        <v>*</v>
      </c>
      <c r="S14" s="11" t="str">
        <f>[10]Abril!$G$22</f>
        <v>*</v>
      </c>
      <c r="T14" s="11" t="str">
        <f>[10]Abril!$G$23</f>
        <v>*</v>
      </c>
      <c r="U14" s="11" t="str">
        <f>[10]Abril!$G$24</f>
        <v>*</v>
      </c>
      <c r="V14" s="11" t="str">
        <f>[10]Abril!$G$25</f>
        <v>*</v>
      </c>
      <c r="W14" s="11" t="str">
        <f>[10]Abril!$G$26</f>
        <v>*</v>
      </c>
      <c r="X14" s="11" t="str">
        <f>[10]Abril!$G$27</f>
        <v>*</v>
      </c>
      <c r="Y14" s="11" t="str">
        <f>[10]Abril!$G$28</f>
        <v>*</v>
      </c>
      <c r="Z14" s="11" t="str">
        <f>[10]Abril!$G$29</f>
        <v>*</v>
      </c>
      <c r="AA14" s="11" t="str">
        <f>[10]Abril!$G$30</f>
        <v>*</v>
      </c>
      <c r="AB14" s="11" t="str">
        <f>[10]Abril!$G$31</f>
        <v>*</v>
      </c>
      <c r="AC14" s="11" t="str">
        <f>[10]Abril!$G$32</f>
        <v>*</v>
      </c>
      <c r="AD14" s="11" t="str">
        <f>[10]Abril!$G$33</f>
        <v>*</v>
      </c>
      <c r="AE14" s="11" t="str">
        <f>[10]Abril!$G$34</f>
        <v>*</v>
      </c>
      <c r="AF14" s="14">
        <f t="shared" si="1"/>
        <v>0</v>
      </c>
      <c r="AG14" s="70" t="e">
        <f t="shared" si="2"/>
        <v>#DIV/0!</v>
      </c>
    </row>
    <row r="15" spans="1:33" x14ac:dyDescent="0.2">
      <c r="A15" s="43" t="s">
        <v>105</v>
      </c>
      <c r="B15" s="11">
        <f>[11]Abril!$G$5</f>
        <v>76</v>
      </c>
      <c r="C15" s="11">
        <f>[11]Abril!$G$6</f>
        <v>48</v>
      </c>
      <c r="D15" s="11">
        <f>[11]Abril!$G$7</f>
        <v>42</v>
      </c>
      <c r="E15" s="11">
        <f>[11]Abril!$G$8</f>
        <v>40</v>
      </c>
      <c r="F15" s="11">
        <f>[11]Abril!$G$9</f>
        <v>33</v>
      </c>
      <c r="G15" s="11">
        <f>[11]Abril!$G$10</f>
        <v>34</v>
      </c>
      <c r="H15" s="11">
        <f>[11]Abril!$G$11</f>
        <v>59</v>
      </c>
      <c r="I15" s="11">
        <f>[11]Abril!$G$12</f>
        <v>58</v>
      </c>
      <c r="J15" s="11">
        <f>[11]Abril!$G$13</f>
        <v>43</v>
      </c>
      <c r="K15" s="11">
        <f>[11]Abril!$G$14</f>
        <v>43</v>
      </c>
      <c r="L15" s="11">
        <f>[11]Abril!$G$15</f>
        <v>43</v>
      </c>
      <c r="M15" s="11">
        <f>[11]Abril!$G$16</f>
        <v>43</v>
      </c>
      <c r="N15" s="11">
        <f>[11]Abril!$G$17</f>
        <v>54</v>
      </c>
      <c r="O15" s="11">
        <f>[11]Abril!$G$18</f>
        <v>71</v>
      </c>
      <c r="P15" s="11">
        <f>[11]Abril!$G$19</f>
        <v>89</v>
      </c>
      <c r="Q15" s="11">
        <f>[11]Abril!$G$20</f>
        <v>76</v>
      </c>
      <c r="R15" s="11">
        <f>[11]Abril!$G$21</f>
        <v>47</v>
      </c>
      <c r="S15" s="11">
        <f>[11]Abril!$G$22</f>
        <v>35</v>
      </c>
      <c r="T15" s="11">
        <f>[11]Abril!$G$23</f>
        <v>46</v>
      </c>
      <c r="U15" s="11">
        <f>[11]Abril!$G$24</f>
        <v>45</v>
      </c>
      <c r="V15" s="11">
        <f>[11]Abril!$G$25</f>
        <v>52</v>
      </c>
      <c r="W15" s="11">
        <f>[11]Abril!$G$26</f>
        <v>50</v>
      </c>
      <c r="X15" s="11">
        <f>[11]Abril!$G$27</f>
        <v>35</v>
      </c>
      <c r="Y15" s="11">
        <f>[11]Abril!$G$28</f>
        <v>50</v>
      </c>
      <c r="Z15" s="11">
        <f>[11]Abril!$G$29</f>
        <v>41</v>
      </c>
      <c r="AA15" s="11">
        <f>[11]Abril!$G$30</f>
        <v>47</v>
      </c>
      <c r="AB15" s="11">
        <f>[11]Abril!$G$31</f>
        <v>47</v>
      </c>
      <c r="AC15" s="11">
        <f>[11]Abril!$G$32</f>
        <v>47</v>
      </c>
      <c r="AD15" s="11">
        <f>[11]Abril!$G$33</f>
        <v>45</v>
      </c>
      <c r="AE15" s="11">
        <f>[11]Abril!$G$34</f>
        <v>48</v>
      </c>
      <c r="AF15" s="14">
        <f t="shared" si="1"/>
        <v>33</v>
      </c>
      <c r="AG15" s="70">
        <f t="shared" si="2"/>
        <v>49.56666666666667</v>
      </c>
    </row>
    <row r="16" spans="1:33" x14ac:dyDescent="0.2">
      <c r="A16" s="43" t="s">
        <v>152</v>
      </c>
      <c r="B16" s="11">
        <f>[12]Abril!$G$5</f>
        <v>56</v>
      </c>
      <c r="C16" s="11">
        <f>[12]Abril!$G$6</f>
        <v>58</v>
      </c>
      <c r="D16" s="11">
        <f>[12]Abril!$G$7</f>
        <v>53</v>
      </c>
      <c r="E16" s="11">
        <f>[12]Abril!$G$8</f>
        <v>51</v>
      </c>
      <c r="F16" s="11">
        <f>[12]Abril!$G$9</f>
        <v>44</v>
      </c>
      <c r="G16" s="11">
        <f>[12]Abril!$G$10</f>
        <v>45</v>
      </c>
      <c r="H16" s="11">
        <f>[12]Abril!$G$11</f>
        <v>66</v>
      </c>
      <c r="I16" s="11">
        <f>[12]Abril!$G$12</f>
        <v>67</v>
      </c>
      <c r="J16" s="11">
        <f>[12]Abril!$G$13</f>
        <v>55</v>
      </c>
      <c r="K16" s="11">
        <f>[12]Abril!$G$14</f>
        <v>64</v>
      </c>
      <c r="L16" s="11">
        <f>[12]Abril!$G$15</f>
        <v>71</v>
      </c>
      <c r="M16" s="11">
        <f>[12]Abril!$G$16</f>
        <v>67</v>
      </c>
      <c r="N16" s="11">
        <f>[12]Abril!$G$17</f>
        <v>64</v>
      </c>
      <c r="O16" s="11">
        <f>[12]Abril!$G$18</f>
        <v>66</v>
      </c>
      <c r="P16" s="11">
        <f>[12]Abril!$G$19</f>
        <v>82</v>
      </c>
      <c r="Q16" s="11">
        <f>[12]Abril!$G$20</f>
        <v>86</v>
      </c>
      <c r="R16" s="11">
        <f>[12]Abril!$G$21</f>
        <v>88</v>
      </c>
      <c r="S16" s="11">
        <f>[12]Abril!$G$22</f>
        <v>29</v>
      </c>
      <c r="T16" s="11">
        <f>[12]Abril!$G$23</f>
        <v>43</v>
      </c>
      <c r="U16" s="11">
        <f>[12]Abril!$G$24</f>
        <v>51</v>
      </c>
      <c r="V16" s="11">
        <f>[12]Abril!$G$25</f>
        <v>53</v>
      </c>
      <c r="W16" s="11">
        <f>[12]Abril!$G$26</f>
        <v>41</v>
      </c>
      <c r="X16" s="11">
        <f>[12]Abril!$G$27</f>
        <v>35</v>
      </c>
      <c r="Y16" s="11">
        <f>[12]Abril!$G$28</f>
        <v>42</v>
      </c>
      <c r="Z16" s="11">
        <f>[12]Abril!$G$29</f>
        <v>43</v>
      </c>
      <c r="AA16" s="11">
        <f>[12]Abril!$G$30</f>
        <v>47</v>
      </c>
      <c r="AB16" s="11">
        <f>[12]Abril!$G$31</f>
        <v>48</v>
      </c>
      <c r="AC16" s="11">
        <f>[12]Abril!$G$32</f>
        <v>49</v>
      </c>
      <c r="AD16" s="11">
        <f>[12]Abril!$G$33</f>
        <v>48</v>
      </c>
      <c r="AE16" s="11">
        <f>[12]Abril!$G$34</f>
        <v>49</v>
      </c>
      <c r="AF16" s="14">
        <f t="shared" si="1"/>
        <v>29</v>
      </c>
      <c r="AG16" s="70">
        <f t="shared" si="2"/>
        <v>55.366666666666667</v>
      </c>
    </row>
    <row r="17" spans="1:38" x14ac:dyDescent="0.2">
      <c r="A17" s="43" t="s">
        <v>2</v>
      </c>
      <c r="B17" s="11">
        <f>[13]Abril!$G$5</f>
        <v>55</v>
      </c>
      <c r="C17" s="11">
        <f>[13]Abril!$G$6</f>
        <v>54</v>
      </c>
      <c r="D17" s="11">
        <f>[13]Abril!$G$7</f>
        <v>39</v>
      </c>
      <c r="E17" s="11">
        <f>[13]Abril!$G$8</f>
        <v>41</v>
      </c>
      <c r="F17" s="11">
        <f>[13]Abril!$G$9</f>
        <v>30</v>
      </c>
      <c r="G17" s="11">
        <f>[13]Abril!$G$10</f>
        <v>36</v>
      </c>
      <c r="H17" s="11">
        <f>[13]Abril!$G$11</f>
        <v>60</v>
      </c>
      <c r="I17" s="11">
        <f>[13]Abril!$G$12</f>
        <v>56</v>
      </c>
      <c r="J17" s="11">
        <f>[13]Abril!$G$13</f>
        <v>49</v>
      </c>
      <c r="K17" s="11">
        <f>[13]Abril!$G$14</f>
        <v>50</v>
      </c>
      <c r="L17" s="11">
        <f>[13]Abril!$G$15</f>
        <v>58</v>
      </c>
      <c r="M17" s="11">
        <f>[13]Abril!$G$16</f>
        <v>59</v>
      </c>
      <c r="N17" s="11">
        <f>[13]Abril!$G$17</f>
        <v>54</v>
      </c>
      <c r="O17" s="11">
        <f>[13]Abril!$G$18</f>
        <v>55</v>
      </c>
      <c r="P17" s="11">
        <f>[13]Abril!$G$19</f>
        <v>68</v>
      </c>
      <c r="Q17" s="11">
        <f>[13]Abril!$G$20</f>
        <v>77</v>
      </c>
      <c r="R17" s="11">
        <f>[13]Abril!$G$21</f>
        <v>71</v>
      </c>
      <c r="S17" s="11">
        <f>[13]Abril!$G$22</f>
        <v>28</v>
      </c>
      <c r="T17" s="11">
        <f>[13]Abril!$G$23</f>
        <v>36</v>
      </c>
      <c r="U17" s="11">
        <f>[13]Abril!$G$24</f>
        <v>37</v>
      </c>
      <c r="V17" s="11">
        <f>[13]Abril!$G$25</f>
        <v>42</v>
      </c>
      <c r="W17" s="11">
        <f>[13]Abril!$G$26</f>
        <v>44</v>
      </c>
      <c r="X17" s="11">
        <f>[13]Abril!$G$27</f>
        <v>27</v>
      </c>
      <c r="Y17" s="11">
        <f>[13]Abril!$G$28</f>
        <v>36</v>
      </c>
      <c r="Z17" s="11">
        <f>[13]Abril!$G$29</f>
        <v>34</v>
      </c>
      <c r="AA17" s="11">
        <f>[13]Abril!$G$30</f>
        <v>36</v>
      </c>
      <c r="AB17" s="11">
        <f>[13]Abril!$G$31</f>
        <v>41</v>
      </c>
      <c r="AC17" s="11">
        <f>[13]Abril!$G$32</f>
        <v>44</v>
      </c>
      <c r="AD17" s="11">
        <f>[13]Abril!$G$33</f>
        <v>43</v>
      </c>
      <c r="AE17" s="11">
        <f>[13]Abril!$G$34</f>
        <v>43</v>
      </c>
      <c r="AF17" s="14">
        <f t="shared" si="1"/>
        <v>27</v>
      </c>
      <c r="AG17" s="70">
        <f t="shared" si="2"/>
        <v>46.766666666666666</v>
      </c>
      <c r="AI17" s="12" t="s">
        <v>35</v>
      </c>
    </row>
    <row r="18" spans="1:38" x14ac:dyDescent="0.2">
      <c r="A18" s="43" t="s">
        <v>3</v>
      </c>
      <c r="B18" s="11">
        <f>[14]Abril!$G$5</f>
        <v>46</v>
      </c>
      <c r="C18" s="11">
        <f>[14]Abril!$G$6</f>
        <v>51</v>
      </c>
      <c r="D18" s="11">
        <f>[14]Abril!$G$7</f>
        <v>49</v>
      </c>
      <c r="E18" s="11">
        <f>[14]Abril!$G$8</f>
        <v>46</v>
      </c>
      <c r="F18" s="11">
        <f>[14]Abril!$G$9</f>
        <v>43</v>
      </c>
      <c r="G18" s="11">
        <f>[14]Abril!$G$10</f>
        <v>45</v>
      </c>
      <c r="H18" s="11">
        <f>[14]Abril!$G$11</f>
        <v>56</v>
      </c>
      <c r="I18" s="11">
        <f>[14]Abril!$G$12</f>
        <v>57</v>
      </c>
      <c r="J18" s="11">
        <f>[14]Abril!$G$13</f>
        <v>59</v>
      </c>
      <c r="K18" s="11">
        <f>[14]Abril!$G$14</f>
        <v>54</v>
      </c>
      <c r="L18" s="11">
        <f>[14]Abril!$G$15</f>
        <v>71</v>
      </c>
      <c r="M18" s="11">
        <f>[14]Abril!$G$16</f>
        <v>65</v>
      </c>
      <c r="N18" s="11">
        <f>[14]Abril!$G$17</f>
        <v>57</v>
      </c>
      <c r="O18" s="11">
        <f>[14]Abril!$G$18</f>
        <v>64</v>
      </c>
      <c r="P18" s="11">
        <f>[14]Abril!$G$19</f>
        <v>59</v>
      </c>
      <c r="Q18" s="11">
        <f>[14]Abril!$G$20</f>
        <v>48</v>
      </c>
      <c r="R18" s="11">
        <f>[14]Abril!$G$21</f>
        <v>60</v>
      </c>
      <c r="S18" s="11">
        <f>[14]Abril!$G$22</f>
        <v>54</v>
      </c>
      <c r="T18" s="11">
        <f>[14]Abril!$G$23</f>
        <v>55</v>
      </c>
      <c r="U18" s="11">
        <f>[14]Abril!$G$24</f>
        <v>50</v>
      </c>
      <c r="V18" s="11">
        <f>[14]Abril!$G$25</f>
        <v>44</v>
      </c>
      <c r="W18" s="11">
        <f>[14]Abril!$G$26</f>
        <v>32</v>
      </c>
      <c r="X18" s="11">
        <f>[14]Abril!$G$27</f>
        <v>30</v>
      </c>
      <c r="Y18" s="11">
        <f>[14]Abril!$G$28</f>
        <v>37</v>
      </c>
      <c r="Z18" s="11">
        <f>[14]Abril!$G$29</f>
        <v>39</v>
      </c>
      <c r="AA18" s="11">
        <f>[14]Abril!$G$30</f>
        <v>39</v>
      </c>
      <c r="AB18" s="11">
        <f>[14]Abril!$G$31</f>
        <v>35</v>
      </c>
      <c r="AC18" s="11">
        <f>[14]Abril!$G$32</f>
        <v>33</v>
      </c>
      <c r="AD18" s="11">
        <f>[14]Abril!$G$33</f>
        <v>33</v>
      </c>
      <c r="AE18" s="11">
        <f>[14]Abril!$G$34</f>
        <v>35</v>
      </c>
      <c r="AF18" s="14">
        <f t="shared" si="1"/>
        <v>30</v>
      </c>
      <c r="AG18" s="70">
        <f t="shared" si="2"/>
        <v>48.2</v>
      </c>
      <c r="AH18" s="12" t="s">
        <v>35</v>
      </c>
      <c r="AI18" s="12" t="s">
        <v>35</v>
      </c>
    </row>
    <row r="19" spans="1:38" x14ac:dyDescent="0.2">
      <c r="A19" s="43" t="s">
        <v>4</v>
      </c>
      <c r="B19" s="11">
        <f>[15]Abril!$G$5</f>
        <v>51</v>
      </c>
      <c r="C19" s="11">
        <f>[15]Abril!$G$6</f>
        <v>57</v>
      </c>
      <c r="D19" s="11">
        <f>[15]Abril!$G$7</f>
        <v>49</v>
      </c>
      <c r="E19" s="11">
        <f>[15]Abril!$G$8</f>
        <v>44</v>
      </c>
      <c r="F19" s="11">
        <f>[15]Abril!$G$9</f>
        <v>52</v>
      </c>
      <c r="G19" s="11">
        <f>[15]Abril!$G$10</f>
        <v>47</v>
      </c>
      <c r="H19" s="11">
        <f>[15]Abril!$G$11</f>
        <v>61</v>
      </c>
      <c r="I19" s="11">
        <f>[15]Abril!$G$12</f>
        <v>57</v>
      </c>
      <c r="J19" s="11">
        <f>[15]Abril!$G$13</f>
        <v>61</v>
      </c>
      <c r="K19" s="11">
        <f>[15]Abril!$G$14</f>
        <v>55</v>
      </c>
      <c r="L19" s="11">
        <f>[15]Abril!$G$15</f>
        <v>61</v>
      </c>
      <c r="M19" s="11">
        <f>[15]Abril!$G$16</f>
        <v>66</v>
      </c>
      <c r="N19" s="11">
        <f>[15]Abril!$G$17</f>
        <v>65</v>
      </c>
      <c r="O19" s="11">
        <f>[15]Abril!$G$18</f>
        <v>68</v>
      </c>
      <c r="P19" s="11">
        <f>[15]Abril!$G$19</f>
        <v>58</v>
      </c>
      <c r="Q19" s="11">
        <f>[15]Abril!$G$20</f>
        <v>48</v>
      </c>
      <c r="R19" s="11">
        <f>[15]Abril!$G$21</f>
        <v>61</v>
      </c>
      <c r="S19" s="11">
        <f>[15]Abril!$G$22</f>
        <v>63</v>
      </c>
      <c r="T19" s="11">
        <f>[15]Abril!$G$23</f>
        <v>60</v>
      </c>
      <c r="U19" s="11">
        <f>[15]Abril!$G$24</f>
        <v>48</v>
      </c>
      <c r="V19" s="11">
        <f>[15]Abril!$G$25</f>
        <v>42</v>
      </c>
      <c r="W19" s="11">
        <f>[15]Abril!$G$26</f>
        <v>27</v>
      </c>
      <c r="X19" s="11">
        <f>[15]Abril!$G$27</f>
        <v>29</v>
      </c>
      <c r="Y19" s="11">
        <f>[15]Abril!$G$28</f>
        <v>38</v>
      </c>
      <c r="Z19" s="11">
        <f>[15]Abril!$G$29</f>
        <v>41</v>
      </c>
      <c r="AA19" s="11">
        <f>[15]Abril!$G$30</f>
        <v>43</v>
      </c>
      <c r="AB19" s="11">
        <f>[15]Abril!$G$31</f>
        <v>34</v>
      </c>
      <c r="AC19" s="11">
        <f>[15]Abril!$G$32</f>
        <v>29</v>
      </c>
      <c r="AD19" s="11">
        <f>[15]Abril!$G$33</f>
        <v>38</v>
      </c>
      <c r="AE19" s="11">
        <f>[15]Abril!$G$34</f>
        <v>42</v>
      </c>
      <c r="AF19" s="14">
        <f t="shared" si="1"/>
        <v>27</v>
      </c>
      <c r="AG19" s="70">
        <f t="shared" si="2"/>
        <v>49.833333333333336</v>
      </c>
      <c r="AK19" t="s">
        <v>35</v>
      </c>
    </row>
    <row r="20" spans="1:38" x14ac:dyDescent="0.2">
      <c r="A20" s="43" t="s">
        <v>5</v>
      </c>
      <c r="B20" s="11">
        <f>[16]Abril!$G$5</f>
        <v>58</v>
      </c>
      <c r="C20" s="11">
        <f>[16]Abril!$G$6</f>
        <v>50</v>
      </c>
      <c r="D20" s="11">
        <f>[16]Abril!$G$7</f>
        <v>49</v>
      </c>
      <c r="E20" s="11">
        <f>[16]Abril!$G$8</f>
        <v>39</v>
      </c>
      <c r="F20" s="11">
        <f>[16]Abril!$G$9</f>
        <v>42</v>
      </c>
      <c r="G20" s="11">
        <f>[16]Abril!$G$10</f>
        <v>44</v>
      </c>
      <c r="H20" s="11">
        <f>[16]Abril!$G$11</f>
        <v>55</v>
      </c>
      <c r="I20" s="11">
        <f>[16]Abril!$G$12</f>
        <v>55</v>
      </c>
      <c r="J20" s="11">
        <f>[16]Abril!$G$13</f>
        <v>51</v>
      </c>
      <c r="K20" s="11">
        <f>[16]Abril!$G$14</f>
        <v>52</v>
      </c>
      <c r="L20" s="11">
        <f>[16]Abril!$G$15</f>
        <v>73</v>
      </c>
      <c r="M20" s="11">
        <f>[16]Abril!$G$16</f>
        <v>65</v>
      </c>
      <c r="N20" s="11">
        <f>[16]Abril!$G$17</f>
        <v>55</v>
      </c>
      <c r="O20" s="11">
        <f>[16]Abril!$G$18</f>
        <v>56</v>
      </c>
      <c r="P20" s="11">
        <f>[16]Abril!$G$19</f>
        <v>54</v>
      </c>
      <c r="Q20" s="11">
        <f>[16]Abril!$G$20</f>
        <v>67</v>
      </c>
      <c r="R20" s="11">
        <f>[16]Abril!$G$21</f>
        <v>74</v>
      </c>
      <c r="S20" s="11">
        <f>[16]Abril!$G$22</f>
        <v>39</v>
      </c>
      <c r="T20" s="11">
        <f>[16]Abril!$G$23</f>
        <v>41</v>
      </c>
      <c r="U20" s="11">
        <f>[16]Abril!$G$24</f>
        <v>43</v>
      </c>
      <c r="V20" s="11">
        <f>[16]Abril!$G$25</f>
        <v>47</v>
      </c>
      <c r="W20" s="11">
        <f>[16]Abril!$G$26</f>
        <v>51</v>
      </c>
      <c r="X20" s="11">
        <f>[16]Abril!$G$27</f>
        <v>48</v>
      </c>
      <c r="Y20" s="11">
        <f>[16]Abril!$G$28</f>
        <v>48</v>
      </c>
      <c r="Z20" s="11">
        <f>[16]Abril!$G$29</f>
        <v>41</v>
      </c>
      <c r="AA20" s="11">
        <f>[16]Abril!$G$30</f>
        <v>39</v>
      </c>
      <c r="AB20" s="11">
        <f>[16]Abril!$G$31</f>
        <v>42</v>
      </c>
      <c r="AC20" s="11">
        <f>[16]Abril!$G$32</f>
        <v>45</v>
      </c>
      <c r="AD20" s="11">
        <f>[16]Abril!$G$33</f>
        <v>45</v>
      </c>
      <c r="AE20" s="11">
        <f>[16]Abril!$G$34</f>
        <v>42</v>
      </c>
      <c r="AF20" s="14">
        <f t="shared" si="1"/>
        <v>39</v>
      </c>
      <c r="AG20" s="70">
        <f t="shared" si="2"/>
        <v>50.333333333333336</v>
      </c>
      <c r="AH20" s="12" t="s">
        <v>35</v>
      </c>
    </row>
    <row r="21" spans="1:38" x14ac:dyDescent="0.2">
      <c r="A21" s="43" t="s">
        <v>33</v>
      </c>
      <c r="B21" s="11">
        <f>[17]Abril!$G$5</f>
        <v>47</v>
      </c>
      <c r="C21" s="11">
        <f>[17]Abril!$G$6</f>
        <v>62</v>
      </c>
      <c r="D21" s="11">
        <f>[17]Abril!$G$7</f>
        <v>53</v>
      </c>
      <c r="E21" s="11">
        <f>[17]Abril!$G$8</f>
        <v>54</v>
      </c>
      <c r="F21" s="11">
        <f>[17]Abril!$G$9</f>
        <v>50</v>
      </c>
      <c r="G21" s="11">
        <f>[17]Abril!$G$10</f>
        <v>52</v>
      </c>
      <c r="H21" s="11">
        <f>[17]Abril!$G$11</f>
        <v>56</v>
      </c>
      <c r="I21" s="11">
        <f>[17]Abril!$G$12</f>
        <v>57</v>
      </c>
      <c r="J21" s="11">
        <f>[17]Abril!$G$13</f>
        <v>56</v>
      </c>
      <c r="K21" s="11">
        <f>[17]Abril!$G$14</f>
        <v>55</v>
      </c>
      <c r="L21" s="11">
        <f>[17]Abril!$G$15</f>
        <v>58</v>
      </c>
      <c r="M21" s="11">
        <f>[17]Abril!$G$16</f>
        <v>68</v>
      </c>
      <c r="N21" s="11">
        <f>[17]Abril!$G$17</f>
        <v>54</v>
      </c>
      <c r="O21" s="11">
        <f>[17]Abril!$G$18</f>
        <v>64</v>
      </c>
      <c r="P21" s="11">
        <f>[17]Abril!$G$19</f>
        <v>54</v>
      </c>
      <c r="Q21" s="11">
        <f>[17]Abril!$G$20</f>
        <v>50</v>
      </c>
      <c r="R21" s="11">
        <f>[17]Abril!$G$21</f>
        <v>59</v>
      </c>
      <c r="S21" s="11">
        <f>[17]Abril!$G$22</f>
        <v>57</v>
      </c>
      <c r="T21" s="11">
        <f>[17]Abril!$G$23</f>
        <v>54</v>
      </c>
      <c r="U21" s="11">
        <f>[17]Abril!$G$24</f>
        <v>48</v>
      </c>
      <c r="V21" s="11">
        <f>[17]Abril!$G$25</f>
        <v>34</v>
      </c>
      <c r="W21" s="11">
        <f>[17]Abril!$G$26</f>
        <v>22</v>
      </c>
      <c r="X21" s="11">
        <f>[17]Abril!$G$27</f>
        <v>31</v>
      </c>
      <c r="Y21" s="11">
        <f>[17]Abril!$G$28</f>
        <v>32</v>
      </c>
      <c r="Z21" s="11">
        <f>[17]Abril!$G$29</f>
        <v>42</v>
      </c>
      <c r="AA21" s="11">
        <f>[17]Abril!$G$30</f>
        <v>41</v>
      </c>
      <c r="AB21" s="11">
        <f>[17]Abril!$G$31</f>
        <v>33</v>
      </c>
      <c r="AC21" s="11">
        <f>[17]Abril!$G$32</f>
        <v>42</v>
      </c>
      <c r="AD21" s="11">
        <f>[17]Abril!$G$33</f>
        <v>34</v>
      </c>
      <c r="AE21" s="11">
        <f>[17]Abril!$G$34</f>
        <v>38</v>
      </c>
      <c r="AF21" s="14">
        <f t="shared" si="1"/>
        <v>22</v>
      </c>
      <c r="AG21" s="70">
        <f t="shared" si="2"/>
        <v>48.56666666666667</v>
      </c>
      <c r="AI21" t="s">
        <v>35</v>
      </c>
      <c r="AK21" t="s">
        <v>35</v>
      </c>
    </row>
    <row r="22" spans="1:38" x14ac:dyDescent="0.2">
      <c r="A22" s="43" t="s">
        <v>6</v>
      </c>
      <c r="B22" s="11">
        <f>[18]Abril!$G$5</f>
        <v>43</v>
      </c>
      <c r="C22" s="11">
        <f>[18]Abril!$G$6</f>
        <v>62</v>
      </c>
      <c r="D22" s="11">
        <f>[18]Abril!$G$7</f>
        <v>48</v>
      </c>
      <c r="E22" s="11">
        <f>[18]Abril!$G$8</f>
        <v>46</v>
      </c>
      <c r="F22" s="11">
        <f>[18]Abril!$G$9</f>
        <v>43</v>
      </c>
      <c r="G22" s="11">
        <f>[18]Abril!$G$10</f>
        <v>48</v>
      </c>
      <c r="H22" s="11">
        <f>[18]Abril!$G$11</f>
        <v>47</v>
      </c>
      <c r="I22" s="11">
        <f>[18]Abril!$G$12</f>
        <v>61</v>
      </c>
      <c r="J22" s="11">
        <f>[18]Abril!$G$13</f>
        <v>50</v>
      </c>
      <c r="K22" s="11">
        <f>[18]Abril!$G$14</f>
        <v>55</v>
      </c>
      <c r="L22" s="11">
        <f>[18]Abril!$G$15</f>
        <v>56</v>
      </c>
      <c r="M22" s="11">
        <f>[18]Abril!$G$16</f>
        <v>62</v>
      </c>
      <c r="N22" s="11">
        <f>[18]Abril!$G$17</f>
        <v>52</v>
      </c>
      <c r="O22" s="11">
        <f>[18]Abril!$G$18</f>
        <v>53</v>
      </c>
      <c r="P22" s="11">
        <f>[18]Abril!$G$19</f>
        <v>61</v>
      </c>
      <c r="Q22" s="11">
        <f>[18]Abril!$G$20</f>
        <v>82</v>
      </c>
      <c r="R22" s="11">
        <f>[18]Abril!$G$21</f>
        <v>57</v>
      </c>
      <c r="S22" s="11">
        <f>[18]Abril!$G$22</f>
        <v>41</v>
      </c>
      <c r="T22" s="11">
        <f>[18]Abril!$G$23</f>
        <v>45</v>
      </c>
      <c r="U22" s="11">
        <f>[18]Abril!$G$24</f>
        <v>49</v>
      </c>
      <c r="V22" s="11">
        <f>[18]Abril!$G$25</f>
        <v>46</v>
      </c>
      <c r="W22" s="11">
        <f>[18]Abril!$G$26</f>
        <v>36</v>
      </c>
      <c r="X22" s="11">
        <f>[18]Abril!$G$27</f>
        <v>35</v>
      </c>
      <c r="Y22" s="11">
        <f>[18]Abril!$G$28</f>
        <v>29</v>
      </c>
      <c r="Z22" s="11">
        <f>[18]Abril!$G$29</f>
        <v>37</v>
      </c>
      <c r="AA22" s="11">
        <f>[18]Abril!$G$30</f>
        <v>39</v>
      </c>
      <c r="AB22" s="11">
        <f>[18]Abril!$G$31</f>
        <v>40</v>
      </c>
      <c r="AC22" s="11">
        <f>[18]Abril!$G$32</f>
        <v>38</v>
      </c>
      <c r="AD22" s="11">
        <f>[18]Abril!$G$33</f>
        <v>39</v>
      </c>
      <c r="AE22" s="11">
        <f>[18]Abril!$G$34</f>
        <v>39</v>
      </c>
      <c r="AF22" s="14">
        <f t="shared" si="1"/>
        <v>29</v>
      </c>
      <c r="AG22" s="70">
        <f t="shared" si="2"/>
        <v>47.966666666666669</v>
      </c>
      <c r="AJ22" t="s">
        <v>35</v>
      </c>
      <c r="AK22" t="s">
        <v>35</v>
      </c>
    </row>
    <row r="23" spans="1:38" x14ac:dyDescent="0.2">
      <c r="A23" s="43" t="s">
        <v>7</v>
      </c>
      <c r="B23" s="11">
        <f>[19]Abril!$G$5</f>
        <v>83</v>
      </c>
      <c r="C23" s="11">
        <f>[19]Abril!$G$6</f>
        <v>50</v>
      </c>
      <c r="D23" s="11">
        <f>[19]Abril!$G$7</f>
        <v>45</v>
      </c>
      <c r="E23" s="11">
        <f>[19]Abril!$G$8</f>
        <v>42</v>
      </c>
      <c r="F23" s="11">
        <f>[19]Abril!$G$9</f>
        <v>39</v>
      </c>
      <c r="G23" s="11">
        <f>[19]Abril!$G$10</f>
        <v>41</v>
      </c>
      <c r="H23" s="11">
        <f>[19]Abril!$G$11</f>
        <v>58</v>
      </c>
      <c r="I23" s="11">
        <f>[19]Abril!$G$12</f>
        <v>59</v>
      </c>
      <c r="J23" s="11">
        <f>[19]Abril!$G$13</f>
        <v>49</v>
      </c>
      <c r="K23" s="11">
        <f>[19]Abril!$G$14</f>
        <v>51</v>
      </c>
      <c r="L23" s="11">
        <f>[19]Abril!$G$15</f>
        <v>49</v>
      </c>
      <c r="M23" s="11">
        <f>[19]Abril!$G$16</f>
        <v>53</v>
      </c>
      <c r="N23" s="11">
        <f>[19]Abril!$G$17</f>
        <v>59</v>
      </c>
      <c r="O23" s="11">
        <f>[19]Abril!$G$18</f>
        <v>65</v>
      </c>
      <c r="P23" s="11">
        <f>[19]Abril!$G$19</f>
        <v>88</v>
      </c>
      <c r="Q23" s="11">
        <f>[19]Abril!$G$20</f>
        <v>80</v>
      </c>
      <c r="R23" s="11">
        <f>[19]Abril!$G$21</f>
        <v>45</v>
      </c>
      <c r="S23" s="11">
        <f>[19]Abril!$G$22</f>
        <v>33</v>
      </c>
      <c r="T23" s="11">
        <f>[19]Abril!$G$23</f>
        <v>49</v>
      </c>
      <c r="U23" s="11">
        <f>[19]Abril!$G$24</f>
        <v>45</v>
      </c>
      <c r="V23" s="11">
        <f>[19]Abril!$G$25</f>
        <v>56</v>
      </c>
      <c r="W23" s="11">
        <f>[19]Abril!$G$26</f>
        <v>49</v>
      </c>
      <c r="X23" s="11">
        <f>[19]Abril!$G$27</f>
        <v>38</v>
      </c>
      <c r="Y23" s="11">
        <f>[19]Abril!$G$28</f>
        <v>49</v>
      </c>
      <c r="Z23" s="11">
        <f>[19]Abril!$G$29</f>
        <v>41</v>
      </c>
      <c r="AA23" s="11">
        <f>[19]Abril!$G$30</f>
        <v>47</v>
      </c>
      <c r="AB23" s="11">
        <f>[19]Abril!$G$31</f>
        <v>51</v>
      </c>
      <c r="AC23" s="11">
        <f>[19]Abril!$G$32</f>
        <v>51</v>
      </c>
      <c r="AD23" s="11">
        <f>[19]Abril!$G$33</f>
        <v>48</v>
      </c>
      <c r="AE23" s="11">
        <f>[19]Abril!$G$34</f>
        <v>51</v>
      </c>
      <c r="AF23" s="14">
        <f t="shared" si="1"/>
        <v>33</v>
      </c>
      <c r="AG23" s="70">
        <f t="shared" si="2"/>
        <v>52.133333333333333</v>
      </c>
      <c r="AI23" t="s">
        <v>35</v>
      </c>
      <c r="AJ23" t="s">
        <v>35</v>
      </c>
    </row>
    <row r="24" spans="1:38" x14ac:dyDescent="0.2">
      <c r="A24" s="43" t="s">
        <v>153</v>
      </c>
      <c r="B24" s="11">
        <f>[20]Abril!$G$5</f>
        <v>71</v>
      </c>
      <c r="C24" s="11">
        <f>[20]Abril!$G$6</f>
        <v>46</v>
      </c>
      <c r="D24" s="11">
        <f>[20]Abril!$G$7</f>
        <v>37</v>
      </c>
      <c r="E24" s="11">
        <f>[20]Abril!$G$8</f>
        <v>40</v>
      </c>
      <c r="F24" s="11">
        <f>[20]Abril!$G$9</f>
        <v>33</v>
      </c>
      <c r="G24" s="11">
        <f>[20]Abril!$G$10</f>
        <v>36</v>
      </c>
      <c r="H24" s="11">
        <f>[20]Abril!$G$11</f>
        <v>57</v>
      </c>
      <c r="I24" s="11">
        <f>[20]Abril!$G$12</f>
        <v>52</v>
      </c>
      <c r="J24" s="11">
        <f>[20]Abril!$G$13</f>
        <v>47</v>
      </c>
      <c r="K24" s="11">
        <f>[20]Abril!$G$14</f>
        <v>44</v>
      </c>
      <c r="L24" s="11">
        <f>[20]Abril!$G$15</f>
        <v>44</v>
      </c>
      <c r="M24" s="11">
        <f>[20]Abril!$G$16</f>
        <v>50</v>
      </c>
      <c r="N24" s="11">
        <f>[20]Abril!$G$17</f>
        <v>66</v>
      </c>
      <c r="O24" s="11">
        <f>[20]Abril!$G$18</f>
        <v>68</v>
      </c>
      <c r="P24" s="11">
        <f>[20]Abril!$G$19</f>
        <v>83</v>
      </c>
      <c r="Q24" s="11">
        <f>[20]Abril!$G$20</f>
        <v>86</v>
      </c>
      <c r="R24" s="11">
        <f>[20]Abril!$G$21</f>
        <v>45</v>
      </c>
      <c r="S24" s="11">
        <f>[20]Abril!$G$22</f>
        <v>39</v>
      </c>
      <c r="T24" s="11">
        <f>[20]Abril!$G$23</f>
        <v>43</v>
      </c>
      <c r="U24" s="11">
        <f>[20]Abril!$G$24</f>
        <v>44</v>
      </c>
      <c r="V24" s="11">
        <f>[20]Abril!$G$25</f>
        <v>51</v>
      </c>
      <c r="W24" s="11">
        <f>[20]Abril!$G$26</f>
        <v>45</v>
      </c>
      <c r="X24" s="11">
        <f>[20]Abril!$G$27</f>
        <v>37</v>
      </c>
      <c r="Y24" s="11">
        <f>[20]Abril!$G$28</f>
        <v>44</v>
      </c>
      <c r="Z24" s="11">
        <f>[20]Abril!$G$29</f>
        <v>41</v>
      </c>
      <c r="AA24" s="11">
        <f>[20]Abril!$G$30</f>
        <v>45</v>
      </c>
      <c r="AB24" s="11">
        <f>[20]Abril!$G$31</f>
        <v>44</v>
      </c>
      <c r="AC24" s="11">
        <f>[20]Abril!$G$32</f>
        <v>42</v>
      </c>
      <c r="AD24" s="11">
        <f>[20]Abril!$G$33</f>
        <v>40</v>
      </c>
      <c r="AE24" s="11">
        <f>[20]Abril!$G$34</f>
        <v>44</v>
      </c>
      <c r="AF24" s="14">
        <f t="shared" si="1"/>
        <v>33</v>
      </c>
      <c r="AG24" s="70" t="s">
        <v>210</v>
      </c>
      <c r="AI24" t="s">
        <v>35</v>
      </c>
    </row>
    <row r="25" spans="1:38" x14ac:dyDescent="0.2">
      <c r="A25" s="43" t="s">
        <v>154</v>
      </c>
      <c r="B25" s="11">
        <f>[21]Abril!$G$5</f>
        <v>65</v>
      </c>
      <c r="C25" s="11">
        <f>[21]Abril!$G$6</f>
        <v>45</v>
      </c>
      <c r="D25" s="11">
        <f>[21]Abril!$G$7</f>
        <v>37</v>
      </c>
      <c r="E25" s="11">
        <f>[21]Abril!$G$8</f>
        <v>45</v>
      </c>
      <c r="F25" s="11">
        <f>[21]Abril!$G$9</f>
        <v>33</v>
      </c>
      <c r="G25" s="11">
        <f>[21]Abril!$G$10</f>
        <v>34</v>
      </c>
      <c r="H25" s="11">
        <f>[21]Abril!$G$11</f>
        <v>60</v>
      </c>
      <c r="I25" s="11">
        <f>[21]Abril!$G$12</f>
        <v>50</v>
      </c>
      <c r="J25" s="11">
        <f>[21]Abril!$G$13</f>
        <v>49</v>
      </c>
      <c r="K25" s="11">
        <f>[21]Abril!$G$14</f>
        <v>40</v>
      </c>
      <c r="L25" s="11">
        <f>[21]Abril!$G$15</f>
        <v>38</v>
      </c>
      <c r="M25" s="11">
        <f>[21]Abril!$G$16</f>
        <v>45</v>
      </c>
      <c r="N25" s="11">
        <f>[21]Abril!$G$17</f>
        <v>68</v>
      </c>
      <c r="O25" s="11">
        <f>[21]Abril!$G$18</f>
        <v>63</v>
      </c>
      <c r="P25" s="11">
        <f>[21]Abril!$G$19</f>
        <v>89</v>
      </c>
      <c r="Q25" s="11">
        <f>[21]Abril!$G$20</f>
        <v>75</v>
      </c>
      <c r="R25" s="11" t="str">
        <f>[21]Abril!$G$21</f>
        <v>*</v>
      </c>
      <c r="S25" s="11" t="str">
        <f>[21]Abril!$G$22</f>
        <v>*</v>
      </c>
      <c r="T25" s="11" t="str">
        <f>[21]Abril!$G$23</f>
        <v>*</v>
      </c>
      <c r="U25" s="11" t="str">
        <f>[21]Abril!$G$24</f>
        <v>*</v>
      </c>
      <c r="V25" s="11" t="str">
        <f>[21]Abril!$G$25</f>
        <v>*</v>
      </c>
      <c r="W25" s="11" t="str">
        <f>[21]Abril!$G$26</f>
        <v>*</v>
      </c>
      <c r="X25" s="11" t="str">
        <f>[21]Abril!$G$27</f>
        <v>*</v>
      </c>
      <c r="Y25" s="11" t="str">
        <f>[21]Abril!$G$28</f>
        <v>*</v>
      </c>
      <c r="Z25" s="11" t="str">
        <f>[21]Abril!$G$29</f>
        <v>*</v>
      </c>
      <c r="AA25" s="11" t="str">
        <f>[21]Abril!$G$30</f>
        <v>*</v>
      </c>
      <c r="AB25" s="11" t="str">
        <f>[21]Abril!$G$31</f>
        <v>*</v>
      </c>
      <c r="AC25" s="11" t="str">
        <f>[21]Abril!$G$32</f>
        <v>*</v>
      </c>
      <c r="AD25" s="11" t="str">
        <f>[21]Abril!$G$33</f>
        <v>*</v>
      </c>
      <c r="AE25" s="11" t="str">
        <f>[21]Abril!$G$34</f>
        <v>*</v>
      </c>
      <c r="AF25" s="14" t="s">
        <v>210</v>
      </c>
      <c r="AG25" s="70" t="s">
        <v>210</v>
      </c>
      <c r="AH25" s="12" t="s">
        <v>35</v>
      </c>
      <c r="AI25" t="s">
        <v>35</v>
      </c>
    </row>
    <row r="26" spans="1:38" x14ac:dyDescent="0.2">
      <c r="A26" s="43" t="s">
        <v>155</v>
      </c>
      <c r="B26" s="11">
        <f>[22]Abril!$G$5</f>
        <v>85</v>
      </c>
      <c r="C26" s="11">
        <f>[22]Abril!$G$6</f>
        <v>53</v>
      </c>
      <c r="D26" s="11">
        <f>[22]Abril!$G$7</f>
        <v>49</v>
      </c>
      <c r="E26" s="11">
        <f>[22]Abril!$G$8</f>
        <v>42</v>
      </c>
      <c r="F26" s="11">
        <f>[22]Abril!$G$9</f>
        <v>39</v>
      </c>
      <c r="G26" s="11">
        <f>[22]Abril!$G$10</f>
        <v>43</v>
      </c>
      <c r="H26" s="11">
        <f>[22]Abril!$G$11</f>
        <v>64</v>
      </c>
      <c r="I26" s="11">
        <f>[22]Abril!$G$12</f>
        <v>60</v>
      </c>
      <c r="J26" s="11">
        <f>[22]Abril!$G$13</f>
        <v>47</v>
      </c>
      <c r="K26" s="11">
        <f>[22]Abril!$G$14</f>
        <v>52</v>
      </c>
      <c r="L26" s="11">
        <f>[22]Abril!$G$15</f>
        <v>50</v>
      </c>
      <c r="M26" s="11">
        <f>[22]Abril!$G$16</f>
        <v>49</v>
      </c>
      <c r="N26" s="11">
        <f>[22]Abril!$G$17</f>
        <v>57</v>
      </c>
      <c r="O26" s="11">
        <f>[22]Abril!$G$18</f>
        <v>62</v>
      </c>
      <c r="P26" s="11">
        <f>[22]Abril!$G$19</f>
        <v>88</v>
      </c>
      <c r="Q26" s="11">
        <f>[22]Abril!$G$20</f>
        <v>83</v>
      </c>
      <c r="R26" s="11">
        <f>[22]Abril!$G$21</f>
        <v>45</v>
      </c>
      <c r="S26" s="11">
        <f>[22]Abril!$G$22</f>
        <v>37</v>
      </c>
      <c r="T26" s="11">
        <f>[22]Abril!$G$23</f>
        <v>50</v>
      </c>
      <c r="U26" s="11">
        <f>[22]Abril!$G$24</f>
        <v>44</v>
      </c>
      <c r="V26" s="11">
        <f>[22]Abril!$G$25</f>
        <v>55</v>
      </c>
      <c r="W26" s="11">
        <f>[22]Abril!$G$26</f>
        <v>48</v>
      </c>
      <c r="X26" s="11">
        <f>[22]Abril!$G$27</f>
        <v>38</v>
      </c>
      <c r="Y26" s="11">
        <f>[22]Abril!$G$28</f>
        <v>51</v>
      </c>
      <c r="Z26" s="11">
        <f>[22]Abril!$G$29</f>
        <v>43</v>
      </c>
      <c r="AA26" s="11">
        <f>[22]Abril!$G$30</f>
        <v>44</v>
      </c>
      <c r="AB26" s="11">
        <f>[22]Abril!$G$31</f>
        <v>46</v>
      </c>
      <c r="AC26" s="11">
        <f>[22]Abril!$G$32</f>
        <v>46</v>
      </c>
      <c r="AD26" s="11">
        <f>[22]Abril!$G$33</f>
        <v>46</v>
      </c>
      <c r="AE26" s="11">
        <f>[22]Abril!$G$34</f>
        <v>49</v>
      </c>
      <c r="AF26" s="14">
        <f t="shared" ref="AF6:AF49" si="3">MIN(B26:AE26)</f>
        <v>37</v>
      </c>
      <c r="AG26" s="70">
        <f t="shared" ref="AG6:AG49" si="4">AVERAGE(B26:AE26)</f>
        <v>52.166666666666664</v>
      </c>
      <c r="AI26" t="s">
        <v>35</v>
      </c>
      <c r="AL26" t="s">
        <v>35</v>
      </c>
    </row>
    <row r="27" spans="1:38" x14ac:dyDescent="0.2">
      <c r="A27" s="43" t="s">
        <v>8</v>
      </c>
      <c r="B27" s="11">
        <f>[23]Abril!$G$5</f>
        <v>65</v>
      </c>
      <c r="C27" s="11">
        <f>[23]Abril!$G$6</f>
        <v>45</v>
      </c>
      <c r="D27" s="11">
        <f>[23]Abril!$G$7</f>
        <v>37</v>
      </c>
      <c r="E27" s="11">
        <f>[23]Abril!$G$8</f>
        <v>45</v>
      </c>
      <c r="F27" s="11">
        <f>[23]Abril!$G$9</f>
        <v>33</v>
      </c>
      <c r="G27" s="11">
        <f>[23]Abril!$G$10</f>
        <v>34</v>
      </c>
      <c r="H27" s="11">
        <f>[23]Abril!$G$11</f>
        <v>60</v>
      </c>
      <c r="I27" s="11">
        <f>[23]Abril!$G$12</f>
        <v>50</v>
      </c>
      <c r="J27" s="11">
        <f>[23]Abril!$G$13</f>
        <v>49</v>
      </c>
      <c r="K27" s="11">
        <f>[23]Abril!$G$14</f>
        <v>40</v>
      </c>
      <c r="L27" s="11">
        <f>[23]Abril!$G$15</f>
        <v>38</v>
      </c>
      <c r="M27" s="11">
        <f>[23]Abril!$G$16</f>
        <v>45</v>
      </c>
      <c r="N27" s="11">
        <f>[23]Abril!$G$17</f>
        <v>68</v>
      </c>
      <c r="O27" s="11">
        <f>[23]Abril!$G$18</f>
        <v>63</v>
      </c>
      <c r="P27" s="11">
        <f>[23]Abril!$G$19</f>
        <v>89</v>
      </c>
      <c r="Q27" s="11">
        <f>[23]Abril!$G$20</f>
        <v>75</v>
      </c>
      <c r="R27" s="11">
        <f>[23]Abril!$G$21</f>
        <v>41</v>
      </c>
      <c r="S27" s="11">
        <f>[23]Abril!$G$22</f>
        <v>34</v>
      </c>
      <c r="T27" s="11">
        <f>[23]Abril!$G$23</f>
        <v>42</v>
      </c>
      <c r="U27" s="11">
        <f>[23]Abril!$G$24</f>
        <v>39</v>
      </c>
      <c r="V27" s="11">
        <f>[23]Abril!$G$25</f>
        <v>49</v>
      </c>
      <c r="W27" s="11">
        <f>[23]Abril!$G$26</f>
        <v>40</v>
      </c>
      <c r="X27" s="11">
        <f>[23]Abril!$G$27</f>
        <v>35</v>
      </c>
      <c r="Y27" s="11">
        <f>[23]Abril!$G$28</f>
        <v>48</v>
      </c>
      <c r="Z27" s="11">
        <f>[23]Abril!$G$29</f>
        <v>42</v>
      </c>
      <c r="AA27" s="11">
        <f>[23]Abril!$G$30</f>
        <v>51</v>
      </c>
      <c r="AB27" s="11">
        <f>[23]Abril!$G$31</f>
        <v>39</v>
      </c>
      <c r="AC27" s="11">
        <f>[23]Abril!$G$32</f>
        <v>38</v>
      </c>
      <c r="AD27" s="11">
        <f>[23]Abril!$G$33</f>
        <v>37</v>
      </c>
      <c r="AE27" s="11">
        <f>[23]Abril!$G$34</f>
        <v>40</v>
      </c>
      <c r="AF27" s="14">
        <f t="shared" si="3"/>
        <v>33</v>
      </c>
      <c r="AG27" s="70">
        <f t="shared" si="4"/>
        <v>47.033333333333331</v>
      </c>
      <c r="AI27" t="s">
        <v>35</v>
      </c>
      <c r="AJ27" t="s">
        <v>35</v>
      </c>
      <c r="AK27" t="s">
        <v>35</v>
      </c>
    </row>
    <row r="28" spans="1:38" x14ac:dyDescent="0.2">
      <c r="A28" s="43" t="s">
        <v>9</v>
      </c>
      <c r="B28" s="11">
        <f>[24]Abril!$G$5</f>
        <v>68</v>
      </c>
      <c r="C28" s="11">
        <f>[24]Abril!$G$6</f>
        <v>42</v>
      </c>
      <c r="D28" s="11">
        <f>[24]Abril!$G$7</f>
        <v>36</v>
      </c>
      <c r="E28" s="11">
        <f>[24]Abril!$G$8</f>
        <v>33</v>
      </c>
      <c r="F28" s="11">
        <f>[24]Abril!$G$9</f>
        <v>30</v>
      </c>
      <c r="G28" s="11">
        <f>[24]Abril!$G$10</f>
        <v>35</v>
      </c>
      <c r="H28" s="11">
        <f>[24]Abril!$G$11</f>
        <v>51</v>
      </c>
      <c r="I28" s="11">
        <f>[24]Abril!$G$12</f>
        <v>48</v>
      </c>
      <c r="J28" s="11">
        <f>[24]Abril!$G$13</f>
        <v>43</v>
      </c>
      <c r="K28" s="11">
        <f>[24]Abril!$G$14</f>
        <v>39</v>
      </c>
      <c r="L28" s="11">
        <f>[24]Abril!$G$15</f>
        <v>39</v>
      </c>
      <c r="M28" s="11">
        <f>[24]Abril!$G$16</f>
        <v>49</v>
      </c>
      <c r="N28" s="11">
        <f>[24]Abril!$G$17</f>
        <v>62</v>
      </c>
      <c r="O28" s="11">
        <f>[24]Abril!$G$18</f>
        <v>63</v>
      </c>
      <c r="P28" s="11">
        <f>[24]Abril!$G$19</f>
        <v>89</v>
      </c>
      <c r="Q28" s="11">
        <f>[24]Abril!$G$20</f>
        <v>87</v>
      </c>
      <c r="R28" s="11">
        <f>[24]Abril!$G$21</f>
        <v>40</v>
      </c>
      <c r="S28" s="11">
        <f>[24]Abril!$G$22</f>
        <v>35</v>
      </c>
      <c r="T28" s="11">
        <f>[24]Abril!$G$23</f>
        <v>34</v>
      </c>
      <c r="U28" s="11">
        <f>[24]Abril!$G$24</f>
        <v>39</v>
      </c>
      <c r="V28" s="11">
        <f>[24]Abril!$G$25</f>
        <v>41</v>
      </c>
      <c r="W28" s="11">
        <f>[24]Abril!$G$26</f>
        <v>36</v>
      </c>
      <c r="X28" s="11">
        <f>[24]Abril!$G$27</f>
        <v>31</v>
      </c>
      <c r="Y28" s="11">
        <f>[24]Abril!$G$28</f>
        <v>37</v>
      </c>
      <c r="Z28" s="11">
        <f>[24]Abril!$G$29</f>
        <v>33</v>
      </c>
      <c r="AA28" s="11">
        <f>[24]Abril!$G$30</f>
        <v>36</v>
      </c>
      <c r="AB28" s="11">
        <f>[24]Abril!$G$31</f>
        <v>37</v>
      </c>
      <c r="AC28" s="11">
        <f>[24]Abril!$G$32</f>
        <v>35</v>
      </c>
      <c r="AD28" s="11">
        <f>[24]Abril!$G$33</f>
        <v>32</v>
      </c>
      <c r="AE28" s="11">
        <f>[24]Abril!$G$34</f>
        <v>37</v>
      </c>
      <c r="AF28" s="14">
        <f t="shared" si="3"/>
        <v>30</v>
      </c>
      <c r="AG28" s="70">
        <f t="shared" si="4"/>
        <v>43.9</v>
      </c>
      <c r="AK28" t="s">
        <v>35</v>
      </c>
    </row>
    <row r="29" spans="1:38" x14ac:dyDescent="0.2">
      <c r="A29" s="43" t="s">
        <v>32</v>
      </c>
      <c r="B29" s="11">
        <f>[25]Abril!$G$5</f>
        <v>66</v>
      </c>
      <c r="C29" s="11">
        <f>[25]Abril!$G$6</f>
        <v>48</v>
      </c>
      <c r="D29" s="11">
        <f>[25]Abril!$G$7</f>
        <v>39</v>
      </c>
      <c r="E29" s="11">
        <f>[25]Abril!$G$8</f>
        <v>33</v>
      </c>
      <c r="F29" s="11">
        <f>[25]Abril!$G$9</f>
        <v>31</v>
      </c>
      <c r="G29" s="11">
        <f>[25]Abril!$G$10</f>
        <v>30</v>
      </c>
      <c r="H29" s="11">
        <f>[25]Abril!$G$11</f>
        <v>47</v>
      </c>
      <c r="I29" s="11">
        <f>[25]Abril!$G$12</f>
        <v>55</v>
      </c>
      <c r="J29" s="11">
        <f>[25]Abril!$G$13</f>
        <v>42</v>
      </c>
      <c r="K29" s="11">
        <f>[25]Abril!$G$14</f>
        <v>43</v>
      </c>
      <c r="L29" s="11">
        <f>[25]Abril!$G$15</f>
        <v>60</v>
      </c>
      <c r="M29" s="11">
        <f>[25]Abril!$G$16</f>
        <v>50</v>
      </c>
      <c r="N29" s="11">
        <f>[25]Abril!$G$17</f>
        <v>49</v>
      </c>
      <c r="O29" s="11">
        <f>[25]Abril!$G$18</f>
        <v>43</v>
      </c>
      <c r="P29" s="11">
        <f>[25]Abril!$G$19</f>
        <v>77</v>
      </c>
      <c r="Q29" s="11">
        <f>[25]Abril!$G$20</f>
        <v>69</v>
      </c>
      <c r="R29" s="11">
        <f>[25]Abril!$G$21</f>
        <v>28</v>
      </c>
      <c r="S29" s="11">
        <f>[25]Abril!$G$22</f>
        <v>22</v>
      </c>
      <c r="T29" s="11">
        <f>[25]Abril!$G$23</f>
        <v>34</v>
      </c>
      <c r="U29" s="11">
        <f>[25]Abril!$G$24</f>
        <v>34</v>
      </c>
      <c r="V29" s="11">
        <f>[25]Abril!$G$25</f>
        <v>39</v>
      </c>
      <c r="W29" s="11">
        <f>[25]Abril!$G$26</f>
        <v>45</v>
      </c>
      <c r="X29" s="11">
        <f>[25]Abril!$G$27</f>
        <v>33</v>
      </c>
      <c r="Y29" s="11">
        <f>[25]Abril!$G$28</f>
        <v>50</v>
      </c>
      <c r="Z29" s="11">
        <f>[25]Abril!$G$29</f>
        <v>33</v>
      </c>
      <c r="AA29" s="11">
        <f>[25]Abril!$G$30</f>
        <v>34</v>
      </c>
      <c r="AB29" s="11">
        <f>[25]Abril!$G$31</f>
        <v>37</v>
      </c>
      <c r="AC29" s="11">
        <f>[25]Abril!$G$32</f>
        <v>39</v>
      </c>
      <c r="AD29" s="11">
        <f>[25]Abril!$G$33</f>
        <v>35</v>
      </c>
      <c r="AE29" s="11">
        <f>[25]Abril!$G$34</f>
        <v>41</v>
      </c>
      <c r="AF29" s="14">
        <f t="shared" si="3"/>
        <v>22</v>
      </c>
      <c r="AG29" s="70">
        <f t="shared" si="4"/>
        <v>42.866666666666667</v>
      </c>
      <c r="AJ29" t="s">
        <v>35</v>
      </c>
      <c r="AK29" t="s">
        <v>35</v>
      </c>
    </row>
    <row r="30" spans="1:38" x14ac:dyDescent="0.2">
      <c r="A30" s="43" t="s">
        <v>10</v>
      </c>
      <c r="B30" s="11">
        <f>[26]Abril!$G$5</f>
        <v>78</v>
      </c>
      <c r="C30" s="11">
        <f>[26]Abril!$G$6</f>
        <v>41</v>
      </c>
      <c r="D30" s="11">
        <f>[26]Abril!$G$7</f>
        <v>35</v>
      </c>
      <c r="E30" s="11">
        <f>[26]Abril!$G$8</f>
        <v>37</v>
      </c>
      <c r="F30" s="11">
        <f>[26]Abril!$G$9</f>
        <v>34</v>
      </c>
      <c r="G30" s="11">
        <f>[26]Abril!$G$10</f>
        <v>34</v>
      </c>
      <c r="H30" s="11">
        <f>[26]Abril!$G$11</f>
        <v>59</v>
      </c>
      <c r="I30" s="11">
        <f>[26]Abril!$G$12</f>
        <v>54</v>
      </c>
      <c r="J30" s="11">
        <f>[26]Abril!$G$13</f>
        <v>47</v>
      </c>
      <c r="K30" s="11">
        <f>[26]Abril!$G$14</f>
        <v>38</v>
      </c>
      <c r="L30" s="11">
        <f>[26]Abril!$G$15</f>
        <v>42</v>
      </c>
      <c r="M30" s="11">
        <f>[26]Abril!$G$16</f>
        <v>46</v>
      </c>
      <c r="N30" s="11">
        <f>[26]Abril!$G$17</f>
        <v>60</v>
      </c>
      <c r="O30" s="11">
        <f>[26]Abril!$G$18</f>
        <v>66</v>
      </c>
      <c r="P30" s="11">
        <f>[26]Abril!$G$19</f>
        <v>87</v>
      </c>
      <c r="Q30" s="11">
        <f>[26]Abril!$G$20</f>
        <v>73</v>
      </c>
      <c r="R30" s="11">
        <f>[26]Abril!$G$21</f>
        <v>43</v>
      </c>
      <c r="S30" s="11">
        <f>[26]Abril!$G$22</f>
        <v>34</v>
      </c>
      <c r="T30" s="11">
        <f>[26]Abril!$G$23</f>
        <v>39</v>
      </c>
      <c r="U30" s="11">
        <f>[26]Abril!$G$24</f>
        <v>41</v>
      </c>
      <c r="V30" s="11">
        <f>[26]Abril!$G$25</f>
        <v>48</v>
      </c>
      <c r="W30" s="11">
        <f>[26]Abril!$G$26</f>
        <v>49</v>
      </c>
      <c r="X30" s="11">
        <f>[26]Abril!$G$27</f>
        <v>33</v>
      </c>
      <c r="Y30" s="11">
        <f>[26]Abril!$G$28</f>
        <v>50</v>
      </c>
      <c r="Z30" s="11">
        <f>[26]Abril!$G$29</f>
        <v>41</v>
      </c>
      <c r="AA30" s="11">
        <f>[26]Abril!$G$30</f>
        <v>40</v>
      </c>
      <c r="AB30" s="11">
        <f>[26]Abril!$G$31</f>
        <v>42</v>
      </c>
      <c r="AC30" s="11">
        <f>[26]Abril!$G$32</f>
        <v>42</v>
      </c>
      <c r="AD30" s="11">
        <f>[26]Abril!$G$33</f>
        <v>42</v>
      </c>
      <c r="AE30" s="11">
        <f>[26]Abril!$G$34</f>
        <v>46</v>
      </c>
      <c r="AF30" s="14">
        <f t="shared" si="3"/>
        <v>33</v>
      </c>
      <c r="AG30" s="70">
        <f t="shared" si="4"/>
        <v>47.366666666666667</v>
      </c>
      <c r="AJ30" t="s">
        <v>35</v>
      </c>
      <c r="AK30" t="s">
        <v>35</v>
      </c>
    </row>
    <row r="31" spans="1:38" x14ac:dyDescent="0.2">
      <c r="A31" s="43" t="s">
        <v>156</v>
      </c>
      <c r="B31" s="11">
        <f>[27]Abril!$G$5</f>
        <v>79</v>
      </c>
      <c r="C31" s="11">
        <f>[27]Abril!$G$6</f>
        <v>46</v>
      </c>
      <c r="D31" s="11">
        <f>[27]Abril!$G$7</f>
        <v>48</v>
      </c>
      <c r="E31" s="11">
        <f>[27]Abril!$G$8</f>
        <v>43</v>
      </c>
      <c r="F31" s="11">
        <f>[27]Abril!$G$9</f>
        <v>34</v>
      </c>
      <c r="G31" s="11">
        <f>[27]Abril!$G$10</f>
        <v>39</v>
      </c>
      <c r="H31" s="11">
        <f>[27]Abril!$G$11</f>
        <v>68</v>
      </c>
      <c r="I31" s="11">
        <f>[27]Abril!$G$12</f>
        <v>59</v>
      </c>
      <c r="J31" s="11">
        <f>[27]Abril!$G$13</f>
        <v>47</v>
      </c>
      <c r="K31" s="11">
        <f>[27]Abril!$G$14</f>
        <v>47</v>
      </c>
      <c r="L31" s="11">
        <f>[27]Abril!$G$15</f>
        <v>50</v>
      </c>
      <c r="M31" s="11">
        <f>[27]Abril!$G$16</f>
        <v>56</v>
      </c>
      <c r="N31" s="11">
        <f>[27]Abril!$G$17</f>
        <v>64</v>
      </c>
      <c r="O31" s="11">
        <f>[27]Abril!$G$18</f>
        <v>67</v>
      </c>
      <c r="P31" s="11">
        <f>[27]Abril!$G$19</f>
        <v>87</v>
      </c>
      <c r="Q31" s="11">
        <f>[27]Abril!$G$20</f>
        <v>79</v>
      </c>
      <c r="R31" s="11">
        <f>[27]Abril!$G$21</f>
        <v>48</v>
      </c>
      <c r="S31" s="11">
        <f>[27]Abril!$G$22</f>
        <v>37</v>
      </c>
      <c r="T31" s="11">
        <f>[27]Abril!$G$23</f>
        <v>52</v>
      </c>
      <c r="U31" s="11">
        <f>[27]Abril!$G$24</f>
        <v>48</v>
      </c>
      <c r="V31" s="11">
        <f>[27]Abril!$G$25</f>
        <v>57</v>
      </c>
      <c r="W31" s="11">
        <f>[27]Abril!$G$26</f>
        <v>52</v>
      </c>
      <c r="X31" s="11">
        <f>[27]Abril!$G$27</f>
        <v>34</v>
      </c>
      <c r="Y31" s="11">
        <f>[27]Abril!$G$28</f>
        <v>59</v>
      </c>
      <c r="Z31" s="11">
        <f>[27]Abril!$G$29</f>
        <v>45</v>
      </c>
      <c r="AA31" s="11">
        <f>[27]Abril!$G$30</f>
        <v>52</v>
      </c>
      <c r="AB31" s="11">
        <f>[27]Abril!$G$31</f>
        <v>47</v>
      </c>
      <c r="AC31" s="11">
        <f>[27]Abril!$G$32</f>
        <v>48</v>
      </c>
      <c r="AD31" s="11">
        <f>[27]Abril!$G$33</f>
        <v>52</v>
      </c>
      <c r="AE31" s="11">
        <f>[27]Abril!$G$34</f>
        <v>51</v>
      </c>
      <c r="AF31" s="14">
        <f t="shared" si="3"/>
        <v>34</v>
      </c>
      <c r="AG31" s="70">
        <f t="shared" si="4"/>
        <v>53.166666666666664</v>
      </c>
      <c r="AH31" s="12" t="s">
        <v>35</v>
      </c>
      <c r="AI31" t="s">
        <v>35</v>
      </c>
      <c r="AK31" t="s">
        <v>35</v>
      </c>
    </row>
    <row r="32" spans="1:38" x14ac:dyDescent="0.2">
      <c r="A32" s="43" t="s">
        <v>11</v>
      </c>
      <c r="B32" s="11">
        <f>[28]Abril!$G$5</f>
        <v>76</v>
      </c>
      <c r="C32" s="11">
        <f>[28]Abril!$G$6</f>
        <v>53</v>
      </c>
      <c r="D32" s="11">
        <f>[28]Abril!$G$7</f>
        <v>43</v>
      </c>
      <c r="E32" s="11">
        <f>[28]Abril!$G$8</f>
        <v>41</v>
      </c>
      <c r="F32" s="11">
        <f>[28]Abril!$G$9</f>
        <v>37</v>
      </c>
      <c r="G32" s="11">
        <f>[28]Abril!$G$10</f>
        <v>41</v>
      </c>
      <c r="H32" s="11">
        <f>[28]Abril!$G$11</f>
        <v>68</v>
      </c>
      <c r="I32" s="11">
        <f>[28]Abril!$G$12</f>
        <v>62</v>
      </c>
      <c r="J32" s="11">
        <f>[28]Abril!$G$13</f>
        <v>46</v>
      </c>
      <c r="K32" s="11">
        <f>[28]Abril!$G$14</f>
        <v>57</v>
      </c>
      <c r="L32" s="11">
        <f>[28]Abril!$G$15</f>
        <v>62</v>
      </c>
      <c r="M32" s="11">
        <f>[28]Abril!$G$16</f>
        <v>66</v>
      </c>
      <c r="N32" s="11">
        <f>[28]Abril!$G$17</f>
        <v>58</v>
      </c>
      <c r="O32" s="11">
        <f>[28]Abril!$G$18</f>
        <v>53</v>
      </c>
      <c r="P32" s="11">
        <f>[28]Abril!$G$19</f>
        <v>86</v>
      </c>
      <c r="Q32" s="11">
        <f>[28]Abril!$G$20</f>
        <v>78</v>
      </c>
      <c r="R32" s="11">
        <f>[28]Abril!$G$21</f>
        <v>48</v>
      </c>
      <c r="S32" s="11">
        <f>[28]Abril!$G$22</f>
        <v>41</v>
      </c>
      <c r="T32" s="11">
        <f>[28]Abril!$G$23</f>
        <v>50</v>
      </c>
      <c r="U32" s="11">
        <f>[28]Abril!$G$24</f>
        <v>44</v>
      </c>
      <c r="V32" s="11">
        <f>[28]Abril!$G$25</f>
        <v>51</v>
      </c>
      <c r="W32" s="11">
        <f>[28]Abril!$G$26</f>
        <v>45</v>
      </c>
      <c r="X32" s="11">
        <f>[28]Abril!$G$27</f>
        <v>32</v>
      </c>
      <c r="Y32" s="11">
        <f>[28]Abril!$G$28</f>
        <v>50</v>
      </c>
      <c r="Z32" s="11">
        <f>[28]Abril!$G$29</f>
        <v>35</v>
      </c>
      <c r="AA32" s="11">
        <f>[28]Abril!$G$30</f>
        <v>41</v>
      </c>
      <c r="AB32" s="11">
        <f>[28]Abril!$G$31</f>
        <v>43</v>
      </c>
      <c r="AC32" s="11">
        <f>[28]Abril!$G$32</f>
        <v>45</v>
      </c>
      <c r="AD32" s="11">
        <f>[28]Abril!$G$33</f>
        <v>43</v>
      </c>
      <c r="AE32" s="11">
        <f>[28]Abril!$G$34</f>
        <v>47</v>
      </c>
      <c r="AF32" s="14">
        <f t="shared" si="3"/>
        <v>32</v>
      </c>
      <c r="AG32" s="70">
        <f t="shared" si="4"/>
        <v>51.4</v>
      </c>
      <c r="AK32" t="s">
        <v>35</v>
      </c>
    </row>
    <row r="33" spans="1:38" s="5" customFormat="1" x14ac:dyDescent="0.2">
      <c r="A33" s="43" t="s">
        <v>12</v>
      </c>
      <c r="B33" s="11">
        <f>[29]Abril!$G$5</f>
        <v>61</v>
      </c>
      <c r="C33" s="11">
        <f>[29]Abril!$G$6</f>
        <v>52</v>
      </c>
      <c r="D33" s="11">
        <f>[29]Abril!$G$7</f>
        <v>50</v>
      </c>
      <c r="E33" s="11">
        <f>[29]Abril!$G$8</f>
        <v>38</v>
      </c>
      <c r="F33" s="11">
        <f>[29]Abril!$G$9</f>
        <v>37</v>
      </c>
      <c r="G33" s="11">
        <f>[29]Abril!$G$10</f>
        <v>40</v>
      </c>
      <c r="H33" s="11">
        <f>[29]Abril!$G$11</f>
        <v>52</v>
      </c>
      <c r="I33" s="11">
        <f>[29]Abril!$G$12</f>
        <v>60</v>
      </c>
      <c r="J33" s="11">
        <f>[29]Abril!$G$13</f>
        <v>47</v>
      </c>
      <c r="K33" s="11">
        <f>[29]Abril!$G$14</f>
        <v>56</v>
      </c>
      <c r="L33" s="11">
        <f>[29]Abril!$G$15</f>
        <v>73</v>
      </c>
      <c r="M33" s="11">
        <f>[29]Abril!$G$16</f>
        <v>64</v>
      </c>
      <c r="N33" s="11">
        <f>[29]Abril!$G$17</f>
        <v>63</v>
      </c>
      <c r="O33" s="11">
        <f>[29]Abril!$G$18</f>
        <v>55</v>
      </c>
      <c r="P33" s="11">
        <f>[29]Abril!$G$19</f>
        <v>65</v>
      </c>
      <c r="Q33" s="11">
        <f>[29]Abril!$G$20</f>
        <v>73</v>
      </c>
      <c r="R33" s="11">
        <f>[29]Abril!$G$21</f>
        <v>66</v>
      </c>
      <c r="S33" s="11">
        <f>[29]Abril!$G$22</f>
        <v>38</v>
      </c>
      <c r="T33" s="11">
        <f>[29]Abril!$G$23</f>
        <v>33</v>
      </c>
      <c r="U33" s="11">
        <f>[29]Abril!$G$24</f>
        <v>42</v>
      </c>
      <c r="V33" s="11">
        <f>[29]Abril!$G$25</f>
        <v>50</v>
      </c>
      <c r="W33" s="11">
        <f>[29]Abril!$G$26</f>
        <v>49</v>
      </c>
      <c r="X33" s="11">
        <f>[29]Abril!$G$27</f>
        <v>42</v>
      </c>
      <c r="Y33" s="11">
        <f>[29]Abril!$G$28</f>
        <v>55</v>
      </c>
      <c r="Z33" s="11">
        <f>[29]Abril!$G$29</f>
        <v>38</v>
      </c>
      <c r="AA33" s="11">
        <f>[29]Abril!$G$30</f>
        <v>41</v>
      </c>
      <c r="AB33" s="11">
        <f>[29]Abril!$G$31</f>
        <v>47</v>
      </c>
      <c r="AC33" s="11">
        <f>[29]Abril!$G$32</f>
        <v>47</v>
      </c>
      <c r="AD33" s="11">
        <f>[29]Abril!$G$33</f>
        <v>49</v>
      </c>
      <c r="AE33" s="11">
        <f>[29]Abril!$G$34</f>
        <v>47</v>
      </c>
      <c r="AF33" s="14">
        <f t="shared" si="3"/>
        <v>33</v>
      </c>
      <c r="AG33" s="70">
        <f t="shared" si="4"/>
        <v>51</v>
      </c>
      <c r="AI33" s="5" t="s">
        <v>35</v>
      </c>
    </row>
    <row r="34" spans="1:38" x14ac:dyDescent="0.2">
      <c r="A34" s="43" t="s">
        <v>13</v>
      </c>
      <c r="B34" s="11">
        <f>[30]Abril!$G$5</f>
        <v>56</v>
      </c>
      <c r="C34" s="11">
        <f>[30]Abril!$G$6</f>
        <v>57</v>
      </c>
      <c r="D34" s="11">
        <f>[30]Abril!$G$7</f>
        <v>52</v>
      </c>
      <c r="E34" s="11">
        <f>[30]Abril!$G$8</f>
        <v>46</v>
      </c>
      <c r="F34" s="11">
        <f>[30]Abril!$G$9</f>
        <v>43</v>
      </c>
      <c r="G34" s="11">
        <f>[30]Abril!$G$10</f>
        <v>47</v>
      </c>
      <c r="H34" s="11">
        <f>[30]Abril!$G$11</f>
        <v>55</v>
      </c>
      <c r="I34" s="11">
        <f>[30]Abril!$G$12</f>
        <v>55</v>
      </c>
      <c r="J34" s="11">
        <f>[30]Abril!$G$13</f>
        <v>60</v>
      </c>
      <c r="K34" s="11">
        <f>[30]Abril!$G$14</f>
        <v>56</v>
      </c>
      <c r="L34" s="11">
        <f>[30]Abril!$G$15</f>
        <v>72</v>
      </c>
      <c r="M34" s="11">
        <f>[30]Abril!$G$16</f>
        <v>64</v>
      </c>
      <c r="N34" s="11">
        <f>[30]Abril!$G$17</f>
        <v>54</v>
      </c>
      <c r="O34" s="11">
        <f>[30]Abril!$G$18</f>
        <v>56</v>
      </c>
      <c r="P34" s="11">
        <f>[30]Abril!$G$19</f>
        <v>60</v>
      </c>
      <c r="Q34" s="11">
        <f>[30]Abril!$G$20</f>
        <v>64</v>
      </c>
      <c r="R34" s="11">
        <f>[30]Abril!$G$21</f>
        <v>78</v>
      </c>
      <c r="S34" s="11">
        <f>[30]Abril!$G$22</f>
        <v>47</v>
      </c>
      <c r="T34" s="11">
        <f>[30]Abril!$G$23</f>
        <v>43</v>
      </c>
      <c r="U34" s="11">
        <f>[30]Abril!$G$24</f>
        <v>49</v>
      </c>
      <c r="V34" s="11">
        <f>[30]Abril!$G$25</f>
        <v>47</v>
      </c>
      <c r="W34" s="11">
        <f>[30]Abril!$G$26</f>
        <v>50</v>
      </c>
      <c r="X34" s="11">
        <f>[30]Abril!$G$27</f>
        <v>43</v>
      </c>
      <c r="Y34" s="11">
        <f>[30]Abril!$G$28</f>
        <v>44</v>
      </c>
      <c r="Z34" s="11">
        <f>[30]Abril!$G$29</f>
        <v>33</v>
      </c>
      <c r="AA34" s="11">
        <f>[30]Abril!$G$30</f>
        <v>38</v>
      </c>
      <c r="AB34" s="11">
        <f>[30]Abril!$G$31</f>
        <v>42</v>
      </c>
      <c r="AC34" s="11">
        <f>[30]Abril!$G$32</f>
        <v>46</v>
      </c>
      <c r="AD34" s="11">
        <f>[30]Abril!$G$33</f>
        <v>45</v>
      </c>
      <c r="AE34" s="11">
        <f>[30]Abril!$G$34</f>
        <v>42</v>
      </c>
      <c r="AF34" s="14">
        <f t="shared" si="3"/>
        <v>33</v>
      </c>
      <c r="AG34" s="70">
        <f t="shared" si="4"/>
        <v>51.466666666666669</v>
      </c>
      <c r="AJ34" t="s">
        <v>35</v>
      </c>
    </row>
    <row r="35" spans="1:38" x14ac:dyDescent="0.2">
      <c r="A35" s="43" t="s">
        <v>157</v>
      </c>
      <c r="B35" s="11">
        <f>[31]Abril!$G$5</f>
        <v>76</v>
      </c>
      <c r="C35" s="11">
        <f>[31]Abril!$G$6</f>
        <v>55</v>
      </c>
      <c r="D35" s="11">
        <f>[31]Abril!$G$7</f>
        <v>39</v>
      </c>
      <c r="E35" s="11">
        <f>[31]Abril!$G$8</f>
        <v>39</v>
      </c>
      <c r="F35" s="11">
        <f>[31]Abril!$G$9</f>
        <v>34</v>
      </c>
      <c r="G35" s="11">
        <f>[31]Abril!$G$10</f>
        <v>39</v>
      </c>
      <c r="H35" s="11">
        <f>[31]Abril!$G$11</f>
        <v>63</v>
      </c>
      <c r="I35" s="11">
        <f>[31]Abril!$G$12</f>
        <v>60</v>
      </c>
      <c r="J35" s="11">
        <f>[31]Abril!$G$13</f>
        <v>48</v>
      </c>
      <c r="K35" s="11">
        <f>[31]Abril!$G$14</f>
        <v>51</v>
      </c>
      <c r="L35" s="11">
        <f>[31]Abril!$G$15</f>
        <v>48</v>
      </c>
      <c r="M35" s="11">
        <f>[31]Abril!$G$16</f>
        <v>55</v>
      </c>
      <c r="N35" s="11">
        <f>[31]Abril!$G$17</f>
        <v>49</v>
      </c>
      <c r="O35" s="11">
        <f>[31]Abril!$G$18</f>
        <v>51</v>
      </c>
      <c r="P35" s="11">
        <f>[31]Abril!$G$19</f>
        <v>90</v>
      </c>
      <c r="Q35" s="11">
        <f>[31]Abril!$G$20</f>
        <v>91</v>
      </c>
      <c r="R35" s="11">
        <f>[31]Abril!$G$21</f>
        <v>60</v>
      </c>
      <c r="S35" s="11">
        <f>[31]Abril!$G$22</f>
        <v>40</v>
      </c>
      <c r="T35" s="11">
        <f>[31]Abril!$G$23</f>
        <v>41</v>
      </c>
      <c r="U35" s="11">
        <f>[31]Abril!$G$24</f>
        <v>38</v>
      </c>
      <c r="V35" s="11">
        <f>[31]Abril!$G$25</f>
        <v>44</v>
      </c>
      <c r="W35" s="11">
        <f>[31]Abril!$G$26</f>
        <v>40</v>
      </c>
      <c r="X35" s="11">
        <f>[31]Abril!$G$27</f>
        <v>30</v>
      </c>
      <c r="Y35" s="11">
        <f>[31]Abril!$G$28</f>
        <v>35</v>
      </c>
      <c r="Z35" s="11">
        <f>[31]Abril!$G$29</f>
        <v>34</v>
      </c>
      <c r="AA35" s="11">
        <f>[31]Abril!$G$30</f>
        <v>39</v>
      </c>
      <c r="AB35" s="11">
        <f>[31]Abril!$G$31</f>
        <v>40</v>
      </c>
      <c r="AC35" s="11">
        <f>[31]Abril!$G$32</f>
        <v>41</v>
      </c>
      <c r="AD35" s="11">
        <f>[31]Abril!$G$33</f>
        <v>36</v>
      </c>
      <c r="AE35" s="11">
        <f>[31]Abril!$G$34</f>
        <v>41</v>
      </c>
      <c r="AF35" s="14">
        <f t="shared" si="3"/>
        <v>30</v>
      </c>
      <c r="AG35" s="70">
        <f t="shared" si="4"/>
        <v>48.233333333333334</v>
      </c>
    </row>
    <row r="36" spans="1:38" x14ac:dyDescent="0.2">
      <c r="A36" s="43" t="s">
        <v>128</v>
      </c>
      <c r="B36" s="11">
        <f>[32]Abril!$G$5</f>
        <v>72</v>
      </c>
      <c r="C36" s="11">
        <f>[32]Abril!$G$6</f>
        <v>45</v>
      </c>
      <c r="D36" s="11">
        <f>[32]Abril!$G$7</f>
        <v>36</v>
      </c>
      <c r="E36" s="11">
        <f>[32]Abril!$G$8</f>
        <v>39</v>
      </c>
      <c r="F36" s="11">
        <f>[32]Abril!$G$9</f>
        <v>37</v>
      </c>
      <c r="G36" s="11">
        <f>[32]Abril!$G$10</f>
        <v>41</v>
      </c>
      <c r="H36" s="11">
        <f>[32]Abril!$G$11</f>
        <v>50</v>
      </c>
      <c r="I36" s="11">
        <f>[32]Abril!$G$12</f>
        <v>47</v>
      </c>
      <c r="J36" s="11">
        <f>[32]Abril!$G$13</f>
        <v>46</v>
      </c>
      <c r="K36" s="11">
        <f>[32]Abril!$G$14</f>
        <v>42</v>
      </c>
      <c r="L36" s="11">
        <f>[32]Abril!$G$15</f>
        <v>43</v>
      </c>
      <c r="M36" s="11">
        <f>[32]Abril!$G$16</f>
        <v>51</v>
      </c>
      <c r="N36" s="11">
        <f>[32]Abril!$G$17</f>
        <v>64</v>
      </c>
      <c r="O36" s="11">
        <f>[32]Abril!$G$18</f>
        <v>67</v>
      </c>
      <c r="P36" s="11">
        <f>[32]Abril!$G$19</f>
        <v>91</v>
      </c>
      <c r="Q36" s="11">
        <f>[32]Abril!$G$20</f>
        <v>91</v>
      </c>
      <c r="R36" s="11">
        <f>[32]Abril!$G$21</f>
        <v>65</v>
      </c>
      <c r="S36" s="11">
        <f>[32]Abril!$G$22</f>
        <v>46</v>
      </c>
      <c r="T36" s="11">
        <f>[32]Abril!$G$23</f>
        <v>35</v>
      </c>
      <c r="U36" s="11">
        <f>[32]Abril!$G$24</f>
        <v>41</v>
      </c>
      <c r="V36" s="11">
        <f>[32]Abril!$G$25</f>
        <v>43</v>
      </c>
      <c r="W36" s="11">
        <f>[32]Abril!$G$26</f>
        <v>39</v>
      </c>
      <c r="X36" s="11">
        <f>[32]Abril!$G$27</f>
        <v>33</v>
      </c>
      <c r="Y36" s="11">
        <f>[32]Abril!$G$28</f>
        <v>38</v>
      </c>
      <c r="Z36" s="11">
        <f>[32]Abril!$G$29</f>
        <v>38</v>
      </c>
      <c r="AA36" s="11">
        <f>[32]Abril!$G$30</f>
        <v>39</v>
      </c>
      <c r="AB36" s="11">
        <f>[32]Abril!$G$31</f>
        <v>36</v>
      </c>
      <c r="AC36" s="11">
        <f>[32]Abril!$G$32</f>
        <v>39</v>
      </c>
      <c r="AD36" s="11">
        <f>[32]Abril!$G$33</f>
        <v>36</v>
      </c>
      <c r="AE36" s="11">
        <f>[32]Abril!$G$34</f>
        <v>36</v>
      </c>
      <c r="AF36" s="14">
        <f t="shared" si="3"/>
        <v>33</v>
      </c>
      <c r="AG36" s="70">
        <f t="shared" si="4"/>
        <v>47.533333333333331</v>
      </c>
    </row>
    <row r="37" spans="1:38" x14ac:dyDescent="0.2">
      <c r="A37" s="43" t="s">
        <v>14</v>
      </c>
      <c r="B37" s="11">
        <f>[33]Abril!$G$5</f>
        <v>47</v>
      </c>
      <c r="C37" s="11">
        <f>[33]Abril!$G$6</f>
        <v>63</v>
      </c>
      <c r="D37" s="11">
        <f>[33]Abril!$G$7</f>
        <v>47</v>
      </c>
      <c r="E37" s="11">
        <f>[33]Abril!$G$8</f>
        <v>46</v>
      </c>
      <c r="F37" s="11">
        <f>[33]Abril!$G$9</f>
        <v>45</v>
      </c>
      <c r="G37" s="11">
        <f>[33]Abril!$G$10</f>
        <v>41</v>
      </c>
      <c r="H37" s="11">
        <f>[33]Abril!$G$11</f>
        <v>45</v>
      </c>
      <c r="I37" s="11">
        <f>[33]Abril!$G$12</f>
        <v>53</v>
      </c>
      <c r="J37" s="11">
        <f>[33]Abril!$G$13</f>
        <v>57</v>
      </c>
      <c r="K37" s="11">
        <f>[33]Abril!$G$14</f>
        <v>54</v>
      </c>
      <c r="L37" s="11">
        <f>[33]Abril!$G$15</f>
        <v>56</v>
      </c>
      <c r="M37" s="11">
        <f>[33]Abril!$G$16</f>
        <v>60</v>
      </c>
      <c r="N37" s="11">
        <f>[33]Abril!$G$17</f>
        <v>55</v>
      </c>
      <c r="O37" s="11">
        <f>[33]Abril!$G$18</f>
        <v>64</v>
      </c>
      <c r="P37" s="11">
        <f>[33]Abril!$G$19</f>
        <v>53</v>
      </c>
      <c r="Q37" s="11">
        <f>[33]Abril!$G$20</f>
        <v>45</v>
      </c>
      <c r="R37" s="11">
        <f>[33]Abril!$G$21</f>
        <v>53</v>
      </c>
      <c r="S37" s="11">
        <f>[33]Abril!$G$22</f>
        <v>50</v>
      </c>
      <c r="T37" s="11">
        <f>[33]Abril!$G$23</f>
        <v>51</v>
      </c>
      <c r="U37" s="11">
        <f>[33]Abril!$G$24</f>
        <v>49</v>
      </c>
      <c r="V37" s="11">
        <f>[33]Abril!$G$25</f>
        <v>43</v>
      </c>
      <c r="W37" s="11">
        <f>[33]Abril!$G$26</f>
        <v>32</v>
      </c>
      <c r="X37" s="11">
        <f>[33]Abril!$G$27</f>
        <v>28</v>
      </c>
      <c r="Y37" s="11">
        <f>[33]Abril!$G$28</f>
        <v>32</v>
      </c>
      <c r="Z37" s="11">
        <f>[33]Abril!$G$29</f>
        <v>32</v>
      </c>
      <c r="AA37" s="11">
        <f>[33]Abril!$G$30</f>
        <v>35</v>
      </c>
      <c r="AB37" s="11">
        <f>[33]Abril!$G$31</f>
        <v>33</v>
      </c>
      <c r="AC37" s="11">
        <f>[33]Abril!$G$32</f>
        <v>28</v>
      </c>
      <c r="AD37" s="11">
        <f>[33]Abril!$G$33</f>
        <v>27</v>
      </c>
      <c r="AE37" s="11">
        <f>[33]Abril!$G$34</f>
        <v>33</v>
      </c>
      <c r="AF37" s="14">
        <f t="shared" si="3"/>
        <v>27</v>
      </c>
      <c r="AG37" s="70">
        <f t="shared" si="4"/>
        <v>45.233333333333334</v>
      </c>
    </row>
    <row r="38" spans="1:38" x14ac:dyDescent="0.2">
      <c r="A38" s="43" t="s">
        <v>158</v>
      </c>
      <c r="B38" s="11">
        <f>[34]Abril!$G$5</f>
        <v>53</v>
      </c>
      <c r="C38" s="11">
        <f>[34]Abril!$G$6</f>
        <v>68</v>
      </c>
      <c r="D38" s="11">
        <f>[34]Abril!$G$7</f>
        <v>48</v>
      </c>
      <c r="E38" s="11">
        <f>[34]Abril!$G$8</f>
        <v>48</v>
      </c>
      <c r="F38" s="11">
        <f>[34]Abril!$G$9</f>
        <v>52</v>
      </c>
      <c r="G38" s="11">
        <f>[34]Abril!$G$10</f>
        <v>51</v>
      </c>
      <c r="H38" s="11">
        <f>[34]Abril!$G$11</f>
        <v>51</v>
      </c>
      <c r="I38" s="11">
        <f>[34]Abril!$G$12</f>
        <v>55</v>
      </c>
      <c r="J38" s="11">
        <f>[34]Abril!$G$13</f>
        <v>56</v>
      </c>
      <c r="K38" s="11">
        <f>[34]Abril!$G$14</f>
        <v>68</v>
      </c>
      <c r="L38" s="11">
        <f>[34]Abril!$G$15</f>
        <v>69</v>
      </c>
      <c r="M38" s="11">
        <f>[34]Abril!$G$16</f>
        <v>64</v>
      </c>
      <c r="N38" s="11">
        <f>[34]Abril!$G$17</f>
        <v>68</v>
      </c>
      <c r="O38" s="11">
        <f>[34]Abril!$G$18</f>
        <v>55</v>
      </c>
      <c r="P38" s="11">
        <f>[34]Abril!$G$19</f>
        <v>62</v>
      </c>
      <c r="Q38" s="11">
        <f>[34]Abril!$G$20</f>
        <v>70</v>
      </c>
      <c r="R38" s="11">
        <f>[34]Abril!$G$21</f>
        <v>57</v>
      </c>
      <c r="S38" s="11">
        <f>[34]Abril!$G$22</f>
        <v>63</v>
      </c>
      <c r="T38" s="11">
        <f>[34]Abril!$G$23</f>
        <v>59</v>
      </c>
      <c r="U38" s="11">
        <f>[34]Abril!$G$24</f>
        <v>54</v>
      </c>
      <c r="V38" s="11">
        <f>[34]Abril!$G$25</f>
        <v>51</v>
      </c>
      <c r="W38" s="11">
        <f>[34]Abril!$G$26</f>
        <v>35</v>
      </c>
      <c r="X38" s="11">
        <f>[34]Abril!$G$27</f>
        <v>39</v>
      </c>
      <c r="Y38" s="11">
        <f>[34]Abril!$G$28</f>
        <v>39</v>
      </c>
      <c r="Z38" s="11">
        <f>[34]Abril!$G$29</f>
        <v>43</v>
      </c>
      <c r="AA38" s="11">
        <f>[34]Abril!$G$30</f>
        <v>40</v>
      </c>
      <c r="AB38" s="11">
        <f>[34]Abril!$G$31</f>
        <v>42</v>
      </c>
      <c r="AC38" s="11">
        <f>[34]Abril!$G$32</f>
        <v>48</v>
      </c>
      <c r="AD38" s="11">
        <f>[34]Abril!$G$33</f>
        <v>44</v>
      </c>
      <c r="AE38" s="11">
        <f>[34]Abril!$G$34</f>
        <v>45</v>
      </c>
      <c r="AF38" s="14">
        <f t="shared" si="3"/>
        <v>35</v>
      </c>
      <c r="AG38" s="70">
        <f t="shared" si="4"/>
        <v>53.233333333333334</v>
      </c>
      <c r="AI38" t="s">
        <v>35</v>
      </c>
      <c r="AJ38" t="s">
        <v>35</v>
      </c>
    </row>
    <row r="39" spans="1:38" x14ac:dyDescent="0.2">
      <c r="A39" s="43" t="s">
        <v>15</v>
      </c>
      <c r="B39" s="11">
        <f>[35]Abril!$G$5</f>
        <v>77</v>
      </c>
      <c r="C39" s="11">
        <f>[35]Abril!$G$6</f>
        <v>41</v>
      </c>
      <c r="D39" s="11">
        <f>[35]Abril!$G$7</f>
        <v>43</v>
      </c>
      <c r="E39" s="11">
        <f>[35]Abril!$G$8</f>
        <v>47</v>
      </c>
      <c r="F39" s="11">
        <f>[35]Abril!$G$9</f>
        <v>38</v>
      </c>
      <c r="G39" s="11">
        <f>[35]Abril!$G$10</f>
        <v>37</v>
      </c>
      <c r="H39" s="11">
        <f>[35]Abril!$G$11</f>
        <v>65</v>
      </c>
      <c r="I39" s="11">
        <f>[35]Abril!$G$12</f>
        <v>63</v>
      </c>
      <c r="J39" s="11">
        <f>[35]Abril!$G$13</f>
        <v>55</v>
      </c>
      <c r="K39" s="11">
        <f>[35]Abril!$G$14</f>
        <v>51</v>
      </c>
      <c r="L39" s="11">
        <f>[35]Abril!$G$15</f>
        <v>56</v>
      </c>
      <c r="M39" s="11">
        <f>[35]Abril!$G$16</f>
        <v>66</v>
      </c>
      <c r="N39" s="11">
        <f>[35]Abril!$G$17</f>
        <v>60</v>
      </c>
      <c r="O39" s="11">
        <f>[35]Abril!$G$18</f>
        <v>52</v>
      </c>
      <c r="P39" s="11">
        <f>[35]Abril!$G$19</f>
        <v>70</v>
      </c>
      <c r="Q39" s="11">
        <f>[35]Abril!$G$20</f>
        <v>74</v>
      </c>
      <c r="R39" s="11">
        <f>[35]Abril!$G$21</f>
        <v>38</v>
      </c>
      <c r="S39" s="11">
        <f>[35]Abril!$G$22</f>
        <v>26</v>
      </c>
      <c r="T39" s="11">
        <f>[35]Abril!$G$23</f>
        <v>44</v>
      </c>
      <c r="U39" s="11">
        <f>[35]Abril!$G$24</f>
        <v>48</v>
      </c>
      <c r="V39" s="11">
        <f>[35]Abril!$G$25</f>
        <v>52</v>
      </c>
      <c r="W39" s="11">
        <f>[35]Abril!$G$26</f>
        <v>44</v>
      </c>
      <c r="X39" s="11">
        <f>[35]Abril!$G$27</f>
        <v>28</v>
      </c>
      <c r="Y39" s="11">
        <f>[35]Abril!$G$28</f>
        <v>59</v>
      </c>
      <c r="Z39" s="11">
        <f>[35]Abril!$G$29</f>
        <v>39</v>
      </c>
      <c r="AA39" s="11">
        <f>[35]Abril!$G$30</f>
        <v>48</v>
      </c>
      <c r="AB39" s="11">
        <f>[35]Abril!$G$31</f>
        <v>39</v>
      </c>
      <c r="AC39" s="11">
        <f>[35]Abril!$G$32</f>
        <v>42</v>
      </c>
      <c r="AD39" s="11">
        <f>[35]Abril!$G$33</f>
        <v>41</v>
      </c>
      <c r="AE39" s="11">
        <f>[35]Abril!$G$34</f>
        <v>44</v>
      </c>
      <c r="AF39" s="14">
        <f t="shared" si="3"/>
        <v>26</v>
      </c>
      <c r="AG39" s="70">
        <f t="shared" si="4"/>
        <v>49.56666666666667</v>
      </c>
      <c r="AH39" s="12" t="s">
        <v>35</v>
      </c>
      <c r="AJ39" t="s">
        <v>35</v>
      </c>
      <c r="AK39" t="s">
        <v>35</v>
      </c>
      <c r="AL39" t="s">
        <v>35</v>
      </c>
    </row>
    <row r="40" spans="1:38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G40" s="121" t="str">
        <f>[36]Abril!$B$5</f>
        <v>*</v>
      </c>
      <c r="AK40" t="s">
        <v>35</v>
      </c>
    </row>
    <row r="41" spans="1:38" x14ac:dyDescent="0.2">
      <c r="A41" s="43" t="s">
        <v>159</v>
      </c>
      <c r="B41" s="11">
        <f>[37]Abril!$G$5</f>
        <v>68</v>
      </c>
      <c r="C41" s="11">
        <f>[37]Abril!$G$6</f>
        <v>54</v>
      </c>
      <c r="D41" s="11">
        <f>[37]Abril!$G$7</f>
        <v>46</v>
      </c>
      <c r="E41" s="11">
        <f>[37]Abril!$G$8</f>
        <v>45</v>
      </c>
      <c r="F41" s="11">
        <f>[37]Abril!$G$9</f>
        <v>44</v>
      </c>
      <c r="G41" s="11">
        <f>[37]Abril!$G$10</f>
        <v>47</v>
      </c>
      <c r="H41" s="11">
        <f>[37]Abril!$G$11</f>
        <v>61</v>
      </c>
      <c r="I41" s="11">
        <f>[37]Abril!$G$12</f>
        <v>60</v>
      </c>
      <c r="J41" s="11">
        <f>[37]Abril!$G$13</f>
        <v>48</v>
      </c>
      <c r="K41" s="11">
        <f>[37]Abril!$G$14</f>
        <v>58</v>
      </c>
      <c r="L41" s="11">
        <f>[37]Abril!$G$15</f>
        <v>64</v>
      </c>
      <c r="M41" s="11">
        <f>[37]Abril!$G$16</f>
        <v>67</v>
      </c>
      <c r="N41" s="11">
        <f>[37]Abril!$G$17</f>
        <v>59</v>
      </c>
      <c r="O41" s="11">
        <f>[37]Abril!$G$18</f>
        <v>53</v>
      </c>
      <c r="P41" s="11">
        <f>[37]Abril!$E$19</f>
        <v>97.958333333333329</v>
      </c>
      <c r="Q41" s="11">
        <f>[37]Abril!$G$20</f>
        <v>79</v>
      </c>
      <c r="R41" s="11">
        <f>[37]Abril!$G$21</f>
        <v>78</v>
      </c>
      <c r="S41" s="11">
        <f>[37]Abril!$G$22</f>
        <v>45</v>
      </c>
      <c r="T41" s="11">
        <f>[37]Abril!$G$23</f>
        <v>49</v>
      </c>
      <c r="U41" s="11">
        <f>[37]Abril!$G$24</f>
        <v>51</v>
      </c>
      <c r="V41" s="11">
        <f>[37]Abril!$G$25</f>
        <v>46</v>
      </c>
      <c r="W41" s="11">
        <f>[37]Abril!$G$26</f>
        <v>35</v>
      </c>
      <c r="X41" s="11">
        <f>[37]Abril!$G$27</f>
        <v>28</v>
      </c>
      <c r="Y41" s="11">
        <f>[37]Abril!$G$28</f>
        <v>35</v>
      </c>
      <c r="Z41" s="11">
        <f>[37]Abril!$G$29</f>
        <v>36</v>
      </c>
      <c r="AA41" s="11">
        <f>[37]Abril!$G$30</f>
        <v>42</v>
      </c>
      <c r="AB41" s="11">
        <f>[37]Abril!$G$31</f>
        <v>37</v>
      </c>
      <c r="AC41" s="11">
        <f>[37]Abril!$G$32</f>
        <v>39</v>
      </c>
      <c r="AD41" s="11">
        <f>[37]Abril!$G$33</f>
        <v>39</v>
      </c>
      <c r="AE41" s="11">
        <f>[37]Abril!$G$34</f>
        <v>35</v>
      </c>
      <c r="AF41" s="14">
        <f t="shared" si="3"/>
        <v>28</v>
      </c>
      <c r="AG41" s="70">
        <f t="shared" si="4"/>
        <v>51.531944444444449</v>
      </c>
      <c r="AI41" t="s">
        <v>35</v>
      </c>
      <c r="AK41" t="s">
        <v>35</v>
      </c>
    </row>
    <row r="42" spans="1:38" x14ac:dyDescent="0.2">
      <c r="A42" s="43" t="s">
        <v>17</v>
      </c>
      <c r="B42" s="11">
        <f>[38]Abril!$G$5</f>
        <v>68</v>
      </c>
      <c r="C42" s="11">
        <f>[38]Abril!$G$6</f>
        <v>51</v>
      </c>
      <c r="D42" s="11">
        <f>[38]Abril!$G$7</f>
        <v>39</v>
      </c>
      <c r="E42" s="11">
        <f>[38]Abril!$G$8</f>
        <v>40</v>
      </c>
      <c r="F42" s="11">
        <f>[38]Abril!$G$9</f>
        <v>32</v>
      </c>
      <c r="G42" s="11">
        <f>[38]Abril!$G$10</f>
        <v>44</v>
      </c>
      <c r="H42" s="11">
        <f>[38]Abril!$G$11</f>
        <v>63</v>
      </c>
      <c r="I42" s="11">
        <f>[38]Abril!$G$12</f>
        <v>60</v>
      </c>
      <c r="J42" s="11">
        <f>[38]Abril!$G$13</f>
        <v>47</v>
      </c>
      <c r="K42" s="11">
        <f>[38]Abril!$G$14</f>
        <v>47</v>
      </c>
      <c r="L42" s="11">
        <f>[38]Abril!$G$15</f>
        <v>48</v>
      </c>
      <c r="M42" s="11">
        <f>[38]Abril!$G$16</f>
        <v>57</v>
      </c>
      <c r="N42" s="11">
        <f>[38]Abril!$G$17</f>
        <v>53</v>
      </c>
      <c r="O42" s="11">
        <f>[38]Abril!$G$18</f>
        <v>53</v>
      </c>
      <c r="P42" s="11">
        <f>[38]Abril!$G$19</f>
        <v>62</v>
      </c>
      <c r="Q42" s="11">
        <f>[38]Abril!$G$20</f>
        <v>61</v>
      </c>
      <c r="R42" s="11">
        <f>[38]Abril!$G$21</f>
        <v>35</v>
      </c>
      <c r="S42" s="11">
        <f>[38]Abril!$G$22</f>
        <v>33</v>
      </c>
      <c r="T42" s="11">
        <f>[38]Abril!$G$23</f>
        <v>34</v>
      </c>
      <c r="U42" s="11">
        <f>[38]Abril!$G$24</f>
        <v>41</v>
      </c>
      <c r="V42" s="11">
        <f>[38]Abril!$G$25</f>
        <v>46</v>
      </c>
      <c r="W42" s="11">
        <f>[38]Abril!$G$26</f>
        <v>47</v>
      </c>
      <c r="X42" s="11">
        <f>[38]Abril!$G$27</f>
        <v>36</v>
      </c>
      <c r="Y42" s="11">
        <f>[38]Abril!$G$28</f>
        <v>47</v>
      </c>
      <c r="Z42" s="11">
        <f>[38]Abril!$G$29</f>
        <v>37</v>
      </c>
      <c r="AA42" s="11">
        <f>[38]Abril!$G$30</f>
        <v>43</v>
      </c>
      <c r="AB42" s="11">
        <f>[38]Abril!$G$31</f>
        <v>48</v>
      </c>
      <c r="AC42" s="11">
        <f>[38]Abril!$G$32</f>
        <v>46</v>
      </c>
      <c r="AD42" s="11">
        <f>[38]Abril!$G$33</f>
        <v>45</v>
      </c>
      <c r="AE42" s="11">
        <f>[38]Abril!$G$34</f>
        <v>49</v>
      </c>
      <c r="AF42" s="14">
        <f t="shared" si="3"/>
        <v>32</v>
      </c>
      <c r="AG42" s="70">
        <f t="shared" si="4"/>
        <v>47.06666666666667</v>
      </c>
    </row>
    <row r="43" spans="1:38" x14ac:dyDescent="0.2">
      <c r="A43" s="43" t="s">
        <v>141</v>
      </c>
      <c r="B43" s="11">
        <f>[39]Abril!$G$5</f>
        <v>67</v>
      </c>
      <c r="C43" s="11">
        <f>[39]Abril!$G$6</f>
        <v>51</v>
      </c>
      <c r="D43" s="11">
        <f>[39]Abril!$G$7</f>
        <v>42</v>
      </c>
      <c r="E43" s="11">
        <f>[39]Abril!$G$8</f>
        <v>42</v>
      </c>
      <c r="F43" s="11">
        <f>[39]Abril!$G$9</f>
        <v>39</v>
      </c>
      <c r="G43" s="11">
        <f>[39]Abril!$G$10</f>
        <v>43</v>
      </c>
      <c r="H43" s="11">
        <f>[39]Abril!$G$11</f>
        <v>54</v>
      </c>
      <c r="I43" s="11">
        <f>[39]Abril!$G$12</f>
        <v>52</v>
      </c>
      <c r="J43" s="11">
        <f>[39]Abril!$G$13</f>
        <v>59</v>
      </c>
      <c r="K43" s="11">
        <f>[39]Abril!$G$14</f>
        <v>53</v>
      </c>
      <c r="L43" s="11">
        <f>[39]Abril!$G$15</f>
        <v>55</v>
      </c>
      <c r="M43" s="11">
        <f>[39]Abril!$G$16</f>
        <v>52</v>
      </c>
      <c r="N43" s="11">
        <f>[39]Abril!$G$17</f>
        <v>61</v>
      </c>
      <c r="O43" s="11">
        <f>[39]Abril!$G$18</f>
        <v>63</v>
      </c>
      <c r="P43" s="11">
        <f>[39]Abril!$G$19</f>
        <v>63</v>
      </c>
      <c r="Q43" s="11">
        <f>[39]Abril!$G$20</f>
        <v>65</v>
      </c>
      <c r="R43" s="11">
        <f>[39]Abril!$G$21</f>
        <v>79</v>
      </c>
      <c r="S43" s="11">
        <f>[39]Abril!$G$22</f>
        <v>51</v>
      </c>
      <c r="T43" s="11">
        <f>[39]Abril!$G$23</f>
        <v>43</v>
      </c>
      <c r="U43" s="11">
        <f>[39]Abril!$G$24</f>
        <v>49</v>
      </c>
      <c r="V43" s="11">
        <f>[39]Abril!$G$25</f>
        <v>46</v>
      </c>
      <c r="W43" s="11">
        <f>[39]Abril!$G$26</f>
        <v>40</v>
      </c>
      <c r="X43" s="11">
        <f>[39]Abril!$G$27</f>
        <v>30</v>
      </c>
      <c r="Y43" s="11">
        <f>[39]Abril!$G$28</f>
        <v>36</v>
      </c>
      <c r="Z43" s="11">
        <f>[39]Abril!$G$29</f>
        <v>41</v>
      </c>
      <c r="AA43" s="11">
        <f>[39]Abril!$G$30</f>
        <v>43</v>
      </c>
      <c r="AB43" s="11">
        <f>[39]Abril!$G$31</f>
        <v>37</v>
      </c>
      <c r="AC43" s="11">
        <f>[39]Abril!$G$32</f>
        <v>36</v>
      </c>
      <c r="AD43" s="11">
        <f>[39]Abril!$G$33</f>
        <v>36</v>
      </c>
      <c r="AE43" s="11">
        <f>[39]Abril!$G$34</f>
        <v>37</v>
      </c>
      <c r="AF43" s="14">
        <f t="shared" si="3"/>
        <v>30</v>
      </c>
      <c r="AG43" s="70">
        <f t="shared" si="4"/>
        <v>48.833333333333336</v>
      </c>
      <c r="AI43" t="s">
        <v>35</v>
      </c>
      <c r="AK43" t="s">
        <v>35</v>
      </c>
      <c r="AL43" t="s">
        <v>35</v>
      </c>
    </row>
    <row r="44" spans="1:38" x14ac:dyDescent="0.2">
      <c r="A44" s="43" t="s">
        <v>18</v>
      </c>
      <c r="B44" s="11">
        <f>[40]Abril!$G$5</f>
        <v>57</v>
      </c>
      <c r="C44" s="11">
        <f>[40]Abril!$G$6</f>
        <v>67</v>
      </c>
      <c r="D44" s="11">
        <f>[40]Abril!$G$7</f>
        <v>50</v>
      </c>
      <c r="E44" s="11">
        <f>[40]Abril!$G$8</f>
        <v>48</v>
      </c>
      <c r="F44" s="11">
        <f>[40]Abril!$G$9</f>
        <v>45</v>
      </c>
      <c r="G44" s="11">
        <f>[40]Abril!$G$10</f>
        <v>51</v>
      </c>
      <c r="H44" s="11">
        <f>[40]Abril!$G$11</f>
        <v>64</v>
      </c>
      <c r="I44" s="11">
        <f>[40]Abril!$G$12</f>
        <v>62</v>
      </c>
      <c r="J44" s="11">
        <f>[40]Abril!$G$13</f>
        <v>61</v>
      </c>
      <c r="K44" s="11">
        <f>[40]Abril!$G$14</f>
        <v>63</v>
      </c>
      <c r="L44" s="11">
        <f>[40]Abril!$G$15</f>
        <v>65</v>
      </c>
      <c r="M44" s="11">
        <f>[40]Abril!$G$16</f>
        <v>73</v>
      </c>
      <c r="N44" s="11">
        <f>[40]Abril!$G$17</f>
        <v>64</v>
      </c>
      <c r="O44" s="11">
        <f>[40]Abril!$G$18</f>
        <v>62</v>
      </c>
      <c r="P44" s="11">
        <f>[40]Abril!$G$19</f>
        <v>67</v>
      </c>
      <c r="Q44" s="11">
        <f>[40]Abril!$G$20</f>
        <v>72</v>
      </c>
      <c r="R44" s="11">
        <f>[40]Abril!$G$21</f>
        <v>72</v>
      </c>
      <c r="S44" s="11">
        <f>[40]Abril!$G$22</f>
        <v>35</v>
      </c>
      <c r="T44" s="11">
        <f>[40]Abril!$G$23</f>
        <v>44</v>
      </c>
      <c r="U44" s="11">
        <f>[40]Abril!$G$24</f>
        <v>56</v>
      </c>
      <c r="V44" s="11">
        <f>[40]Abril!$G$25</f>
        <v>51</v>
      </c>
      <c r="W44" s="11">
        <f>[40]Abril!$G$26</f>
        <v>32</v>
      </c>
      <c r="X44" s="11">
        <f>[40]Abril!$G$27</f>
        <v>28</v>
      </c>
      <c r="Y44" s="11">
        <f>[40]Abril!$G$28</f>
        <v>34</v>
      </c>
      <c r="Z44" s="11">
        <f>[40]Abril!$G$29</f>
        <v>42</v>
      </c>
      <c r="AA44" s="11">
        <f>[40]Abril!$G$30</f>
        <v>49</v>
      </c>
      <c r="AB44" s="11">
        <f>[40]Abril!$G$31</f>
        <v>44</v>
      </c>
      <c r="AC44" s="11">
        <f>[40]Abril!$G$32</f>
        <v>50</v>
      </c>
      <c r="AD44" s="11">
        <f>[40]Abril!$G$33</f>
        <v>44</v>
      </c>
      <c r="AE44" s="11">
        <f>[40]Abril!$G$34</f>
        <v>45</v>
      </c>
      <c r="AF44" s="14">
        <f t="shared" si="3"/>
        <v>28</v>
      </c>
      <c r="AG44" s="70">
        <f t="shared" si="4"/>
        <v>53.233333333333334</v>
      </c>
    </row>
    <row r="45" spans="1:38" hidden="1" x14ac:dyDescent="0.2">
      <c r="A45" s="43" t="s">
        <v>146</v>
      </c>
      <c r="B45" s="11" t="str">
        <f>[41]Abril!$G$5</f>
        <v>*</v>
      </c>
      <c r="C45" s="11" t="str">
        <f>[41]Abril!$G$6</f>
        <v>*</v>
      </c>
      <c r="D45" s="11" t="str">
        <f>[41]Abril!$G$7</f>
        <v>*</v>
      </c>
      <c r="E45" s="11" t="str">
        <f>[41]Abril!$G$8</f>
        <v>*</v>
      </c>
      <c r="F45" s="11" t="str">
        <f>[41]Abril!$G$9</f>
        <v>*</v>
      </c>
      <c r="G45" s="11" t="str">
        <f>[41]Abril!$G$10</f>
        <v>*</v>
      </c>
      <c r="H45" s="11" t="str">
        <f>[41]Abril!$G$11</f>
        <v>*</v>
      </c>
      <c r="I45" s="11" t="str">
        <f>[41]Abril!$G$12</f>
        <v>*</v>
      </c>
      <c r="J45" s="11" t="str">
        <f>[41]Abril!$G$13</f>
        <v>*</v>
      </c>
      <c r="K45" s="11" t="str">
        <f>[41]Abril!$G$14</f>
        <v>*</v>
      </c>
      <c r="L45" s="11" t="str">
        <f>[41]Abril!$G$15</f>
        <v>*</v>
      </c>
      <c r="M45" s="11" t="str">
        <f>[41]Abril!$G$16</f>
        <v>*</v>
      </c>
      <c r="N45" s="11" t="str">
        <f>[41]Abril!$G$17</f>
        <v>*</v>
      </c>
      <c r="O45" s="11" t="str">
        <f>[41]Abril!$G$18</f>
        <v>*</v>
      </c>
      <c r="P45" s="11" t="str">
        <f>[41]Abril!$G$19</f>
        <v>*</v>
      </c>
      <c r="Q45" s="11" t="str">
        <f>[41]Abril!$G$20</f>
        <v>*</v>
      </c>
      <c r="R45" s="11" t="str">
        <f>[41]Abril!$G$21</f>
        <v>*</v>
      </c>
      <c r="S45" s="11" t="str">
        <f>[41]Abril!$G$22</f>
        <v>*</v>
      </c>
      <c r="T45" s="11" t="str">
        <f>[41]Abril!$G$23</f>
        <v>*</v>
      </c>
      <c r="U45" s="11" t="str">
        <f>[41]Abril!$G$24</f>
        <v>*</v>
      </c>
      <c r="V45" s="11" t="str">
        <f>[41]Abril!$G$25</f>
        <v>*</v>
      </c>
      <c r="W45" s="11" t="str">
        <f>[41]Abril!$G$26</f>
        <v>*</v>
      </c>
      <c r="X45" s="11" t="str">
        <f>[41]Abril!$G$27</f>
        <v>*</v>
      </c>
      <c r="Y45" s="11" t="str">
        <f>[41]Abril!$G$28</f>
        <v>*</v>
      </c>
      <c r="Z45" s="11" t="str">
        <f>[41]Abril!$G$29</f>
        <v>*</v>
      </c>
      <c r="AA45" s="11" t="str">
        <f>[41]Abril!$G$30</f>
        <v>*</v>
      </c>
      <c r="AB45" s="11" t="str">
        <f>[41]Abril!$G$31</f>
        <v>*</v>
      </c>
      <c r="AC45" s="11" t="str">
        <f>[41]Abril!$G$32</f>
        <v>*</v>
      </c>
      <c r="AD45" s="11" t="str">
        <f>[41]Abril!$G$33</f>
        <v>*</v>
      </c>
      <c r="AE45" s="11" t="str">
        <f>[41]Abril!$G$34</f>
        <v>*</v>
      </c>
      <c r="AF45" s="14" t="s">
        <v>210</v>
      </c>
      <c r="AG45" s="70" t="s">
        <v>210</v>
      </c>
      <c r="AI45" s="12" t="s">
        <v>35</v>
      </c>
      <c r="AK45" t="s">
        <v>35</v>
      </c>
    </row>
    <row r="46" spans="1:38" x14ac:dyDescent="0.2">
      <c r="A46" s="43" t="s">
        <v>19</v>
      </c>
      <c r="B46" s="11">
        <f>[42]Abril!$G$5</f>
        <v>72</v>
      </c>
      <c r="C46" s="11">
        <f>[42]Abril!$G$6</f>
        <v>43</v>
      </c>
      <c r="D46" s="11">
        <f>[42]Abril!$G$7</f>
        <v>39</v>
      </c>
      <c r="E46" s="11">
        <f>[42]Abril!$G$8</f>
        <v>46</v>
      </c>
      <c r="F46" s="11">
        <f>[42]Abril!$G$9</f>
        <v>33</v>
      </c>
      <c r="G46" s="11">
        <f>[42]Abril!$G$10</f>
        <v>32</v>
      </c>
      <c r="H46" s="11">
        <f>[42]Abril!$G$11</f>
        <v>59</v>
      </c>
      <c r="I46" s="11">
        <f>[42]Abril!$G$12</f>
        <v>57</v>
      </c>
      <c r="J46" s="11">
        <f>[42]Abril!$G$13</f>
        <v>44</v>
      </c>
      <c r="K46" s="11">
        <f>[42]Abril!$G$14</f>
        <v>39</v>
      </c>
      <c r="L46" s="11">
        <f>[42]Abril!$G$15</f>
        <v>56</v>
      </c>
      <c r="M46" s="11">
        <f>[42]Abril!$G$16</f>
        <v>43</v>
      </c>
      <c r="N46" s="11">
        <f>[42]Abril!$G$17</f>
        <v>66</v>
      </c>
      <c r="O46" s="11">
        <f>[42]Abril!$G$18</f>
        <v>74</v>
      </c>
      <c r="P46" s="11">
        <f>[42]Abril!$G$19</f>
        <v>71</v>
      </c>
      <c r="Q46" s="11">
        <f>[42]Abril!$G$20</f>
        <v>84</v>
      </c>
      <c r="R46" s="11">
        <f>[42]Abril!$G$21</f>
        <v>43</v>
      </c>
      <c r="S46" s="11">
        <f>[42]Abril!$G$22</f>
        <v>29</v>
      </c>
      <c r="T46" s="11">
        <f>[42]Abril!$G$23</f>
        <v>44</v>
      </c>
      <c r="U46" s="11">
        <f>[42]Abril!$G$24</f>
        <v>39</v>
      </c>
      <c r="V46" s="11">
        <f>[42]Abril!$G$25</f>
        <v>46</v>
      </c>
      <c r="W46" s="11">
        <f>[42]Abril!$G$26</f>
        <v>54</v>
      </c>
      <c r="X46" s="11">
        <f>[42]Abril!$G$27</f>
        <v>43</v>
      </c>
      <c r="Y46" s="11">
        <f>[42]Abril!$G$28</f>
        <v>88</v>
      </c>
      <c r="Z46" s="11">
        <f>[42]Abril!$G$29</f>
        <v>45</v>
      </c>
      <c r="AA46" s="11">
        <f>[42]Abril!$G$30</f>
        <v>50</v>
      </c>
      <c r="AB46" s="11">
        <f>[42]Abril!$G$31</f>
        <v>44</v>
      </c>
      <c r="AC46" s="11">
        <f>[42]Abril!$G$32</f>
        <v>47</v>
      </c>
      <c r="AD46" s="11">
        <f>[42]Abril!$G$33</f>
        <v>46</v>
      </c>
      <c r="AE46" s="11">
        <f>[42]Abril!$G$34</f>
        <v>46</v>
      </c>
      <c r="AF46" s="14">
        <f t="shared" si="3"/>
        <v>29</v>
      </c>
      <c r="AG46" s="70">
        <f t="shared" si="4"/>
        <v>50.733333333333334</v>
      </c>
      <c r="AH46" s="12" t="s">
        <v>35</v>
      </c>
      <c r="AI46" t="s">
        <v>35</v>
      </c>
      <c r="AJ46" t="s">
        <v>35</v>
      </c>
      <c r="AK46" t="s">
        <v>35</v>
      </c>
    </row>
    <row r="47" spans="1:38" x14ac:dyDescent="0.2">
      <c r="A47" s="43" t="s">
        <v>23</v>
      </c>
      <c r="B47" s="11">
        <f>[43]Abril!$G$5</f>
        <v>77</v>
      </c>
      <c r="C47" s="11">
        <f>[43]Abril!$G$6</f>
        <v>56</v>
      </c>
      <c r="D47" s="11">
        <f>[43]Abril!$G$7</f>
        <v>45</v>
      </c>
      <c r="E47" s="11">
        <f>[43]Abril!$G$8</f>
        <v>41</v>
      </c>
      <c r="F47" s="11">
        <f>[43]Abril!$G$9</f>
        <v>32</v>
      </c>
      <c r="G47" s="11">
        <f>[43]Abril!$G$10</f>
        <v>37</v>
      </c>
      <c r="H47" s="11">
        <f>[43]Abril!$G$11</f>
        <v>67</v>
      </c>
      <c r="I47" s="11">
        <f>[43]Abril!$G$12</f>
        <v>54</v>
      </c>
      <c r="J47" s="11">
        <f>[43]Abril!$G$13</f>
        <v>51</v>
      </c>
      <c r="K47" s="11">
        <f>[43]Abril!$G$14</f>
        <v>55</v>
      </c>
      <c r="L47" s="11">
        <f>[43]Abril!$G$15</f>
        <v>61</v>
      </c>
      <c r="M47" s="11">
        <f>[43]Abril!$G$16</f>
        <v>58</v>
      </c>
      <c r="N47" s="11">
        <f>[43]Abril!$G$17</f>
        <v>58</v>
      </c>
      <c r="O47" s="11">
        <f>[43]Abril!$G$18</f>
        <v>53</v>
      </c>
      <c r="P47" s="11">
        <f>[43]Abril!$G$19</f>
        <v>76</v>
      </c>
      <c r="Q47" s="11">
        <f>[43]Abril!$G$20</f>
        <v>83</v>
      </c>
      <c r="R47" s="11">
        <f>[43]Abril!$G$21</f>
        <v>59</v>
      </c>
      <c r="S47" s="11">
        <f>[43]Abril!$G$22</f>
        <v>37</v>
      </c>
      <c r="T47" s="11">
        <f>[43]Abril!$G$23</f>
        <v>44</v>
      </c>
      <c r="U47" s="11">
        <f>[43]Abril!$G$24</f>
        <v>33</v>
      </c>
      <c r="V47" s="11">
        <f>[43]Abril!$G$25</f>
        <v>43</v>
      </c>
      <c r="W47" s="11">
        <f>[43]Abril!$G$26</f>
        <v>45</v>
      </c>
      <c r="X47" s="11">
        <f>[43]Abril!$G$27</f>
        <v>32</v>
      </c>
      <c r="Y47" s="11">
        <f>[43]Abril!$G$28</f>
        <v>41</v>
      </c>
      <c r="Z47" s="11">
        <f>[43]Abril!$G$29</f>
        <v>30</v>
      </c>
      <c r="AA47" s="11">
        <f>[43]Abril!$G$30</f>
        <v>38</v>
      </c>
      <c r="AB47" s="11">
        <f>[43]Abril!$G$31</f>
        <v>43</v>
      </c>
      <c r="AC47" s="11">
        <f>[43]Abril!$G$32</f>
        <v>43</v>
      </c>
      <c r="AD47" s="11">
        <f>[43]Abril!$G$33</f>
        <v>39</v>
      </c>
      <c r="AE47" s="11">
        <f>[43]Abril!$G$34</f>
        <v>43</v>
      </c>
      <c r="AF47" s="14">
        <f t="shared" si="3"/>
        <v>30</v>
      </c>
      <c r="AG47" s="70">
        <f t="shared" si="4"/>
        <v>49.133333333333333</v>
      </c>
      <c r="AK47" t="s">
        <v>35</v>
      </c>
    </row>
    <row r="48" spans="1:38" x14ac:dyDescent="0.2">
      <c r="A48" s="43" t="s">
        <v>34</v>
      </c>
      <c r="B48" s="11">
        <f>[44]Abril!$G$5</f>
        <v>50</v>
      </c>
      <c r="C48" s="11">
        <f>[44]Abril!$G$6</f>
        <v>62</v>
      </c>
      <c r="D48" s="11">
        <f>[44]Abril!$G$7</f>
        <v>39</v>
      </c>
      <c r="E48" s="11">
        <f>[44]Abril!$G$8</f>
        <v>46</v>
      </c>
      <c r="F48" s="11">
        <f>[44]Abril!$G$9</f>
        <v>51</v>
      </c>
      <c r="G48" s="11">
        <f>[44]Abril!$G$10</f>
        <v>41</v>
      </c>
      <c r="H48" s="11">
        <f>[44]Abril!$G$11</f>
        <v>49</v>
      </c>
      <c r="I48" s="11">
        <f>[44]Abril!$G$12</f>
        <v>53</v>
      </c>
      <c r="J48" s="11">
        <f>[44]Abril!$G$13</f>
        <v>61</v>
      </c>
      <c r="K48" s="11">
        <f>[44]Abril!$G$14</f>
        <v>54</v>
      </c>
      <c r="L48" s="11">
        <f>[44]Abril!$G$15</f>
        <v>55</v>
      </c>
      <c r="M48" s="11">
        <f>[44]Abril!$G$16</f>
        <v>60</v>
      </c>
      <c r="N48" s="11">
        <f>[44]Abril!$G$17</f>
        <v>61</v>
      </c>
      <c r="O48" s="11">
        <f>[44]Abril!$G$18</f>
        <v>52</v>
      </c>
      <c r="P48" s="11">
        <f>[44]Abril!$G$19</f>
        <v>56</v>
      </c>
      <c r="Q48" s="11">
        <f>[44]Abril!$G$20</f>
        <v>67</v>
      </c>
      <c r="R48" s="11">
        <f>[44]Abril!$G$21</f>
        <v>59</v>
      </c>
      <c r="S48" s="11">
        <f>[44]Abril!$G$22</f>
        <v>59</v>
      </c>
      <c r="T48" s="11">
        <f>[44]Abril!$G$23</f>
        <v>46</v>
      </c>
      <c r="U48" s="11">
        <f>[44]Abril!$G$24</f>
        <v>49</v>
      </c>
      <c r="V48" s="11">
        <f>[44]Abril!$G$25</f>
        <v>44</v>
      </c>
      <c r="W48" s="11">
        <f>[44]Abril!$G$26</f>
        <v>34</v>
      </c>
      <c r="X48" s="11">
        <f>[44]Abril!$G$27</f>
        <v>38</v>
      </c>
      <c r="Y48" s="11">
        <f>[44]Abril!$G$28</f>
        <v>32</v>
      </c>
      <c r="Z48" s="11">
        <f>[44]Abril!$G$29</f>
        <v>34</v>
      </c>
      <c r="AA48" s="11">
        <f>[44]Abril!$G$30</f>
        <v>34</v>
      </c>
      <c r="AB48" s="11">
        <f>[44]Abril!$G$31</f>
        <v>34</v>
      </c>
      <c r="AC48" s="11">
        <f>[44]Abril!$G$32</f>
        <v>42</v>
      </c>
      <c r="AD48" s="11">
        <f>[44]Abril!$G$33</f>
        <v>39</v>
      </c>
      <c r="AE48" s="11">
        <f>[44]Abril!$G$34</f>
        <v>39</v>
      </c>
      <c r="AF48" s="14">
        <f t="shared" si="3"/>
        <v>32</v>
      </c>
      <c r="AG48" s="70">
        <f t="shared" si="4"/>
        <v>48</v>
      </c>
      <c r="AH48" s="12" t="s">
        <v>35</v>
      </c>
      <c r="AI48" t="s">
        <v>35</v>
      </c>
      <c r="AJ48" t="s">
        <v>35</v>
      </c>
    </row>
    <row r="49" spans="1:37" ht="13.5" thickBot="1" x14ac:dyDescent="0.25">
      <c r="A49" s="43" t="s">
        <v>20</v>
      </c>
      <c r="B49" s="11">
        <f>[45]Abril!$G$5</f>
        <v>53</v>
      </c>
      <c r="C49" s="11">
        <f>[45]Abril!$G$6</f>
        <v>42</v>
      </c>
      <c r="D49" s="11">
        <f>[45]Abril!$G$7</f>
        <v>39</v>
      </c>
      <c r="E49" s="11">
        <f>[45]Abril!$G$8</f>
        <v>39</v>
      </c>
      <c r="F49" s="11">
        <f>[45]Abril!$G$9</f>
        <v>33</v>
      </c>
      <c r="G49" s="11">
        <f>[45]Abril!$G$10</f>
        <v>38</v>
      </c>
      <c r="H49" s="11">
        <f>[45]Abril!$G$11</f>
        <v>47</v>
      </c>
      <c r="I49" s="11">
        <f>[45]Abril!$G$12</f>
        <v>55</v>
      </c>
      <c r="J49" s="11">
        <f>[45]Abril!$G$13</f>
        <v>45</v>
      </c>
      <c r="K49" s="11">
        <f>[45]Abril!$G$14</f>
        <v>43</v>
      </c>
      <c r="L49" s="11">
        <f>[45]Abril!$G$15</f>
        <v>47</v>
      </c>
      <c r="M49" s="11">
        <f>[45]Abril!$G$16</f>
        <v>47</v>
      </c>
      <c r="N49" s="11">
        <f>[45]Abril!$G$17</f>
        <v>51</v>
      </c>
      <c r="O49" s="11">
        <f>[45]Abril!$G$18</f>
        <v>71</v>
      </c>
      <c r="P49" s="11">
        <f>[45]Abril!$G$19</f>
        <v>58</v>
      </c>
      <c r="Q49" s="11">
        <f>[45]Abril!$G$20</f>
        <v>57</v>
      </c>
      <c r="R49" s="11">
        <f>[45]Abril!$G$21</f>
        <v>57</v>
      </c>
      <c r="S49" s="11">
        <f>[45]Abril!$G$22</f>
        <v>44</v>
      </c>
      <c r="T49" s="11" t="str">
        <f>[45]Abril!$G$23</f>
        <v>*</v>
      </c>
      <c r="U49" s="11" t="str">
        <f>[45]Abril!$G$24</f>
        <v>*</v>
      </c>
      <c r="V49" s="11" t="str">
        <f>[45]Abril!$G$25</f>
        <v>*</v>
      </c>
      <c r="W49" s="11" t="str">
        <f>[45]Abril!$G$26</f>
        <v>*</v>
      </c>
      <c r="X49" s="11" t="str">
        <f>[45]Abril!$G$27</f>
        <v>*</v>
      </c>
      <c r="Y49" s="11" t="str">
        <f>[45]Abril!$G$28</f>
        <v>*</v>
      </c>
      <c r="Z49" s="11" t="str">
        <f>[45]Abril!$G$29</f>
        <v>*</v>
      </c>
      <c r="AA49" s="11" t="str">
        <f>[45]Abril!$G$30</f>
        <v>*</v>
      </c>
      <c r="AB49" s="11" t="str">
        <f>[45]Abril!$G$31</f>
        <v>*</v>
      </c>
      <c r="AC49" s="11" t="str">
        <f>[45]Abril!$G$32</f>
        <v>*</v>
      </c>
      <c r="AD49" s="11" t="str">
        <f>[45]Abril!$G$33</f>
        <v>*</v>
      </c>
      <c r="AE49" s="11" t="str">
        <f>[45]Abril!$G$34</f>
        <v>*</v>
      </c>
      <c r="AF49" s="14">
        <f t="shared" si="3"/>
        <v>33</v>
      </c>
      <c r="AG49" s="70">
        <f t="shared" si="4"/>
        <v>48.111111111111114</v>
      </c>
      <c r="AI49" t="s">
        <v>35</v>
      </c>
    </row>
    <row r="50" spans="1:37" s="5" customFormat="1" ht="17.100000000000001" customHeight="1" thickBot="1" x14ac:dyDescent="0.25">
      <c r="A50" s="79" t="s">
        <v>212</v>
      </c>
      <c r="B50" s="13">
        <f t="shared" ref="B50:AF50" si="5">MIN(B5:B49)</f>
        <v>43</v>
      </c>
      <c r="C50" s="13">
        <f t="shared" si="5"/>
        <v>41</v>
      </c>
      <c r="D50" s="13">
        <f t="shared" si="5"/>
        <v>35</v>
      </c>
      <c r="E50" s="13">
        <f t="shared" si="5"/>
        <v>32</v>
      </c>
      <c r="F50" s="13">
        <f t="shared" si="5"/>
        <v>30</v>
      </c>
      <c r="G50" s="13">
        <f t="shared" si="5"/>
        <v>30</v>
      </c>
      <c r="H50" s="13">
        <f t="shared" si="5"/>
        <v>45</v>
      </c>
      <c r="I50" s="13">
        <f t="shared" si="5"/>
        <v>47</v>
      </c>
      <c r="J50" s="13">
        <f t="shared" si="5"/>
        <v>38</v>
      </c>
      <c r="K50" s="13">
        <f t="shared" si="5"/>
        <v>37</v>
      </c>
      <c r="L50" s="13">
        <f t="shared" si="5"/>
        <v>38</v>
      </c>
      <c r="M50" s="13">
        <f t="shared" si="5"/>
        <v>43</v>
      </c>
      <c r="N50" s="13">
        <f t="shared" si="5"/>
        <v>49</v>
      </c>
      <c r="O50" s="13">
        <f t="shared" si="5"/>
        <v>43</v>
      </c>
      <c r="P50" s="13">
        <f t="shared" si="5"/>
        <v>53</v>
      </c>
      <c r="Q50" s="13">
        <f t="shared" si="5"/>
        <v>45</v>
      </c>
      <c r="R50" s="13">
        <f t="shared" si="5"/>
        <v>28</v>
      </c>
      <c r="S50" s="13">
        <f t="shared" si="5"/>
        <v>22</v>
      </c>
      <c r="T50" s="13">
        <f t="shared" si="5"/>
        <v>33</v>
      </c>
      <c r="U50" s="13">
        <f t="shared" si="5"/>
        <v>33</v>
      </c>
      <c r="V50" s="13">
        <f t="shared" si="5"/>
        <v>34</v>
      </c>
      <c r="W50" s="13">
        <f t="shared" si="5"/>
        <v>22</v>
      </c>
      <c r="X50" s="13">
        <f t="shared" si="5"/>
        <v>27</v>
      </c>
      <c r="Y50" s="13">
        <f t="shared" si="5"/>
        <v>29</v>
      </c>
      <c r="Z50" s="13">
        <f t="shared" si="5"/>
        <v>30</v>
      </c>
      <c r="AA50" s="13">
        <f t="shared" si="5"/>
        <v>34</v>
      </c>
      <c r="AB50" s="13">
        <f t="shared" si="5"/>
        <v>33</v>
      </c>
      <c r="AC50" s="13">
        <f t="shared" si="5"/>
        <v>28</v>
      </c>
      <c r="AD50" s="13">
        <f t="shared" si="5"/>
        <v>27</v>
      </c>
      <c r="AE50" s="13">
        <f t="shared" si="5"/>
        <v>32</v>
      </c>
      <c r="AF50" s="14">
        <f t="shared" si="5"/>
        <v>0</v>
      </c>
      <c r="AG50" s="109"/>
      <c r="AK50" s="5" t="s">
        <v>35</v>
      </c>
    </row>
    <row r="51" spans="1:37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/>
      <c r="AF51" s="102"/>
      <c r="AG51" s="40"/>
    </row>
    <row r="52" spans="1:37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  <c r="AI52" s="12" t="s">
        <v>35</v>
      </c>
      <c r="AK52" t="s">
        <v>35</v>
      </c>
    </row>
    <row r="53" spans="1:37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</row>
    <row r="54" spans="1:37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</row>
    <row r="55" spans="1:37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102"/>
      <c r="AG55" s="40"/>
      <c r="AK55" t="s">
        <v>35</v>
      </c>
    </row>
    <row r="56" spans="1:37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102"/>
      <c r="AG56" s="40"/>
    </row>
    <row r="57" spans="1:37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7" x14ac:dyDescent="0.2">
      <c r="AF58" s="7"/>
    </row>
    <row r="63" spans="1:37" x14ac:dyDescent="0.2">
      <c r="P63" s="2" t="s">
        <v>35</v>
      </c>
      <c r="AE63" s="2" t="s">
        <v>35</v>
      </c>
      <c r="AH63" t="s">
        <v>35</v>
      </c>
    </row>
    <row r="64" spans="1:37" x14ac:dyDescent="0.2">
      <c r="T64" s="2" t="s">
        <v>35</v>
      </c>
      <c r="Z64" s="2" t="s">
        <v>35</v>
      </c>
    </row>
    <row r="66" spans="7:28" x14ac:dyDescent="0.2">
      <c r="N66" s="2" t="s">
        <v>35</v>
      </c>
    </row>
    <row r="67" spans="7:28" x14ac:dyDescent="0.2">
      <c r="G67" s="2" t="s">
        <v>35</v>
      </c>
    </row>
    <row r="69" spans="7:28" x14ac:dyDescent="0.2">
      <c r="J69" s="2" t="s">
        <v>35</v>
      </c>
      <c r="AA69" s="2" t="s">
        <v>35</v>
      </c>
      <c r="AB69" s="2" t="s">
        <v>35</v>
      </c>
    </row>
    <row r="70" spans="7:28" x14ac:dyDescent="0.2">
      <c r="AB70" s="2" t="s">
        <v>35</v>
      </c>
    </row>
  </sheetData>
  <mergeCells count="35">
    <mergeCell ref="W3:W4"/>
    <mergeCell ref="P3:P4"/>
    <mergeCell ref="Q3:Q4"/>
    <mergeCell ref="D3:D4"/>
    <mergeCell ref="E3:E4"/>
    <mergeCell ref="F3:F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G3:G4"/>
    <mergeCell ref="H3:H4"/>
    <mergeCell ref="B2:AF2"/>
    <mergeCell ref="A1:AF1"/>
    <mergeCell ref="A2:A4"/>
    <mergeCell ref="B3:B4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I43" sqref="I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31" t="s">
        <v>217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3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</row>
    <row r="3" spans="1:33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27</v>
      </c>
      <c r="AG3" s="98" t="s">
        <v>26</v>
      </c>
    </row>
    <row r="4" spans="1:33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3" s="5" customFormat="1" x14ac:dyDescent="0.2">
      <c r="A5" s="43" t="s">
        <v>30</v>
      </c>
      <c r="B5" s="110">
        <f>[1]Abril!$H$5</f>
        <v>5.4</v>
      </c>
      <c r="C5" s="110">
        <f>[1]Abril!$H$6</f>
        <v>10.8</v>
      </c>
      <c r="D5" s="110">
        <f>[1]Abril!$H$7</f>
        <v>7.9200000000000008</v>
      </c>
      <c r="E5" s="110">
        <f>[1]Abril!$H$8</f>
        <v>7.2</v>
      </c>
      <c r="F5" s="110">
        <f>[1]Abril!$H$9</f>
        <v>5.7600000000000007</v>
      </c>
      <c r="G5" s="110">
        <f>[1]Abril!$H$10</f>
        <v>7.5600000000000005</v>
      </c>
      <c r="H5" s="110">
        <f>[1]Abril!$H$11</f>
        <v>10.44</v>
      </c>
      <c r="I5" s="110">
        <f>[1]Abril!$H$12</f>
        <v>9.3600000000000012</v>
      </c>
      <c r="J5" s="110">
        <f>[1]Abril!$H$13</f>
        <v>9</v>
      </c>
      <c r="K5" s="110">
        <f>[1]Abril!$H$14</f>
        <v>4.6800000000000006</v>
      </c>
      <c r="L5" s="110">
        <f>[1]Abril!$H$15</f>
        <v>10.08</v>
      </c>
      <c r="M5" s="110">
        <f>[1]Abril!$H$16</f>
        <v>9</v>
      </c>
      <c r="N5" s="110">
        <f>[1]Abril!$H$17</f>
        <v>7.2</v>
      </c>
      <c r="O5" s="110">
        <f>[1]Abril!$H$18</f>
        <v>11.520000000000001</v>
      </c>
      <c r="P5" s="110">
        <f>[1]Abril!$H$19</f>
        <v>11.879999999999999</v>
      </c>
      <c r="Q5" s="110">
        <f>[1]Abril!$H$20</f>
        <v>12.24</v>
      </c>
      <c r="R5" s="110">
        <f>[1]Abril!$H$21</f>
        <v>9</v>
      </c>
      <c r="S5" s="110">
        <f>[1]Abril!$H$22</f>
        <v>6.84</v>
      </c>
      <c r="T5" s="110">
        <f>[1]Abril!$H$23</f>
        <v>7.5600000000000005</v>
      </c>
      <c r="U5" s="110">
        <f>[1]Abril!$H$24</f>
        <v>5.7600000000000007</v>
      </c>
      <c r="V5" s="110">
        <f>[1]Abril!$H$25</f>
        <v>7.5600000000000005</v>
      </c>
      <c r="W5" s="110">
        <f>[1]Abril!$H$26</f>
        <v>11.16</v>
      </c>
      <c r="X5" s="110">
        <f>[1]Abril!$H$27</f>
        <v>9.7200000000000006</v>
      </c>
      <c r="Y5" s="110">
        <f>[1]Abril!$H$28</f>
        <v>8.64</v>
      </c>
      <c r="Z5" s="110">
        <f>[1]Abril!$H$29</f>
        <v>9.3600000000000012</v>
      </c>
      <c r="AA5" s="110">
        <f>[1]Abril!$H$30</f>
        <v>9.7200000000000006</v>
      </c>
      <c r="AB5" s="110">
        <f>[1]Abril!$H$31</f>
        <v>10.08</v>
      </c>
      <c r="AC5" s="110">
        <f>[1]Abril!$H$32</f>
        <v>9.3600000000000012</v>
      </c>
      <c r="AD5" s="110">
        <f>[1]Abril!$H$33</f>
        <v>11.879999999999999</v>
      </c>
      <c r="AE5" s="110">
        <f>[1]Abril!$H$34</f>
        <v>11.520000000000001</v>
      </c>
      <c r="AF5" s="111">
        <f>MAX(B5:AE5)</f>
        <v>12.24</v>
      </c>
      <c r="AG5" s="112">
        <f>AVERAGE(B5:AE5)</f>
        <v>8.9400000000000013</v>
      </c>
    </row>
    <row r="6" spans="1:33" hidden="1" x14ac:dyDescent="0.2">
      <c r="A6" s="43" t="s">
        <v>0</v>
      </c>
      <c r="B6" s="113" t="str">
        <f>[2]Abril!$H$5</f>
        <v>*</v>
      </c>
      <c r="C6" s="113" t="str">
        <f>[2]Abril!$H$6</f>
        <v>*</v>
      </c>
      <c r="D6" s="113" t="str">
        <f>[2]Abril!$H$7</f>
        <v>*</v>
      </c>
      <c r="E6" s="113" t="str">
        <f>[2]Abril!$H$8</f>
        <v>*</v>
      </c>
      <c r="F6" s="113" t="str">
        <f>[2]Abril!$H$9</f>
        <v>*</v>
      </c>
      <c r="G6" s="113" t="str">
        <f>[2]Abril!$H$10</f>
        <v>*</v>
      </c>
      <c r="H6" s="113" t="str">
        <f>[2]Abril!$H$11</f>
        <v>*</v>
      </c>
      <c r="I6" s="113" t="str">
        <f>[2]Abril!$H$12</f>
        <v>*</v>
      </c>
      <c r="J6" s="113" t="str">
        <f>[2]Abril!$H$13</f>
        <v>*</v>
      </c>
      <c r="K6" s="113" t="str">
        <f>[2]Abril!$H$14</f>
        <v>*</v>
      </c>
      <c r="L6" s="113" t="str">
        <f>[2]Abril!$H$15</f>
        <v>*</v>
      </c>
      <c r="M6" s="113" t="str">
        <f>[2]Abril!$H$16</f>
        <v>*</v>
      </c>
      <c r="N6" s="113" t="str">
        <f>[2]Abril!$H$17</f>
        <v>*</v>
      </c>
      <c r="O6" s="113" t="str">
        <f>[2]Abril!$H$18</f>
        <v>*</v>
      </c>
      <c r="P6" s="113" t="str">
        <f>[2]Abril!$H$19</f>
        <v>*</v>
      </c>
      <c r="Q6" s="113" t="str">
        <f>[2]Abril!$H$20</f>
        <v>*</v>
      </c>
      <c r="R6" s="113" t="str">
        <f>[2]Abril!$H$21</f>
        <v>*</v>
      </c>
      <c r="S6" s="113" t="str">
        <f>[2]Abril!$H$22</f>
        <v>*</v>
      </c>
      <c r="T6" s="113" t="str">
        <f>[2]Abril!$H$23</f>
        <v>*</v>
      </c>
      <c r="U6" s="113" t="str">
        <f>[2]Abril!$H$24</f>
        <v>*</v>
      </c>
      <c r="V6" s="113" t="str">
        <f>[2]Abril!$H$25</f>
        <v>*</v>
      </c>
      <c r="W6" s="113" t="str">
        <f>[2]Abril!$H$26</f>
        <v>*</v>
      </c>
      <c r="X6" s="113" t="str">
        <f>[2]Abril!$H$27</f>
        <v>*</v>
      </c>
      <c r="Y6" s="113" t="str">
        <f>[2]Abril!$H$28</f>
        <v>*</v>
      </c>
      <c r="Z6" s="113" t="str">
        <f>[2]Abril!$H$29</f>
        <v>*</v>
      </c>
      <c r="AA6" s="113" t="str">
        <f>[2]Abril!$H$30</f>
        <v>*</v>
      </c>
      <c r="AB6" s="113" t="str">
        <f>[2]Abril!$H$31</f>
        <v>*</v>
      </c>
      <c r="AC6" s="113" t="str">
        <f>[2]Abril!$H$32</f>
        <v>*</v>
      </c>
      <c r="AD6" s="113" t="str">
        <f>[2]Abril!$H$33</f>
        <v>*</v>
      </c>
      <c r="AE6" s="113" t="str">
        <f>[2]Abril!$H$34</f>
        <v>*</v>
      </c>
      <c r="AF6" s="122">
        <f t="shared" ref="AF6:AF39" si="1">MAX(B6:AE6)</f>
        <v>0</v>
      </c>
      <c r="AG6" s="112" t="e">
        <f t="shared" ref="AG6:AG24" si="2">AVERAGE(B6:AE6)</f>
        <v>#DIV/0!</v>
      </c>
    </row>
    <row r="7" spans="1:33" x14ac:dyDescent="0.2">
      <c r="A7" s="43" t="s">
        <v>88</v>
      </c>
      <c r="B7" s="113">
        <f>[3]Abril!$H$5</f>
        <v>9</v>
      </c>
      <c r="C7" s="113">
        <f>[3]Abril!$H$6</f>
        <v>9</v>
      </c>
      <c r="D7" s="113">
        <f>[3]Abril!$H$7</f>
        <v>12.6</v>
      </c>
      <c r="E7" s="113">
        <f>[3]Abril!$H$8</f>
        <v>13.32</v>
      </c>
      <c r="F7" s="113">
        <f>[3]Abril!$H$9</f>
        <v>7.2</v>
      </c>
      <c r="G7" s="113">
        <f>[3]Abril!$H$10</f>
        <v>13.68</v>
      </c>
      <c r="H7" s="113">
        <f>[3]Abril!$H$11</f>
        <v>23.400000000000002</v>
      </c>
      <c r="I7" s="113">
        <f>[3]Abril!$H$12</f>
        <v>10.44</v>
      </c>
      <c r="J7" s="113">
        <f>[3]Abril!$H$13</f>
        <v>10.44</v>
      </c>
      <c r="K7" s="113">
        <f>[3]Abril!$H$14</f>
        <v>14.04</v>
      </c>
      <c r="L7" s="113">
        <f>[3]Abril!$H$15</f>
        <v>10.08</v>
      </c>
      <c r="M7" s="113">
        <f>[3]Abril!$H$16</f>
        <v>19.8</v>
      </c>
      <c r="N7" s="113">
        <f>[3]Abril!$H$17</f>
        <v>21.96</v>
      </c>
      <c r="O7" s="113">
        <f>[3]Abril!$H$18</f>
        <v>12.6</v>
      </c>
      <c r="P7" s="113">
        <f>[3]Abril!$H$19</f>
        <v>15.120000000000001</v>
      </c>
      <c r="Q7" s="113">
        <f>[3]Abril!$H$20</f>
        <v>11.879999999999999</v>
      </c>
      <c r="R7" s="113">
        <f>[3]Abril!$H$21</f>
        <v>13.68</v>
      </c>
      <c r="S7" s="113">
        <f>[3]Abril!$H$22</f>
        <v>12.24</v>
      </c>
      <c r="T7" s="113">
        <f>[3]Abril!$H$23</f>
        <v>20.52</v>
      </c>
      <c r="U7" s="113">
        <f>[3]Abril!$H$24</f>
        <v>12.96</v>
      </c>
      <c r="V7" s="113">
        <f>[3]Abril!$H$25</f>
        <v>11.879999999999999</v>
      </c>
      <c r="W7" s="113">
        <f>[3]Abril!$H$26</f>
        <v>15.48</v>
      </c>
      <c r="X7" s="113">
        <f>[3]Abril!$H$27</f>
        <v>14.4</v>
      </c>
      <c r="Y7" s="113">
        <f>[3]Abril!$H$28</f>
        <v>14.04</v>
      </c>
      <c r="Z7" s="113">
        <f>[3]Abril!$H$29</f>
        <v>15.120000000000001</v>
      </c>
      <c r="AA7" s="113">
        <f>[3]Abril!$H$30</f>
        <v>13.68</v>
      </c>
      <c r="AB7" s="113">
        <f>[3]Abril!$H$31</f>
        <v>14.76</v>
      </c>
      <c r="AC7" s="113">
        <f>[3]Abril!$H$32</f>
        <v>15.120000000000001</v>
      </c>
      <c r="AD7" s="113">
        <f>[3]Abril!$H$33</f>
        <v>15.840000000000002</v>
      </c>
      <c r="AE7" s="113">
        <f>[3]Abril!$H$34</f>
        <v>14.04</v>
      </c>
      <c r="AF7" s="122">
        <f t="shared" si="1"/>
        <v>23.400000000000002</v>
      </c>
      <c r="AG7" s="112">
        <f t="shared" si="2"/>
        <v>13.944000000000001</v>
      </c>
    </row>
    <row r="8" spans="1:33" x14ac:dyDescent="0.2">
      <c r="A8" s="43" t="s">
        <v>1</v>
      </c>
      <c r="B8" s="113">
        <f>[4]Abril!$H$5</f>
        <v>11.16</v>
      </c>
      <c r="C8" s="113">
        <f>[4]Abril!$H$6</f>
        <v>7.2</v>
      </c>
      <c r="D8" s="113">
        <f>[4]Abril!$H$7</f>
        <v>8.2799999999999994</v>
      </c>
      <c r="E8" s="113">
        <f>[4]Abril!$H$8</f>
        <v>9</v>
      </c>
      <c r="F8" s="113">
        <f>[4]Abril!$H$9</f>
        <v>14.4</v>
      </c>
      <c r="G8" s="113">
        <f>[4]Abril!$H$10</f>
        <v>15.120000000000001</v>
      </c>
      <c r="H8" s="113">
        <f>[4]Abril!$H$11</f>
        <v>16.920000000000002</v>
      </c>
      <c r="I8" s="113">
        <f>[4]Abril!$H$12</f>
        <v>5.04</v>
      </c>
      <c r="J8" s="113">
        <f>[4]Abril!$H$13</f>
        <v>5.4</v>
      </c>
      <c r="K8" s="113">
        <f>[4]Abril!$H$14</f>
        <v>9</v>
      </c>
      <c r="L8" s="113">
        <f>[4]Abril!$H$15</f>
        <v>0.72000000000000008</v>
      </c>
      <c r="M8" s="113">
        <f>[4]Abril!$H$16</f>
        <v>5.04</v>
      </c>
      <c r="N8" s="113">
        <f>[4]Abril!$H$17</f>
        <v>5.7600000000000007</v>
      </c>
      <c r="O8" s="113">
        <f>[4]Abril!$H$18</f>
        <v>12.6</v>
      </c>
      <c r="P8" s="113">
        <f>[4]Abril!$H$19</f>
        <v>13.32</v>
      </c>
      <c r="Q8" s="113">
        <f>[4]Abril!$H$20</f>
        <v>7.9200000000000008</v>
      </c>
      <c r="R8" s="113">
        <f>[4]Abril!$H$21</f>
        <v>7.5600000000000005</v>
      </c>
      <c r="S8" s="113">
        <f>[4]Abril!$H$22</f>
        <v>12.96</v>
      </c>
      <c r="T8" s="113">
        <f>[4]Abril!$H$23</f>
        <v>7.9200000000000008</v>
      </c>
      <c r="U8" s="113">
        <f>[4]Abril!$H$24</f>
        <v>7.2</v>
      </c>
      <c r="V8" s="113">
        <f>[4]Abril!$H$25</f>
        <v>10.8</v>
      </c>
      <c r="W8" s="113">
        <f>[4]Abril!$H$26</f>
        <v>12.96</v>
      </c>
      <c r="X8" s="113">
        <f>[4]Abril!$H$27</f>
        <v>11.16</v>
      </c>
      <c r="Y8" s="113">
        <f>[4]Abril!$H$28</f>
        <v>7.2</v>
      </c>
      <c r="Z8" s="113">
        <f>[4]Abril!$H$29</f>
        <v>10.44</v>
      </c>
      <c r="AA8" s="113">
        <f>[4]Abril!$H$30</f>
        <v>14.4</v>
      </c>
      <c r="AB8" s="113">
        <f>[4]Abril!$H$31</f>
        <v>10.8</v>
      </c>
      <c r="AC8" s="113">
        <f>[4]Abril!$H$32</f>
        <v>11.879999999999999</v>
      </c>
      <c r="AD8" s="113">
        <f>[4]Abril!$H$33</f>
        <v>16.559999999999999</v>
      </c>
      <c r="AE8" s="113">
        <f>[4]Abril!$H$34</f>
        <v>19.440000000000001</v>
      </c>
      <c r="AF8" s="122">
        <f t="shared" si="1"/>
        <v>19.440000000000001</v>
      </c>
      <c r="AG8" s="112">
        <f t="shared" si="2"/>
        <v>10.271999999999998</v>
      </c>
    </row>
    <row r="9" spans="1:33" x14ac:dyDescent="0.2">
      <c r="A9" s="43" t="s">
        <v>151</v>
      </c>
      <c r="B9" s="113">
        <f>[5]Abril!$H$5</f>
        <v>18.36</v>
      </c>
      <c r="C9" s="113">
        <f>[5]Abril!$H$6</f>
        <v>9</v>
      </c>
      <c r="D9" s="113">
        <f>[5]Abril!$H$7</f>
        <v>14.76</v>
      </c>
      <c r="E9" s="113">
        <f>[5]Abril!$H$8</f>
        <v>14.76</v>
      </c>
      <c r="F9" s="113">
        <f>[5]Abril!$H$9</f>
        <v>9.7200000000000006</v>
      </c>
      <c r="G9" s="113">
        <f>[5]Abril!$H$10</f>
        <v>14.76</v>
      </c>
      <c r="H9" s="113">
        <f>[5]Abril!$H$11</f>
        <v>17.64</v>
      </c>
      <c r="I9" s="113">
        <f>[5]Abril!$H$12</f>
        <v>16.920000000000002</v>
      </c>
      <c r="J9" s="113">
        <f>[5]Abril!$H$13</f>
        <v>10.08</v>
      </c>
      <c r="K9" s="113">
        <f>[5]Abril!$H$14</f>
        <v>14.76</v>
      </c>
      <c r="L9" s="113">
        <f>[5]Abril!$H$15</f>
        <v>14.4</v>
      </c>
      <c r="M9" s="113">
        <f>[5]Abril!$H$16</f>
        <v>25.2</v>
      </c>
      <c r="N9" s="113">
        <f>[5]Abril!$H$17</f>
        <v>12.6</v>
      </c>
      <c r="O9" s="113">
        <f>[5]Abril!$H$18</f>
        <v>13.32</v>
      </c>
      <c r="P9" s="113">
        <f>[5]Abril!$H$19</f>
        <v>17.28</v>
      </c>
      <c r="Q9" s="113">
        <f>[5]Abril!$H$20</f>
        <v>15.120000000000001</v>
      </c>
      <c r="R9" s="113">
        <f>[5]Abril!$H$21</f>
        <v>18</v>
      </c>
      <c r="S9" s="113">
        <f>[5]Abril!$H$22</f>
        <v>24.12</v>
      </c>
      <c r="T9" s="113">
        <f>[5]Abril!$H$23</f>
        <v>18</v>
      </c>
      <c r="U9" s="113">
        <f>[5]Abril!$H$24</f>
        <v>18</v>
      </c>
      <c r="V9" s="113">
        <f>[5]Abril!$H$25</f>
        <v>15.48</v>
      </c>
      <c r="W9" s="113">
        <f>[5]Abril!$H$26</f>
        <v>15.840000000000002</v>
      </c>
      <c r="X9" s="113">
        <f>[5]Abril!$H$27</f>
        <v>16.559999999999999</v>
      </c>
      <c r="Y9" s="113">
        <f>[5]Abril!$H$28</f>
        <v>15.120000000000001</v>
      </c>
      <c r="Z9" s="113">
        <f>[5]Abril!$H$29</f>
        <v>17.28</v>
      </c>
      <c r="AA9" s="113">
        <f>[5]Abril!$H$30</f>
        <v>19.440000000000001</v>
      </c>
      <c r="AB9" s="113">
        <f>[5]Abril!$H$31</f>
        <v>16.559999999999999</v>
      </c>
      <c r="AC9" s="113">
        <f>[5]Abril!$H$32</f>
        <v>17.64</v>
      </c>
      <c r="AD9" s="113">
        <f>[5]Abril!$H$33</f>
        <v>19.440000000000001</v>
      </c>
      <c r="AE9" s="113">
        <f>[5]Abril!$H$34</f>
        <v>20.88</v>
      </c>
      <c r="AF9" s="122">
        <f t="shared" si="1"/>
        <v>25.2</v>
      </c>
      <c r="AG9" s="112">
        <f t="shared" si="2"/>
        <v>16.367999999999999</v>
      </c>
    </row>
    <row r="10" spans="1:33" x14ac:dyDescent="0.2">
      <c r="A10" s="43" t="s">
        <v>95</v>
      </c>
      <c r="B10" s="113">
        <f>[6]Abril!$H$5</f>
        <v>19.440000000000001</v>
      </c>
      <c r="C10" s="113">
        <f>[6]Abril!$H$6</f>
        <v>14.76</v>
      </c>
      <c r="D10" s="113">
        <f>[6]Abril!$H$7</f>
        <v>11.16</v>
      </c>
      <c r="E10" s="113">
        <f>[6]Abril!$H$8</f>
        <v>17.28</v>
      </c>
      <c r="F10" s="113">
        <f>[6]Abril!$H$9</f>
        <v>24.12</v>
      </c>
      <c r="G10" s="113">
        <f>[6]Abril!$H$10</f>
        <v>15.48</v>
      </c>
      <c r="H10" s="113">
        <f>[6]Abril!$H$11</f>
        <v>21.6</v>
      </c>
      <c r="I10" s="113">
        <f>[6]Abril!$H$12</f>
        <v>15.48</v>
      </c>
      <c r="J10" s="113">
        <f>[6]Abril!$H$13</f>
        <v>13.32</v>
      </c>
      <c r="K10" s="113">
        <f>[6]Abril!$H$14</f>
        <v>16.2</v>
      </c>
      <c r="L10" s="113">
        <f>[6]Abril!$H$15</f>
        <v>15.120000000000001</v>
      </c>
      <c r="M10" s="113">
        <f>[6]Abril!$H$16</f>
        <v>13.68</v>
      </c>
      <c r="N10" s="113">
        <f>[6]Abril!$H$17</f>
        <v>12.96</v>
      </c>
      <c r="O10" s="113">
        <f>[6]Abril!$H$18</f>
        <v>18.36</v>
      </c>
      <c r="P10" s="113">
        <f>[6]Abril!$H$19</f>
        <v>14.76</v>
      </c>
      <c r="Q10" s="113">
        <f>[6]Abril!$H$20</f>
        <v>15.840000000000002</v>
      </c>
      <c r="R10" s="113">
        <f>[6]Abril!$H$21</f>
        <v>17.64</v>
      </c>
      <c r="S10" s="113">
        <f>[6]Abril!$H$22</f>
        <v>27.720000000000002</v>
      </c>
      <c r="T10" s="113">
        <f>[6]Abril!$H$23</f>
        <v>23.400000000000002</v>
      </c>
      <c r="U10" s="113">
        <f>[6]Abril!$H$24</f>
        <v>18.36</v>
      </c>
      <c r="V10" s="113">
        <f>[6]Abril!$H$25</f>
        <v>16.559999999999999</v>
      </c>
      <c r="W10" s="113">
        <f>[6]Abril!$H$26</f>
        <v>16.920000000000002</v>
      </c>
      <c r="X10" s="113">
        <f>[6]Abril!$H$27</f>
        <v>12.6</v>
      </c>
      <c r="Y10" s="113">
        <f>[6]Abril!$H$28</f>
        <v>11.879999999999999</v>
      </c>
      <c r="Z10" s="113">
        <f>[6]Abril!$H$29</f>
        <v>14.76</v>
      </c>
      <c r="AA10" s="113">
        <f>[6]Abril!$H$30</f>
        <v>16.559999999999999</v>
      </c>
      <c r="AB10" s="113">
        <f>[6]Abril!$H$31</f>
        <v>15.48</v>
      </c>
      <c r="AC10" s="113">
        <f>[6]Abril!$H$32</f>
        <v>16.920000000000002</v>
      </c>
      <c r="AD10" s="113">
        <f>[6]Abril!$H$33</f>
        <v>15.840000000000002</v>
      </c>
      <c r="AE10" s="113">
        <f>[6]Abril!$H$34</f>
        <v>23.040000000000003</v>
      </c>
      <c r="AF10" s="122">
        <f t="shared" si="1"/>
        <v>27.720000000000002</v>
      </c>
      <c r="AG10" s="112">
        <f t="shared" si="2"/>
        <v>16.908000000000001</v>
      </c>
    </row>
    <row r="11" spans="1:33" x14ac:dyDescent="0.2">
      <c r="A11" s="43" t="s">
        <v>52</v>
      </c>
      <c r="B11" s="113">
        <f>[7]Abril!$H$5</f>
        <v>13.68</v>
      </c>
      <c r="C11" s="113">
        <f>[7]Abril!$H$6</f>
        <v>9.3600000000000012</v>
      </c>
      <c r="D11" s="113">
        <f>[7]Abril!$H$7</f>
        <v>12.96</v>
      </c>
      <c r="E11" s="113">
        <f>[7]Abril!$H$8</f>
        <v>13.68</v>
      </c>
      <c r="F11" s="113">
        <f>[7]Abril!$H$9</f>
        <v>12.6</v>
      </c>
      <c r="G11" s="113">
        <f>[7]Abril!$H$10</f>
        <v>17.64</v>
      </c>
      <c r="H11" s="113">
        <f>[7]Abril!$H$11</f>
        <v>22.68</v>
      </c>
      <c r="I11" s="113">
        <f>[7]Abril!$H$12</f>
        <v>13.68</v>
      </c>
      <c r="J11" s="113">
        <f>[7]Abril!$H$13</f>
        <v>18.720000000000002</v>
      </c>
      <c r="K11" s="113">
        <f>[7]Abril!$H$14</f>
        <v>12.24</v>
      </c>
      <c r="L11" s="113">
        <f>[7]Abril!$H$15</f>
        <v>12.24</v>
      </c>
      <c r="M11" s="113">
        <f>[7]Abril!$H$16</f>
        <v>18.720000000000002</v>
      </c>
      <c r="N11" s="113">
        <f>[7]Abril!$H$17</f>
        <v>14.04</v>
      </c>
      <c r="O11" s="113">
        <f>[7]Abril!$H$18</f>
        <v>19.8</v>
      </c>
      <c r="P11" s="113">
        <f>[7]Abril!$H$19</f>
        <v>14.76</v>
      </c>
      <c r="Q11" s="113">
        <f>[7]Abril!$H$20</f>
        <v>20.52</v>
      </c>
      <c r="R11" s="113">
        <f>[7]Abril!$H$21</f>
        <v>14.76</v>
      </c>
      <c r="S11" s="113">
        <f>[7]Abril!$H$22</f>
        <v>17.64</v>
      </c>
      <c r="T11" s="113">
        <f>[7]Abril!$H$23</f>
        <v>17.64</v>
      </c>
      <c r="U11" s="113">
        <f>[7]Abril!$H$24</f>
        <v>16.920000000000002</v>
      </c>
      <c r="V11" s="113">
        <f>[7]Abril!$H$25</f>
        <v>15.48</v>
      </c>
      <c r="W11" s="113">
        <f>[7]Abril!$H$26</f>
        <v>12.24</v>
      </c>
      <c r="X11" s="113">
        <f>[7]Abril!$H$27</f>
        <v>13.32</v>
      </c>
      <c r="Y11" s="113">
        <f>[7]Abril!$H$28</f>
        <v>11.16</v>
      </c>
      <c r="Z11" s="113">
        <f>[7]Abril!$H$29</f>
        <v>16.920000000000002</v>
      </c>
      <c r="AA11" s="113">
        <f>[7]Abril!$H$30</f>
        <v>20.88</v>
      </c>
      <c r="AB11" s="113">
        <f>[7]Abril!$H$31</f>
        <v>14.04</v>
      </c>
      <c r="AC11" s="113">
        <f>[7]Abril!$H$32</f>
        <v>10.44</v>
      </c>
      <c r="AD11" s="113">
        <f>[7]Abril!$H$33</f>
        <v>15.120000000000001</v>
      </c>
      <c r="AE11" s="113">
        <f>[7]Abril!$H$34</f>
        <v>13.68</v>
      </c>
      <c r="AF11" s="122">
        <f t="shared" si="1"/>
        <v>22.68</v>
      </c>
      <c r="AG11" s="112">
        <f t="shared" si="2"/>
        <v>15.252000000000004</v>
      </c>
    </row>
    <row r="12" spans="1:33" hidden="1" x14ac:dyDescent="0.2">
      <c r="A12" s="43" t="s">
        <v>31</v>
      </c>
      <c r="B12" s="113" t="str">
        <f>[8]Abril!$H$5</f>
        <v>*</v>
      </c>
      <c r="C12" s="113" t="str">
        <f>[8]Abril!$H$6</f>
        <v>*</v>
      </c>
      <c r="D12" s="113" t="str">
        <f>[8]Abril!$H$7</f>
        <v>*</v>
      </c>
      <c r="E12" s="113" t="str">
        <f>[8]Abril!$H$8</f>
        <v>*</v>
      </c>
      <c r="F12" s="113" t="str">
        <f>[8]Abril!$H$9</f>
        <v>*</v>
      </c>
      <c r="G12" s="113" t="str">
        <f>[8]Abril!$H$10</f>
        <v>*</v>
      </c>
      <c r="H12" s="113" t="str">
        <f>[8]Abril!$H$11</f>
        <v>*</v>
      </c>
      <c r="I12" s="113" t="str">
        <f>[8]Abril!$H$12</f>
        <v>*</v>
      </c>
      <c r="J12" s="113" t="str">
        <f>[8]Abril!$H$13</f>
        <v>*</v>
      </c>
      <c r="K12" s="113" t="str">
        <f>[8]Abril!$H$14</f>
        <v>*</v>
      </c>
      <c r="L12" s="113" t="str">
        <f>[8]Abril!$H$15</f>
        <v>*</v>
      </c>
      <c r="M12" s="113" t="str">
        <f>[8]Abril!$H$16</f>
        <v>*</v>
      </c>
      <c r="N12" s="113" t="str">
        <f>[8]Abril!$H$17</f>
        <v>*</v>
      </c>
      <c r="O12" s="113" t="str">
        <f>[8]Abril!$H$18</f>
        <v>*</v>
      </c>
      <c r="P12" s="113" t="str">
        <f>[8]Abril!$H$19</f>
        <v>*</v>
      </c>
      <c r="Q12" s="113" t="str">
        <f>[8]Abril!$H$20</f>
        <v>*</v>
      </c>
      <c r="R12" s="113" t="str">
        <f>[8]Abril!$H$21</f>
        <v>*</v>
      </c>
      <c r="S12" s="113" t="str">
        <f>[8]Abril!$H$22</f>
        <v>*</v>
      </c>
      <c r="T12" s="113" t="str">
        <f>[8]Abril!$H$23</f>
        <v>*</v>
      </c>
      <c r="U12" s="113" t="str">
        <f>[8]Abril!$H$24</f>
        <v>*</v>
      </c>
      <c r="V12" s="113" t="str">
        <f>[8]Abril!$H$25</f>
        <v>*</v>
      </c>
      <c r="W12" s="113" t="str">
        <f>[8]Abril!$H$26</f>
        <v>*</v>
      </c>
      <c r="X12" s="113" t="str">
        <f>[8]Abril!$H$27</f>
        <v>*</v>
      </c>
      <c r="Y12" s="113" t="str">
        <f>[8]Abril!$H$28</f>
        <v>*</v>
      </c>
      <c r="Z12" s="113" t="str">
        <f>[8]Abril!$H$29</f>
        <v>*</v>
      </c>
      <c r="AA12" s="113" t="str">
        <f>[8]Abril!$H$30</f>
        <v>*</v>
      </c>
      <c r="AB12" s="113" t="str">
        <f>[8]Abril!$H$31</f>
        <v>*</v>
      </c>
      <c r="AC12" s="113" t="str">
        <f>[8]Abril!$H$32</f>
        <v>*</v>
      </c>
      <c r="AD12" s="113" t="str">
        <f>[8]Abril!$H$33</f>
        <v>*</v>
      </c>
      <c r="AE12" s="113" t="str">
        <f>[8]Abril!$H$34</f>
        <v>*</v>
      </c>
      <c r="AF12" s="122">
        <f t="shared" si="1"/>
        <v>0</v>
      </c>
      <c r="AG12" s="112" t="e">
        <f t="shared" si="2"/>
        <v>#DIV/0!</v>
      </c>
    </row>
    <row r="13" spans="1:33" x14ac:dyDescent="0.2">
      <c r="A13" s="43" t="s">
        <v>98</v>
      </c>
      <c r="B13" s="113">
        <f>[9]Abril!$H$5</f>
        <v>21.96</v>
      </c>
      <c r="C13" s="113">
        <f>[9]Abril!$H$6</f>
        <v>9.3600000000000012</v>
      </c>
      <c r="D13" s="113">
        <f>[9]Abril!$H$7</f>
        <v>16.920000000000002</v>
      </c>
      <c r="E13" s="113">
        <f>[9]Abril!$H$8</f>
        <v>15.840000000000002</v>
      </c>
      <c r="F13" s="113">
        <f>[9]Abril!$H$9</f>
        <v>14.04</v>
      </c>
      <c r="G13" s="113">
        <f>[9]Abril!$H$10</f>
        <v>12.6</v>
      </c>
      <c r="H13" s="113">
        <f>[9]Abril!$H$11</f>
        <v>19.8</v>
      </c>
      <c r="I13" s="113">
        <f>[9]Abril!$H$12</f>
        <v>28.44</v>
      </c>
      <c r="J13" s="113">
        <f>[9]Abril!$H$13</f>
        <v>14.04</v>
      </c>
      <c r="K13" s="113">
        <f>[9]Abril!$H$14</f>
        <v>15.48</v>
      </c>
      <c r="L13" s="113">
        <f>[9]Abril!$H$15</f>
        <v>14.4</v>
      </c>
      <c r="M13" s="113">
        <f>[9]Abril!$H$16</f>
        <v>11.520000000000001</v>
      </c>
      <c r="N13" s="113">
        <f>[9]Abril!$H$17</f>
        <v>15.48</v>
      </c>
      <c r="O13" s="113">
        <f>[9]Abril!$H$18</f>
        <v>19.8</v>
      </c>
      <c r="P13" s="113">
        <f>[9]Abril!$H$19</f>
        <v>24.840000000000003</v>
      </c>
      <c r="Q13" s="113">
        <f>[9]Abril!$H$20</f>
        <v>20.88</v>
      </c>
      <c r="R13" s="113">
        <f>[9]Abril!$H$21</f>
        <v>23.040000000000003</v>
      </c>
      <c r="S13" s="113">
        <f>[9]Abril!$H$22</f>
        <v>14.4</v>
      </c>
      <c r="T13" s="113">
        <f>[9]Abril!$H$23</f>
        <v>16.920000000000002</v>
      </c>
      <c r="U13" s="113">
        <f>[9]Abril!$H$24</f>
        <v>12.6</v>
      </c>
      <c r="V13" s="113">
        <f>[9]Abril!$H$25</f>
        <v>16.2</v>
      </c>
      <c r="W13" s="113">
        <f>[9]Abril!$H$26</f>
        <v>23.759999999999998</v>
      </c>
      <c r="X13" s="113">
        <f>[9]Abril!$H$27</f>
        <v>18.720000000000002</v>
      </c>
      <c r="Y13" s="113">
        <f>[9]Abril!$H$28</f>
        <v>16.559999999999999</v>
      </c>
      <c r="Z13" s="113">
        <f>[9]Abril!$H$29</f>
        <v>15.840000000000002</v>
      </c>
      <c r="AA13" s="113">
        <f>[9]Abril!$H$30</f>
        <v>23.400000000000002</v>
      </c>
      <c r="AB13" s="113">
        <f>[9]Abril!$H$31</f>
        <v>22.32</v>
      </c>
      <c r="AC13" s="113">
        <f>[9]Abril!$H$32</f>
        <v>21.240000000000002</v>
      </c>
      <c r="AD13" s="113">
        <f>[9]Abril!$H$33</f>
        <v>22.68</v>
      </c>
      <c r="AE13" s="113">
        <f>[9]Abril!$H$34</f>
        <v>29.52</v>
      </c>
      <c r="AF13" s="122">
        <f t="shared" si="1"/>
        <v>29.52</v>
      </c>
      <c r="AG13" s="112">
        <f t="shared" si="2"/>
        <v>18.420000000000002</v>
      </c>
    </row>
    <row r="14" spans="1:33" hidden="1" x14ac:dyDescent="0.2">
      <c r="A14" s="43" t="s">
        <v>102</v>
      </c>
      <c r="B14" s="113" t="str">
        <f>[10]Abril!$H$5</f>
        <v>*</v>
      </c>
      <c r="C14" s="113" t="str">
        <f>[10]Abril!$H$6</f>
        <v>*</v>
      </c>
      <c r="D14" s="113" t="str">
        <f>[10]Abril!$H$7</f>
        <v>*</v>
      </c>
      <c r="E14" s="113" t="str">
        <f>[10]Abril!$H$8</f>
        <v>*</v>
      </c>
      <c r="F14" s="113" t="str">
        <f>[10]Abril!$H$9</f>
        <v>*</v>
      </c>
      <c r="G14" s="113" t="str">
        <f>[10]Abril!$H$10</f>
        <v>*</v>
      </c>
      <c r="H14" s="113" t="str">
        <f>[10]Abril!$H$11</f>
        <v>*</v>
      </c>
      <c r="I14" s="113" t="str">
        <f>[10]Abril!$H$12</f>
        <v>*</v>
      </c>
      <c r="J14" s="113" t="str">
        <f>[10]Abril!$H$13</f>
        <v>*</v>
      </c>
      <c r="K14" s="113" t="str">
        <f>[10]Abril!$H$14</f>
        <v>*</v>
      </c>
      <c r="L14" s="113" t="str">
        <f>[10]Abril!$H$15</f>
        <v>*</v>
      </c>
      <c r="M14" s="113" t="str">
        <f>[10]Abril!$H$16</f>
        <v>*</v>
      </c>
      <c r="N14" s="113" t="str">
        <f>[10]Abril!$H$17</f>
        <v>*</v>
      </c>
      <c r="O14" s="113" t="str">
        <f>[10]Abril!$H$18</f>
        <v>*</v>
      </c>
      <c r="P14" s="113" t="str">
        <f>[10]Abril!$H$19</f>
        <v>*</v>
      </c>
      <c r="Q14" s="113" t="str">
        <f>[10]Abril!$H$20</f>
        <v>*</v>
      </c>
      <c r="R14" s="113" t="str">
        <f>[10]Abril!$H$21</f>
        <v>*</v>
      </c>
      <c r="S14" s="113" t="str">
        <f>[10]Abril!$H$22</f>
        <v>*</v>
      </c>
      <c r="T14" s="113" t="str">
        <f>[10]Abril!$H$23</f>
        <v>*</v>
      </c>
      <c r="U14" s="113" t="str">
        <f>[10]Abril!$H$24</f>
        <v>*</v>
      </c>
      <c r="V14" s="113" t="str">
        <f>[10]Abril!$H$25</f>
        <v>*</v>
      </c>
      <c r="W14" s="113" t="str">
        <f>[10]Abril!$H$26</f>
        <v>*</v>
      </c>
      <c r="X14" s="113" t="str">
        <f>[10]Abril!$H$27</f>
        <v>*</v>
      </c>
      <c r="Y14" s="113" t="str">
        <f>[10]Abril!$H$28</f>
        <v>*</v>
      </c>
      <c r="Z14" s="113" t="str">
        <f>[10]Abril!$H$29</f>
        <v>*</v>
      </c>
      <c r="AA14" s="113" t="str">
        <f>[10]Abril!$H$30</f>
        <v>*</v>
      </c>
      <c r="AB14" s="113" t="str">
        <f>[10]Abril!$H$31</f>
        <v>*</v>
      </c>
      <c r="AC14" s="113" t="str">
        <f>[10]Abril!$H$32</f>
        <v>*</v>
      </c>
      <c r="AD14" s="113" t="str">
        <f>[10]Abril!$H$33</f>
        <v>*</v>
      </c>
      <c r="AE14" s="113" t="str">
        <f>[10]Abril!$H$34</f>
        <v>*</v>
      </c>
      <c r="AF14" s="122">
        <f t="shared" si="1"/>
        <v>0</v>
      </c>
      <c r="AG14" s="112" t="e">
        <f t="shared" si="2"/>
        <v>#DIV/0!</v>
      </c>
    </row>
    <row r="15" spans="1:33" x14ac:dyDescent="0.2">
      <c r="A15" s="43" t="s">
        <v>105</v>
      </c>
      <c r="B15" s="113">
        <f>[11]Abril!$H$5</f>
        <v>12.24</v>
      </c>
      <c r="C15" s="113">
        <f>[11]Abril!$H$6</f>
        <v>9.3600000000000012</v>
      </c>
      <c r="D15" s="113">
        <f>[11]Abril!$H$7</f>
        <v>14.76</v>
      </c>
      <c r="E15" s="113">
        <f>[11]Abril!$H$8</f>
        <v>16.559999999999999</v>
      </c>
      <c r="F15" s="113">
        <f>[11]Abril!$H$9</f>
        <v>14.04</v>
      </c>
      <c r="G15" s="113">
        <f>[11]Abril!$H$10</f>
        <v>15.48</v>
      </c>
      <c r="H15" s="113">
        <f>[11]Abril!$H$11</f>
        <v>19.8</v>
      </c>
      <c r="I15" s="113">
        <f>[11]Abril!$H$12</f>
        <v>17.64</v>
      </c>
      <c r="J15" s="113">
        <f>[11]Abril!$H$13</f>
        <v>14.4</v>
      </c>
      <c r="K15" s="113">
        <f>[11]Abril!$H$14</f>
        <v>15.840000000000002</v>
      </c>
      <c r="L15" s="113">
        <f>[11]Abril!$H$15</f>
        <v>12.6</v>
      </c>
      <c r="M15" s="113">
        <f>[11]Abril!$H$16</f>
        <v>22.32</v>
      </c>
      <c r="N15" s="113">
        <f>[11]Abril!$H$17</f>
        <v>16.559999999999999</v>
      </c>
      <c r="O15" s="113">
        <f>[11]Abril!$H$18</f>
        <v>15.48</v>
      </c>
      <c r="P15" s="113">
        <f>[11]Abril!$H$19</f>
        <v>19.079999999999998</v>
      </c>
      <c r="Q15" s="113">
        <f>[11]Abril!$H$20</f>
        <v>17.28</v>
      </c>
      <c r="R15" s="113">
        <f>[11]Abril!$H$21</f>
        <v>20.16</v>
      </c>
      <c r="S15" s="113">
        <f>[11]Abril!$H$22</f>
        <v>18.36</v>
      </c>
      <c r="T15" s="113">
        <f>[11]Abril!$H$23</f>
        <v>15.840000000000002</v>
      </c>
      <c r="U15" s="113">
        <f>[11]Abril!$H$24</f>
        <v>14.04</v>
      </c>
      <c r="V15" s="113">
        <f>[11]Abril!$H$25</f>
        <v>13.68</v>
      </c>
      <c r="W15" s="113">
        <f>[11]Abril!$H$26</f>
        <v>19.079999999999998</v>
      </c>
      <c r="X15" s="113">
        <f>[11]Abril!$H$27</f>
        <v>19.8</v>
      </c>
      <c r="Y15" s="113">
        <f>[11]Abril!$H$28</f>
        <v>11.520000000000001</v>
      </c>
      <c r="Z15" s="113">
        <f>[11]Abril!$H$29</f>
        <v>11.879999999999999</v>
      </c>
      <c r="AA15" s="113">
        <f>[11]Abril!$H$30</f>
        <v>16.559999999999999</v>
      </c>
      <c r="AB15" s="113">
        <f>[11]Abril!$H$31</f>
        <v>17.28</v>
      </c>
      <c r="AC15" s="113">
        <f>[11]Abril!$H$32</f>
        <v>16.2</v>
      </c>
      <c r="AD15" s="113">
        <f>[11]Abril!$H$33</f>
        <v>19.079999999999998</v>
      </c>
      <c r="AE15" s="113">
        <f>[11]Abril!$H$34</f>
        <v>20.88</v>
      </c>
      <c r="AF15" s="122">
        <f t="shared" si="1"/>
        <v>22.32</v>
      </c>
      <c r="AG15" s="112">
        <f t="shared" si="2"/>
        <v>16.259999999999998</v>
      </c>
    </row>
    <row r="16" spans="1:33" hidden="1" x14ac:dyDescent="0.2">
      <c r="A16" s="43" t="s">
        <v>152</v>
      </c>
      <c r="B16" s="113" t="str">
        <f>[12]Abril!$H$5</f>
        <v>*</v>
      </c>
      <c r="C16" s="113" t="str">
        <f>[12]Abril!$H$6</f>
        <v>*</v>
      </c>
      <c r="D16" s="113" t="str">
        <f>[12]Abril!$H$7</f>
        <v>*</v>
      </c>
      <c r="E16" s="113" t="str">
        <f>[12]Abril!$H$8</f>
        <v>*</v>
      </c>
      <c r="F16" s="113" t="str">
        <f>[12]Abril!$H$9</f>
        <v>*</v>
      </c>
      <c r="G16" s="113" t="str">
        <f>[12]Abril!$H$10</f>
        <v>*</v>
      </c>
      <c r="H16" s="113" t="str">
        <f>[12]Abril!$H$11</f>
        <v>*</v>
      </c>
      <c r="I16" s="113" t="str">
        <f>[12]Abril!$H$12</f>
        <v>*</v>
      </c>
      <c r="J16" s="113" t="str">
        <f>[12]Abril!$H$13</f>
        <v>*</v>
      </c>
      <c r="K16" s="113" t="str">
        <f>[12]Abril!$H$14</f>
        <v>*</v>
      </c>
      <c r="L16" s="113" t="str">
        <f>[12]Abril!$H$15</f>
        <v>*</v>
      </c>
      <c r="M16" s="113" t="str">
        <f>[12]Abril!$H$16</f>
        <v>*</v>
      </c>
      <c r="N16" s="113" t="str">
        <f>[12]Abril!$H$17</f>
        <v>*</v>
      </c>
      <c r="O16" s="113" t="str">
        <f>[12]Abril!$H$18</f>
        <v>*</v>
      </c>
      <c r="P16" s="113" t="str">
        <f>[12]Abril!$H$19</f>
        <v>*</v>
      </c>
      <c r="Q16" s="113" t="str">
        <f>[12]Abril!$H$20</f>
        <v>*</v>
      </c>
      <c r="R16" s="113" t="str">
        <f>[12]Abril!$H$21</f>
        <v>*</v>
      </c>
      <c r="S16" s="113" t="str">
        <f>[12]Abril!$H$22</f>
        <v>*</v>
      </c>
      <c r="T16" s="113" t="str">
        <f>[12]Abril!$H$23</f>
        <v>*</v>
      </c>
      <c r="U16" s="113" t="str">
        <f>[12]Abril!$H$24</f>
        <v>*</v>
      </c>
      <c r="V16" s="113" t="str">
        <f>[12]Abril!$H$25</f>
        <v>*</v>
      </c>
      <c r="W16" s="113" t="str">
        <f>[12]Abril!$H$26</f>
        <v>*</v>
      </c>
      <c r="X16" s="113" t="str">
        <f>[12]Abril!$H$27</f>
        <v>*</v>
      </c>
      <c r="Y16" s="113" t="str">
        <f>[12]Abril!$H$28</f>
        <v>*</v>
      </c>
      <c r="Z16" s="113" t="str">
        <f>[12]Abril!$H$29</f>
        <v>*</v>
      </c>
      <c r="AA16" s="113" t="str">
        <f>[12]Abril!$H$30</f>
        <v>*</v>
      </c>
      <c r="AB16" s="113" t="str">
        <f>[12]Abril!$H$31</f>
        <v>*</v>
      </c>
      <c r="AC16" s="113" t="str">
        <f>[12]Abril!$H$32</f>
        <v>*</v>
      </c>
      <c r="AD16" s="113" t="str">
        <f>[12]Abril!$H$33</f>
        <v>*</v>
      </c>
      <c r="AE16" s="113" t="str">
        <f>[12]Abril!$H$34</f>
        <v>*</v>
      </c>
      <c r="AF16" s="122">
        <f t="shared" si="1"/>
        <v>0</v>
      </c>
      <c r="AG16" s="112" t="e">
        <f t="shared" si="2"/>
        <v>#DIV/0!</v>
      </c>
    </row>
    <row r="17" spans="1:37" x14ac:dyDescent="0.2">
      <c r="A17" s="43" t="s">
        <v>2</v>
      </c>
      <c r="B17" s="113">
        <f>[13]Abril!$H$5</f>
        <v>18.36</v>
      </c>
      <c r="C17" s="113">
        <f>[13]Abril!$H$6</f>
        <v>10.8</v>
      </c>
      <c r="D17" s="113">
        <f>[13]Abril!$H$7</f>
        <v>10.08</v>
      </c>
      <c r="E17" s="113">
        <f>[13]Abril!$H$8</f>
        <v>14.4</v>
      </c>
      <c r="F17" s="113">
        <f>[13]Abril!$H$9</f>
        <v>11.879999999999999</v>
      </c>
      <c r="G17" s="113">
        <f>[13]Abril!$H$10</f>
        <v>15.840000000000002</v>
      </c>
      <c r="H17" s="113">
        <f>[13]Abril!$H$11</f>
        <v>16.2</v>
      </c>
      <c r="I17" s="113">
        <f>[13]Abril!$H$12</f>
        <v>15.840000000000002</v>
      </c>
      <c r="J17" s="113">
        <f>[13]Abril!$H$13</f>
        <v>18.720000000000002</v>
      </c>
      <c r="K17" s="113">
        <f>[13]Abril!$H$14</f>
        <v>18.36</v>
      </c>
      <c r="L17" s="113">
        <f>[13]Abril!$H$15</f>
        <v>12.24</v>
      </c>
      <c r="M17" s="113">
        <f>[13]Abril!$H$16</f>
        <v>9.7200000000000006</v>
      </c>
      <c r="N17" s="113">
        <f>[13]Abril!$H$17</f>
        <v>12.96</v>
      </c>
      <c r="O17" s="113">
        <f>[13]Abril!$H$18</f>
        <v>15.840000000000002</v>
      </c>
      <c r="P17" s="113">
        <f>[13]Abril!$H$19</f>
        <v>20.16</v>
      </c>
      <c r="Q17" s="113">
        <f>[13]Abril!$H$20</f>
        <v>14.76</v>
      </c>
      <c r="R17" s="113">
        <f>[13]Abril!$H$21</f>
        <v>18.36</v>
      </c>
      <c r="S17" s="113">
        <f>[13]Abril!$H$22</f>
        <v>21.6</v>
      </c>
      <c r="T17" s="113">
        <f>[13]Abril!$H$23</f>
        <v>23.040000000000003</v>
      </c>
      <c r="U17" s="113">
        <f>[13]Abril!$H$24</f>
        <v>15.840000000000002</v>
      </c>
      <c r="V17" s="113">
        <f>[13]Abril!$H$25</f>
        <v>19.440000000000001</v>
      </c>
      <c r="W17" s="113">
        <f>[13]Abril!$H$26</f>
        <v>15.840000000000002</v>
      </c>
      <c r="X17" s="113">
        <f>[13]Abril!$H$27</f>
        <v>12.96</v>
      </c>
      <c r="Y17" s="113">
        <f>[13]Abril!$H$28</f>
        <v>11.879999999999999</v>
      </c>
      <c r="Z17" s="113">
        <f>[13]Abril!$H$29</f>
        <v>13.32</v>
      </c>
      <c r="AA17" s="113">
        <f>[13]Abril!$H$30</f>
        <v>18</v>
      </c>
      <c r="AB17" s="113">
        <f>[13]Abril!$H$31</f>
        <v>14.76</v>
      </c>
      <c r="AC17" s="113">
        <f>[13]Abril!$H$32</f>
        <v>19.079999999999998</v>
      </c>
      <c r="AD17" s="113">
        <f>[13]Abril!$H$33</f>
        <v>18</v>
      </c>
      <c r="AE17" s="113">
        <f>[13]Abril!$H$34</f>
        <v>23.040000000000003</v>
      </c>
      <c r="AF17" s="122">
        <f t="shared" si="1"/>
        <v>23.040000000000003</v>
      </c>
      <c r="AG17" s="112">
        <f t="shared" si="2"/>
        <v>16.044</v>
      </c>
      <c r="AI17" s="12" t="s">
        <v>35</v>
      </c>
    </row>
    <row r="18" spans="1:37" x14ac:dyDescent="0.2">
      <c r="A18" s="43" t="s">
        <v>3</v>
      </c>
      <c r="B18" s="113">
        <f>[14]Abril!$H$5</f>
        <v>13.32</v>
      </c>
      <c r="C18" s="113">
        <f>[14]Abril!$H$6</f>
        <v>13.32</v>
      </c>
      <c r="D18" s="113">
        <f>[14]Abril!$H$7</f>
        <v>9.7200000000000006</v>
      </c>
      <c r="E18" s="113">
        <f>[14]Abril!$H$8</f>
        <v>9.3600000000000012</v>
      </c>
      <c r="F18" s="113">
        <f>[14]Abril!$H$9</f>
        <v>10.08</v>
      </c>
      <c r="G18" s="113">
        <f>[14]Abril!$H$10</f>
        <v>14.04</v>
      </c>
      <c r="H18" s="113">
        <f>[14]Abril!$H$11</f>
        <v>12.96</v>
      </c>
      <c r="I18" s="113">
        <f>[14]Abril!$H$12</f>
        <v>18.36</v>
      </c>
      <c r="J18" s="113">
        <f>[14]Abril!$H$13</f>
        <v>15.840000000000002</v>
      </c>
      <c r="K18" s="113">
        <f>[14]Abril!$H$14</f>
        <v>20.16</v>
      </c>
      <c r="L18" s="113">
        <f>[14]Abril!$H$15</f>
        <v>8.64</v>
      </c>
      <c r="M18" s="113">
        <f>[14]Abril!$H$16</f>
        <v>14.04</v>
      </c>
      <c r="N18" s="113">
        <f>[14]Abril!$H$17</f>
        <v>11.16</v>
      </c>
      <c r="O18" s="113">
        <f>[14]Abril!$H$18</f>
        <v>11.520000000000001</v>
      </c>
      <c r="P18" s="113">
        <f>[14]Abril!$H$19</f>
        <v>14.04</v>
      </c>
      <c r="Q18" s="113">
        <f>[14]Abril!$H$20</f>
        <v>18.36</v>
      </c>
      <c r="R18" s="113">
        <f>[14]Abril!$H$21</f>
        <v>17.64</v>
      </c>
      <c r="S18" s="113">
        <f>[14]Abril!$H$22</f>
        <v>5.04</v>
      </c>
      <c r="T18" s="113">
        <f>[14]Abril!$H$23</f>
        <v>12.96</v>
      </c>
      <c r="U18" s="113">
        <f>[14]Abril!$H$24</f>
        <v>9.3600000000000012</v>
      </c>
      <c r="V18" s="113">
        <f>[14]Abril!$H$25</f>
        <v>10.8</v>
      </c>
      <c r="W18" s="113">
        <f>[14]Abril!$H$26</f>
        <v>8.64</v>
      </c>
      <c r="X18" s="113">
        <f>[14]Abril!$H$27</f>
        <v>7.5600000000000005</v>
      </c>
      <c r="Y18" s="113">
        <f>[14]Abril!$H$28</f>
        <v>7.9200000000000008</v>
      </c>
      <c r="Z18" s="113">
        <f>[14]Abril!$H$29</f>
        <v>10.8</v>
      </c>
      <c r="AA18" s="113">
        <f>[14]Abril!$H$30</f>
        <v>12.6</v>
      </c>
      <c r="AB18" s="113">
        <f>[14]Abril!$H$31</f>
        <v>10.08</v>
      </c>
      <c r="AC18" s="113">
        <f>[14]Abril!$H$32</f>
        <v>6.48</v>
      </c>
      <c r="AD18" s="113">
        <f>[14]Abril!$H$33</f>
        <v>11.879999999999999</v>
      </c>
      <c r="AE18" s="113">
        <f>[14]Abril!$H$34</f>
        <v>10.8</v>
      </c>
      <c r="AF18" s="122">
        <f t="shared" si="1"/>
        <v>20.16</v>
      </c>
      <c r="AG18" s="112">
        <f t="shared" si="2"/>
        <v>11.916000000000002</v>
      </c>
      <c r="AH18" s="12" t="s">
        <v>35</v>
      </c>
      <c r="AI18" s="12" t="s">
        <v>35</v>
      </c>
    </row>
    <row r="19" spans="1:37" x14ac:dyDescent="0.2">
      <c r="A19" s="43" t="s">
        <v>4</v>
      </c>
      <c r="B19" s="113">
        <f>[15]Abril!$H$5</f>
        <v>16.2</v>
      </c>
      <c r="C19" s="113">
        <f>[15]Abril!$H$6</f>
        <v>14.04</v>
      </c>
      <c r="D19" s="113">
        <f>[15]Abril!$H$7</f>
        <v>10.08</v>
      </c>
      <c r="E19" s="113">
        <f>[15]Abril!$H$8</f>
        <v>10.8</v>
      </c>
      <c r="F19" s="113">
        <f>[15]Abril!$H$9</f>
        <v>10.44</v>
      </c>
      <c r="G19" s="113">
        <f>[15]Abril!$H$10</f>
        <v>14.04</v>
      </c>
      <c r="H19" s="113">
        <f>[15]Abril!$H$11</f>
        <v>15.120000000000001</v>
      </c>
      <c r="I19" s="113">
        <f>[15]Abril!$H$12</f>
        <v>18</v>
      </c>
      <c r="J19" s="113">
        <f>[15]Abril!$H$13</f>
        <v>13.32</v>
      </c>
      <c r="K19" s="113">
        <f>[15]Abril!$H$14</f>
        <v>14.04</v>
      </c>
      <c r="L19" s="113">
        <f>[15]Abril!$H$15</f>
        <v>12.96</v>
      </c>
      <c r="M19" s="113">
        <f>[15]Abril!$H$16</f>
        <v>10.08</v>
      </c>
      <c r="N19" s="113">
        <f>[15]Abril!$H$17</f>
        <v>14.76</v>
      </c>
      <c r="O19" s="113">
        <f>[15]Abril!$H$18</f>
        <v>17.28</v>
      </c>
      <c r="P19" s="113">
        <f>[15]Abril!$H$19</f>
        <v>17.64</v>
      </c>
      <c r="Q19" s="113">
        <f>[15]Abril!$H$20</f>
        <v>13.68</v>
      </c>
      <c r="R19" s="113">
        <f>[15]Abril!$H$21</f>
        <v>11.16</v>
      </c>
      <c r="S19" s="113">
        <f>[15]Abril!$H$22</f>
        <v>14.4</v>
      </c>
      <c r="T19" s="113">
        <f>[15]Abril!$H$23</f>
        <v>12.96</v>
      </c>
      <c r="U19" s="113">
        <f>[15]Abril!$H$24</f>
        <v>12.96</v>
      </c>
      <c r="V19" s="113">
        <f>[15]Abril!$H$25</f>
        <v>14.76</v>
      </c>
      <c r="W19" s="113">
        <f>[15]Abril!$H$26</f>
        <v>10.8</v>
      </c>
      <c r="X19" s="113">
        <f>[15]Abril!$H$27</f>
        <v>9.3600000000000012</v>
      </c>
      <c r="Y19" s="113">
        <f>[15]Abril!$H$28</f>
        <v>10.44</v>
      </c>
      <c r="Z19" s="113">
        <f>[15]Abril!$H$29</f>
        <v>14.04</v>
      </c>
      <c r="AA19" s="113">
        <f>[15]Abril!$H$30</f>
        <v>13.68</v>
      </c>
      <c r="AB19" s="113">
        <f>[15]Abril!$H$31</f>
        <v>11.16</v>
      </c>
      <c r="AC19" s="113">
        <f>[15]Abril!$H$32</f>
        <v>12.24</v>
      </c>
      <c r="AD19" s="113">
        <f>[15]Abril!$H$33</f>
        <v>12.24</v>
      </c>
      <c r="AE19" s="113">
        <f>[15]Abril!$H$34</f>
        <v>16.2</v>
      </c>
      <c r="AF19" s="122">
        <f t="shared" si="1"/>
        <v>18</v>
      </c>
      <c r="AG19" s="112">
        <f t="shared" si="2"/>
        <v>13.296000000000001</v>
      </c>
      <c r="AI19" t="s">
        <v>35</v>
      </c>
    </row>
    <row r="20" spans="1:37" x14ac:dyDescent="0.2">
      <c r="A20" s="43" t="s">
        <v>5</v>
      </c>
      <c r="B20" s="113">
        <f>[16]Abril!$H$5</f>
        <v>13.68</v>
      </c>
      <c r="C20" s="113">
        <f>[16]Abril!$H$6</f>
        <v>12.6</v>
      </c>
      <c r="D20" s="113">
        <f>[16]Abril!$H$7</f>
        <v>9.7200000000000006</v>
      </c>
      <c r="E20" s="113">
        <f>[16]Abril!$H$8</f>
        <v>15.48</v>
      </c>
      <c r="F20" s="113">
        <f>[16]Abril!$H$9</f>
        <v>9.7200000000000006</v>
      </c>
      <c r="G20" s="113">
        <f>[16]Abril!$H$10</f>
        <v>11.16</v>
      </c>
      <c r="H20" s="113">
        <f>[16]Abril!$H$11</f>
        <v>19.079999999999998</v>
      </c>
      <c r="I20" s="113">
        <f>[16]Abril!$H$12</f>
        <v>10.8</v>
      </c>
      <c r="J20" s="113">
        <f>[16]Abril!$H$13</f>
        <v>12.24</v>
      </c>
      <c r="K20" s="113">
        <f>[16]Abril!$H$14</f>
        <v>12.6</v>
      </c>
      <c r="L20" s="113">
        <f>[16]Abril!$H$15</f>
        <v>12.96</v>
      </c>
      <c r="M20" s="113">
        <f>[16]Abril!$H$16</f>
        <v>6.12</v>
      </c>
      <c r="N20" s="113">
        <f>[16]Abril!$H$17</f>
        <v>9</v>
      </c>
      <c r="O20" s="113">
        <f>[16]Abril!$H$18</f>
        <v>10.8</v>
      </c>
      <c r="P20" s="113">
        <f>[16]Abril!$H$19</f>
        <v>8.2799999999999994</v>
      </c>
      <c r="Q20" s="113">
        <f>[16]Abril!$H$20</f>
        <v>16.920000000000002</v>
      </c>
      <c r="R20" s="113">
        <f>[16]Abril!$H$21</f>
        <v>12.24</v>
      </c>
      <c r="S20" s="113">
        <f>[16]Abril!$H$22</f>
        <v>12.96</v>
      </c>
      <c r="T20" s="113">
        <f>[16]Abril!$H$23</f>
        <v>5.4</v>
      </c>
      <c r="U20" s="113">
        <f>[16]Abril!$H$24</f>
        <v>12.96</v>
      </c>
      <c r="V20" s="113">
        <f>[16]Abril!$H$25</f>
        <v>10.44</v>
      </c>
      <c r="W20" s="113">
        <f>[16]Abril!$H$26</f>
        <v>13.32</v>
      </c>
      <c r="X20" s="113">
        <f>[16]Abril!$H$27</f>
        <v>8.2799999999999994</v>
      </c>
      <c r="Y20" s="113">
        <f>[16]Abril!$H$28</f>
        <v>7.9200000000000008</v>
      </c>
      <c r="Z20" s="113">
        <f>[16]Abril!$H$29</f>
        <v>10.08</v>
      </c>
      <c r="AA20" s="113">
        <f>[16]Abril!$H$30</f>
        <v>9.3600000000000012</v>
      </c>
      <c r="AB20" s="113">
        <f>[16]Abril!$H$31</f>
        <v>8.2799999999999994</v>
      </c>
      <c r="AC20" s="113">
        <f>[16]Abril!$H$32</f>
        <v>7.5600000000000005</v>
      </c>
      <c r="AD20" s="113">
        <f>[16]Abril!$H$33</f>
        <v>12.96</v>
      </c>
      <c r="AE20" s="113">
        <f>[16]Abril!$H$34</f>
        <v>14.04</v>
      </c>
      <c r="AF20" s="122">
        <f t="shared" si="1"/>
        <v>19.079999999999998</v>
      </c>
      <c r="AG20" s="112">
        <f t="shared" si="2"/>
        <v>11.232000000000001</v>
      </c>
      <c r="AH20" s="12" t="s">
        <v>35</v>
      </c>
      <c r="AJ20" t="s">
        <v>35</v>
      </c>
    </row>
    <row r="21" spans="1:37" x14ac:dyDescent="0.2">
      <c r="A21" s="43" t="s">
        <v>33</v>
      </c>
      <c r="B21" s="113">
        <f>[17]Abril!$H$5</f>
        <v>24.48</v>
      </c>
      <c r="C21" s="113">
        <f>[17]Abril!$H$6</f>
        <v>19.440000000000001</v>
      </c>
      <c r="D21" s="113">
        <f>[17]Abril!$H$7</f>
        <v>12.96</v>
      </c>
      <c r="E21" s="113">
        <f>[17]Abril!$H$8</f>
        <v>13.68</v>
      </c>
      <c r="F21" s="113">
        <f>[17]Abril!$H$9</f>
        <v>14.76</v>
      </c>
      <c r="G21" s="113">
        <f>[17]Abril!$H$10</f>
        <v>15.120000000000001</v>
      </c>
      <c r="H21" s="113">
        <f>[17]Abril!$H$11</f>
        <v>18.36</v>
      </c>
      <c r="I21" s="113">
        <f>[17]Abril!$H$12</f>
        <v>18.720000000000002</v>
      </c>
      <c r="J21" s="113">
        <f>[17]Abril!$H$13</f>
        <v>24.48</v>
      </c>
      <c r="K21" s="113">
        <f>[17]Abril!$H$14</f>
        <v>15.840000000000002</v>
      </c>
      <c r="L21" s="113">
        <f>[17]Abril!$H$15</f>
        <v>14.4</v>
      </c>
      <c r="M21" s="113">
        <f>[17]Abril!$H$16</f>
        <v>18.36</v>
      </c>
      <c r="N21" s="113">
        <f>[17]Abril!$H$17</f>
        <v>15.48</v>
      </c>
      <c r="O21" s="113">
        <f>[17]Abril!$H$18</f>
        <v>21.240000000000002</v>
      </c>
      <c r="P21" s="113">
        <f>[17]Abril!$H$19</f>
        <v>22.32</v>
      </c>
      <c r="Q21" s="113">
        <f>[17]Abril!$H$20</f>
        <v>19.8</v>
      </c>
      <c r="R21" s="113">
        <f>[17]Abril!$H$21</f>
        <v>11.879999999999999</v>
      </c>
      <c r="S21" s="113">
        <f>[17]Abril!$H$22</f>
        <v>16.920000000000002</v>
      </c>
      <c r="T21" s="113">
        <f>[17]Abril!$H$23</f>
        <v>16.559999999999999</v>
      </c>
      <c r="U21" s="113">
        <f>[17]Abril!$H$24</f>
        <v>20.52</v>
      </c>
      <c r="V21" s="113">
        <f>[17]Abril!$H$25</f>
        <v>17.64</v>
      </c>
      <c r="W21" s="113">
        <f>[17]Abril!$H$26</f>
        <v>14.76</v>
      </c>
      <c r="X21" s="113">
        <f>[17]Abril!$H$27</f>
        <v>16.920000000000002</v>
      </c>
      <c r="Y21" s="113">
        <f>[17]Abril!$H$28</f>
        <v>15.48</v>
      </c>
      <c r="Z21" s="113">
        <f>[17]Abril!$H$29</f>
        <v>18</v>
      </c>
      <c r="AA21" s="113">
        <f>[17]Abril!$H$30</f>
        <v>20.16</v>
      </c>
      <c r="AB21" s="113">
        <f>[17]Abril!$H$31</f>
        <v>15.48</v>
      </c>
      <c r="AC21" s="113">
        <f>[17]Abril!$H$32</f>
        <v>16.559999999999999</v>
      </c>
      <c r="AD21" s="113">
        <f>[17]Abril!$H$33</f>
        <v>14.76</v>
      </c>
      <c r="AE21" s="113">
        <f>[17]Abril!$H$34</f>
        <v>18.36</v>
      </c>
      <c r="AF21" s="122">
        <f t="shared" si="1"/>
        <v>24.48</v>
      </c>
      <c r="AG21" s="112">
        <f t="shared" si="2"/>
        <v>17.448</v>
      </c>
    </row>
    <row r="22" spans="1:37" x14ac:dyDescent="0.2">
      <c r="A22" s="43" t="s">
        <v>6</v>
      </c>
      <c r="B22" s="113">
        <f>[18]Abril!$H$5</f>
        <v>15.840000000000002</v>
      </c>
      <c r="C22" s="113">
        <f>[18]Abril!$H$6</f>
        <v>9.3600000000000012</v>
      </c>
      <c r="D22" s="113">
        <f>[18]Abril!$H$7</f>
        <v>8.2799999999999994</v>
      </c>
      <c r="E22" s="113">
        <f>[18]Abril!$H$8</f>
        <v>5.7600000000000007</v>
      </c>
      <c r="F22" s="113">
        <f>[18]Abril!$H$9</f>
        <v>7.2</v>
      </c>
      <c r="G22" s="113">
        <f>[18]Abril!$H$10</f>
        <v>10.8</v>
      </c>
      <c r="H22" s="113">
        <f>[18]Abril!$H$11</f>
        <v>13.32</v>
      </c>
      <c r="I22" s="113">
        <f>[18]Abril!$H$12</f>
        <v>9.3600000000000012</v>
      </c>
      <c r="J22" s="113">
        <f>[18]Abril!$H$13</f>
        <v>9.7200000000000006</v>
      </c>
      <c r="K22" s="113">
        <f>[18]Abril!$H$14</f>
        <v>9.3600000000000012</v>
      </c>
      <c r="L22" s="113">
        <f>[18]Abril!$H$15</f>
        <v>6.48</v>
      </c>
      <c r="M22" s="113">
        <f>[18]Abril!$H$16</f>
        <v>11.879999999999999</v>
      </c>
      <c r="N22" s="113">
        <f>[18]Abril!$H$17</f>
        <v>10.44</v>
      </c>
      <c r="O22" s="113">
        <f>[18]Abril!$H$18</f>
        <v>10.08</v>
      </c>
      <c r="P22" s="113">
        <f>[18]Abril!$H$19</f>
        <v>12.6</v>
      </c>
      <c r="Q22" s="113">
        <f>[18]Abril!$H$20</f>
        <v>10.8</v>
      </c>
      <c r="R22" s="113">
        <f>[18]Abril!$H$21</f>
        <v>9.3600000000000012</v>
      </c>
      <c r="S22" s="113">
        <f>[18]Abril!$H$22</f>
        <v>11.16</v>
      </c>
      <c r="T22" s="113">
        <f>[18]Abril!$H$23</f>
        <v>10.8</v>
      </c>
      <c r="U22" s="113">
        <f>[18]Abril!$H$24</f>
        <v>9</v>
      </c>
      <c r="V22" s="113">
        <f>[18]Abril!$H$25</f>
        <v>8.2799999999999994</v>
      </c>
      <c r="W22" s="113">
        <f>[18]Abril!$H$26</f>
        <v>9.3600000000000012</v>
      </c>
      <c r="X22" s="113">
        <f>[18]Abril!$H$27</f>
        <v>7.5600000000000005</v>
      </c>
      <c r="Y22" s="113">
        <f>[18]Abril!$H$28</f>
        <v>7.5600000000000005</v>
      </c>
      <c r="Z22" s="113">
        <f>[18]Abril!$H$29</f>
        <v>8.2799999999999994</v>
      </c>
      <c r="AA22" s="113">
        <f>[18]Abril!$H$30</f>
        <v>7.2</v>
      </c>
      <c r="AB22" s="113">
        <f>[18]Abril!$H$31</f>
        <v>8.64</v>
      </c>
      <c r="AC22" s="113">
        <f>[18]Abril!$H$32</f>
        <v>9</v>
      </c>
      <c r="AD22" s="113">
        <f>[18]Abril!$H$33</f>
        <v>9.3600000000000012</v>
      </c>
      <c r="AE22" s="113">
        <f>[18]Abril!$H$34</f>
        <v>9</v>
      </c>
      <c r="AF22" s="122">
        <f t="shared" si="1"/>
        <v>15.840000000000002</v>
      </c>
      <c r="AG22" s="112">
        <f t="shared" si="2"/>
        <v>9.5280000000000005</v>
      </c>
    </row>
    <row r="23" spans="1:37" x14ac:dyDescent="0.2">
      <c r="A23" s="43" t="s">
        <v>7</v>
      </c>
      <c r="B23" s="113">
        <f>[19]Abril!$H$5</f>
        <v>11.520000000000001</v>
      </c>
      <c r="C23" s="113">
        <f>[19]Abril!$H$6</f>
        <v>7.2</v>
      </c>
      <c r="D23" s="113">
        <f>[19]Abril!$H$7</f>
        <v>12.6</v>
      </c>
      <c r="E23" s="113">
        <f>[19]Abril!$H$8</f>
        <v>12.6</v>
      </c>
      <c r="F23" s="113">
        <f>[19]Abril!$H$9</f>
        <v>9</v>
      </c>
      <c r="G23" s="113">
        <f>[19]Abril!$H$10</f>
        <v>12.24</v>
      </c>
      <c r="H23" s="113">
        <f>[19]Abril!$H$11</f>
        <v>15.48</v>
      </c>
      <c r="I23" s="113">
        <f>[19]Abril!$H$12</f>
        <v>10.44</v>
      </c>
      <c r="J23" s="113">
        <f>[19]Abril!$H$13</f>
        <v>10.44</v>
      </c>
      <c r="K23" s="113">
        <f>[19]Abril!$H$14</f>
        <v>12.96</v>
      </c>
      <c r="L23" s="113">
        <f>[19]Abril!$H$15</f>
        <v>10.8</v>
      </c>
      <c r="M23" s="113">
        <f>[19]Abril!$H$16</f>
        <v>16.920000000000002</v>
      </c>
      <c r="N23" s="113">
        <f>[19]Abril!$H$17</f>
        <v>12.24</v>
      </c>
      <c r="O23" s="113">
        <f>[19]Abril!$H$18</f>
        <v>13.68</v>
      </c>
      <c r="P23" s="113">
        <f>[19]Abril!$H$19</f>
        <v>17.28</v>
      </c>
      <c r="Q23" s="113">
        <f>[19]Abril!$H$20</f>
        <v>15.48</v>
      </c>
      <c r="R23" s="113">
        <f>[19]Abril!$H$21</f>
        <v>16.559999999999999</v>
      </c>
      <c r="S23" s="113">
        <f>[19]Abril!$H$22</f>
        <v>16.2</v>
      </c>
      <c r="T23" s="113">
        <f>[19]Abril!$H$23</f>
        <v>16.2</v>
      </c>
      <c r="U23" s="113">
        <f>[19]Abril!$H$24</f>
        <v>15.840000000000002</v>
      </c>
      <c r="V23" s="113">
        <f>[19]Abril!$H$25</f>
        <v>12.6</v>
      </c>
      <c r="W23" s="113">
        <f>[19]Abril!$H$26</f>
        <v>15.120000000000001</v>
      </c>
      <c r="X23" s="113">
        <f>[19]Abril!$H$27</f>
        <v>12.24</v>
      </c>
      <c r="Y23" s="113">
        <f>[19]Abril!$H$28</f>
        <v>9.3600000000000012</v>
      </c>
      <c r="Z23" s="113">
        <f>[19]Abril!$H$29</f>
        <v>9.3600000000000012</v>
      </c>
      <c r="AA23" s="113">
        <f>[19]Abril!$H$30</f>
        <v>14.04</v>
      </c>
      <c r="AB23" s="113">
        <f>[19]Abril!$H$31</f>
        <v>12.96</v>
      </c>
      <c r="AC23" s="113">
        <f>[19]Abril!$H$32</f>
        <v>12.6</v>
      </c>
      <c r="AD23" s="113">
        <f>[19]Abril!$H$33</f>
        <v>16.2</v>
      </c>
      <c r="AE23" s="113">
        <f>[19]Abril!$H$34</f>
        <v>18.36</v>
      </c>
      <c r="AF23" s="122">
        <f t="shared" si="1"/>
        <v>18.36</v>
      </c>
      <c r="AG23" s="112">
        <f t="shared" si="2"/>
        <v>13.284000000000001</v>
      </c>
    </row>
    <row r="24" spans="1:37" x14ac:dyDescent="0.2">
      <c r="A24" s="43" t="s">
        <v>153</v>
      </c>
      <c r="B24" s="113">
        <f>[20]Abril!$H$5</f>
        <v>13.68</v>
      </c>
      <c r="C24" s="113">
        <f>[20]Abril!$H$6</f>
        <v>10.08</v>
      </c>
      <c r="D24" s="113">
        <f>[20]Abril!$H$7</f>
        <v>16.2</v>
      </c>
      <c r="E24" s="113">
        <f>[20]Abril!$H$8</f>
        <v>20.52</v>
      </c>
      <c r="F24" s="113">
        <f>[20]Abril!$H$9</f>
        <v>15.840000000000002</v>
      </c>
      <c r="G24" s="113">
        <f>[20]Abril!$H$10</f>
        <v>21.240000000000002</v>
      </c>
      <c r="H24" s="113">
        <f>[20]Abril!$H$11</f>
        <v>25.2</v>
      </c>
      <c r="I24" s="113">
        <f>[20]Abril!$H$12</f>
        <v>16.920000000000002</v>
      </c>
      <c r="J24" s="113">
        <f>[20]Abril!$H$13</f>
        <v>10.44</v>
      </c>
      <c r="K24" s="113">
        <f>[20]Abril!$H$14</f>
        <v>18.36</v>
      </c>
      <c r="L24" s="113">
        <f>[20]Abril!$H$15</f>
        <v>15.120000000000001</v>
      </c>
      <c r="M24" s="113">
        <f>[20]Abril!$H$16</f>
        <v>22.68</v>
      </c>
      <c r="N24" s="113">
        <f>[20]Abril!$H$17</f>
        <v>20.52</v>
      </c>
      <c r="O24" s="113">
        <f>[20]Abril!$H$18</f>
        <v>18</v>
      </c>
      <c r="P24" s="113">
        <f>[20]Abril!$H$19</f>
        <v>20.16</v>
      </c>
      <c r="Q24" s="113">
        <f>[20]Abril!$H$20</f>
        <v>20.16</v>
      </c>
      <c r="R24" s="113">
        <f>[20]Abril!$H$21</f>
        <v>11.520000000000001</v>
      </c>
      <c r="S24" s="113">
        <f>[20]Abril!$H$22</f>
        <v>14.04</v>
      </c>
      <c r="T24" s="113">
        <f>[20]Abril!$H$23</f>
        <v>23.400000000000002</v>
      </c>
      <c r="U24" s="113">
        <f>[20]Abril!$H$24</f>
        <v>15.120000000000001</v>
      </c>
      <c r="V24" s="113">
        <f>[20]Abril!$H$25</f>
        <v>19.440000000000001</v>
      </c>
      <c r="W24" s="113">
        <f>[20]Abril!$H$25</f>
        <v>19.440000000000001</v>
      </c>
      <c r="X24" s="113">
        <f>[20]Abril!$H$27</f>
        <v>21.6</v>
      </c>
      <c r="Y24" s="113">
        <f>[20]Abril!$H$28</f>
        <v>13.68</v>
      </c>
      <c r="Z24" s="113">
        <f>[20]Abril!$H$29</f>
        <v>17.64</v>
      </c>
      <c r="AA24" s="113">
        <f>[20]Abril!$H$30</f>
        <v>20.88</v>
      </c>
      <c r="AB24" s="113">
        <f>[20]Abril!$H$31</f>
        <v>21.240000000000002</v>
      </c>
      <c r="AC24" s="113">
        <f>[20]Abril!$H$32</f>
        <v>22.32</v>
      </c>
      <c r="AD24" s="113">
        <f>[20]Abril!$H$33</f>
        <v>25.56</v>
      </c>
      <c r="AE24" s="113">
        <f>[20]Abril!$H$34</f>
        <v>22.68</v>
      </c>
      <c r="AF24" s="122">
        <f t="shared" si="1"/>
        <v>25.56</v>
      </c>
      <c r="AG24" s="112">
        <f t="shared" si="2"/>
        <v>18.456</v>
      </c>
      <c r="AJ24" t="s">
        <v>35</v>
      </c>
      <c r="AK24" t="s">
        <v>35</v>
      </c>
    </row>
    <row r="25" spans="1:37" x14ac:dyDescent="0.2">
      <c r="A25" s="43" t="s">
        <v>154</v>
      </c>
      <c r="B25" s="113">
        <f>[21]Abril!$H$5</f>
        <v>9.7200000000000006</v>
      </c>
      <c r="C25" s="113">
        <f>[21]Abril!$H$6</f>
        <v>12.6</v>
      </c>
      <c r="D25" s="113">
        <f>[21]Abril!$H$7</f>
        <v>7.5600000000000005</v>
      </c>
      <c r="E25" s="113">
        <f>[21]Abril!$H$8</f>
        <v>12.6</v>
      </c>
      <c r="F25" s="113">
        <f>[21]Abril!$H$9</f>
        <v>8.64</v>
      </c>
      <c r="G25" s="113">
        <f>[21]Abril!$H$10</f>
        <v>11.879999999999999</v>
      </c>
      <c r="H25" s="113">
        <f>[21]Abril!$H$11</f>
        <v>21.240000000000002</v>
      </c>
      <c r="I25" s="113">
        <f>[21]Abril!$H$12</f>
        <v>12.96</v>
      </c>
      <c r="J25" s="113">
        <f>[21]Abril!$H$13</f>
        <v>13.32</v>
      </c>
      <c r="K25" s="113">
        <f>[21]Abril!$H$14</f>
        <v>12.96</v>
      </c>
      <c r="L25" s="113">
        <f>[21]Abril!$H$15</f>
        <v>13.32</v>
      </c>
      <c r="M25" s="113">
        <f>[21]Abril!$H$16</f>
        <v>20.16</v>
      </c>
      <c r="N25" s="113">
        <f>[21]Abril!$H$17</f>
        <v>11.879999999999999</v>
      </c>
      <c r="O25" s="113">
        <f>[21]Abril!$H$18</f>
        <v>13.68</v>
      </c>
      <c r="P25" s="113">
        <f>[21]Abril!$H$19</f>
        <v>8.2799999999999994</v>
      </c>
      <c r="Q25" s="113">
        <f>[21]Abril!$H$20</f>
        <v>16.920000000000002</v>
      </c>
      <c r="R25" s="113" t="str">
        <f>[21]Abril!$H$21</f>
        <v>*</v>
      </c>
      <c r="S25" s="113" t="str">
        <f>[21]Abril!$H$22</f>
        <v>*</v>
      </c>
      <c r="T25" s="113" t="str">
        <f>[21]Abril!$H$23</f>
        <v>*</v>
      </c>
      <c r="U25" s="113" t="str">
        <f>[21]Abril!$H$24</f>
        <v>*</v>
      </c>
      <c r="V25" s="113" t="str">
        <f>[21]Abril!$H$25</f>
        <v>*</v>
      </c>
      <c r="W25" s="113" t="str">
        <f>[21]Abril!$H$26</f>
        <v>*</v>
      </c>
      <c r="X25" s="113" t="str">
        <f>[21]Abril!$H$27</f>
        <v>*</v>
      </c>
      <c r="Y25" s="113" t="str">
        <f>[21]Abril!$H$28</f>
        <v>*</v>
      </c>
      <c r="Z25" s="113" t="str">
        <f>[21]Abril!$H$29</f>
        <v>*</v>
      </c>
      <c r="AA25" s="113" t="str">
        <f>[21]Abril!$H$30</f>
        <v>*</v>
      </c>
      <c r="AB25" s="113" t="str">
        <f>[21]Abril!$H$31</f>
        <v>*</v>
      </c>
      <c r="AC25" s="113" t="str">
        <f>[21]Abril!$H$32</f>
        <v>*</v>
      </c>
      <c r="AD25" s="113" t="str">
        <f>[21]Abril!$H$33</f>
        <v>*</v>
      </c>
      <c r="AE25" s="113" t="str">
        <f>[21]Abril!$H$34</f>
        <v>*</v>
      </c>
      <c r="AF25" s="122" t="s">
        <v>210</v>
      </c>
      <c r="AG25" s="112" t="s">
        <v>210</v>
      </c>
      <c r="AH25" s="12" t="s">
        <v>35</v>
      </c>
    </row>
    <row r="26" spans="1:37" x14ac:dyDescent="0.2">
      <c r="A26" s="43" t="s">
        <v>155</v>
      </c>
      <c r="B26" s="113">
        <f>[22]Abril!$H$5</f>
        <v>9</v>
      </c>
      <c r="C26" s="113">
        <f>[22]Abril!$H$6</f>
        <v>7.5600000000000005</v>
      </c>
      <c r="D26" s="113">
        <f>[22]Abril!$H$7</f>
        <v>11.879999999999999</v>
      </c>
      <c r="E26" s="113">
        <f>[22]Abril!$H$8</f>
        <v>12.24</v>
      </c>
      <c r="F26" s="113">
        <f>[22]Abril!$H$9</f>
        <v>6.84</v>
      </c>
      <c r="G26" s="113">
        <f>[22]Abril!$H$10</f>
        <v>13.32</v>
      </c>
      <c r="H26" s="113">
        <f>[22]Abril!$H$11</f>
        <v>13.68</v>
      </c>
      <c r="I26" s="113">
        <f>[22]Abril!$H$12</f>
        <v>8.64</v>
      </c>
      <c r="J26" s="113">
        <f>[22]Abril!$H$13</f>
        <v>14.04</v>
      </c>
      <c r="K26" s="113">
        <f>[22]Abril!$H$14</f>
        <v>12.6</v>
      </c>
      <c r="L26" s="113">
        <f>[22]Abril!$H$15</f>
        <v>10.08</v>
      </c>
      <c r="M26" s="113">
        <f>[22]Abril!$H$16</f>
        <v>12.24</v>
      </c>
      <c r="N26" s="113">
        <f>[22]Abril!$H$17</f>
        <v>14.04</v>
      </c>
      <c r="O26" s="113">
        <f>[22]Abril!$H$18</f>
        <v>14.04</v>
      </c>
      <c r="P26" s="113">
        <f>[22]Abril!$H$19</f>
        <v>23.040000000000003</v>
      </c>
      <c r="Q26" s="113">
        <f>[22]Abril!$H$20</f>
        <v>16.920000000000002</v>
      </c>
      <c r="R26" s="113">
        <f>[22]Abril!$H$21</f>
        <v>13.68</v>
      </c>
      <c r="S26" s="113">
        <f>[22]Abril!$H$22</f>
        <v>12.96</v>
      </c>
      <c r="T26" s="113">
        <f>[22]Abril!$H$23</f>
        <v>14.4</v>
      </c>
      <c r="U26" s="113">
        <f>[22]Abril!$H$24</f>
        <v>10.8</v>
      </c>
      <c r="V26" s="113">
        <f>[22]Abril!$H$25</f>
        <v>9.3600000000000012</v>
      </c>
      <c r="W26" s="113">
        <f>[22]Abril!$H$26</f>
        <v>19.079999999999998</v>
      </c>
      <c r="X26" s="113">
        <f>[22]Abril!$H$27</f>
        <v>17.28</v>
      </c>
      <c r="Y26" s="113">
        <f>[22]Abril!$H$28</f>
        <v>10.8</v>
      </c>
      <c r="Z26" s="113">
        <f>[22]Abril!$H$29</f>
        <v>11.16</v>
      </c>
      <c r="AA26" s="113">
        <f>[22]Abril!$H$30</f>
        <v>13.32</v>
      </c>
      <c r="AB26" s="113">
        <f>[22]Abril!$H$31</f>
        <v>14.76</v>
      </c>
      <c r="AC26" s="113">
        <f>[22]Abril!$H$32</f>
        <v>17.64</v>
      </c>
      <c r="AD26" s="113">
        <f>[22]Abril!$H$33</f>
        <v>23.040000000000003</v>
      </c>
      <c r="AE26" s="113">
        <f>[22]Abril!$H$34</f>
        <v>24.48</v>
      </c>
      <c r="AF26" s="122">
        <f t="shared" si="1"/>
        <v>24.48</v>
      </c>
      <c r="AG26" s="112">
        <f t="shared" ref="AG6:AG50" si="3">AVERAGE(B26:AE26)</f>
        <v>13.764000000000003</v>
      </c>
      <c r="AH26" t="s">
        <v>35</v>
      </c>
      <c r="AI26" t="s">
        <v>35</v>
      </c>
      <c r="AJ26" t="s">
        <v>35</v>
      </c>
      <c r="AK26" t="s">
        <v>35</v>
      </c>
    </row>
    <row r="27" spans="1:37" x14ac:dyDescent="0.2">
      <c r="A27" s="43" t="s">
        <v>8</v>
      </c>
      <c r="B27" s="113">
        <f>[23]Abril!$H$5</f>
        <v>9.7200000000000006</v>
      </c>
      <c r="C27" s="113">
        <f>[23]Abril!$H$6</f>
        <v>12.6</v>
      </c>
      <c r="D27" s="113">
        <f>[23]Abril!$H$7</f>
        <v>7.5600000000000005</v>
      </c>
      <c r="E27" s="113">
        <f>[23]Abril!$H$8</f>
        <v>12.6</v>
      </c>
      <c r="F27" s="113">
        <f>[23]Abril!$H$9</f>
        <v>8.64</v>
      </c>
      <c r="G27" s="113">
        <f>[23]Abril!$H$10</f>
        <v>11.879999999999999</v>
      </c>
      <c r="H27" s="113">
        <f>[23]Abril!$H$11</f>
        <v>21.240000000000002</v>
      </c>
      <c r="I27" s="113">
        <f>[23]Abril!$H$12</f>
        <v>12.96</v>
      </c>
      <c r="J27" s="113">
        <f>[23]Abril!$H$13</f>
        <v>13.32</v>
      </c>
      <c r="K27" s="113">
        <f>[23]Abril!$H$14</f>
        <v>12.96</v>
      </c>
      <c r="L27" s="113">
        <f>[23]Abril!$H$15</f>
        <v>13.32</v>
      </c>
      <c r="M27" s="113">
        <f>[23]Abril!$H$16</f>
        <v>20.16</v>
      </c>
      <c r="N27" s="113">
        <f>[23]Abril!$H$17</f>
        <v>11.879999999999999</v>
      </c>
      <c r="O27" s="113">
        <f>[23]Abril!$H$18</f>
        <v>13.68</v>
      </c>
      <c r="P27" s="113">
        <f>[23]Abril!$H$19</f>
        <v>8.2799999999999994</v>
      </c>
      <c r="Q27" s="113">
        <f>[23]Abril!$H$20</f>
        <v>16.920000000000002</v>
      </c>
      <c r="R27" s="113">
        <f>[23]Abril!$H$21</f>
        <v>22.32</v>
      </c>
      <c r="S27" s="113">
        <f>[23]Abril!$H$22</f>
        <v>22.32</v>
      </c>
      <c r="T27" s="113">
        <f>[23]Abril!$H$23</f>
        <v>19.440000000000001</v>
      </c>
      <c r="U27" s="113">
        <f>[23]Abril!$H$24</f>
        <v>15.120000000000001</v>
      </c>
      <c r="V27" s="113">
        <f>[23]Abril!$H$25</f>
        <v>11.520000000000001</v>
      </c>
      <c r="W27" s="113">
        <f>[23]Abril!$H$26</f>
        <v>15.48</v>
      </c>
      <c r="X27" s="113">
        <f>[23]Abril!$H$27</f>
        <v>17.28</v>
      </c>
      <c r="Y27" s="113">
        <f>[23]Abril!$H$28</f>
        <v>17.64</v>
      </c>
      <c r="Z27" s="113">
        <f>[23]Abril!$H$29</f>
        <v>12.24</v>
      </c>
      <c r="AA27" s="113">
        <f>[23]Abril!$H$30</f>
        <v>16.2</v>
      </c>
      <c r="AB27" s="113">
        <f>[23]Abril!$H$31</f>
        <v>15.48</v>
      </c>
      <c r="AC27" s="113">
        <f>[23]Abril!$H$32</f>
        <v>17.28</v>
      </c>
      <c r="AD27" s="113">
        <f>[23]Abril!$H$33</f>
        <v>18</v>
      </c>
      <c r="AE27" s="113">
        <f>[23]Abril!$H$34</f>
        <v>19.079999999999998</v>
      </c>
      <c r="AF27" s="122">
        <f t="shared" si="1"/>
        <v>22.32</v>
      </c>
      <c r="AG27" s="112">
        <f t="shared" si="3"/>
        <v>14.904000000000002</v>
      </c>
      <c r="AJ27" t="s">
        <v>35</v>
      </c>
    </row>
    <row r="28" spans="1:37" x14ac:dyDescent="0.2">
      <c r="A28" s="43" t="s">
        <v>9</v>
      </c>
      <c r="B28" s="113">
        <f>[24]Abril!$H$5</f>
        <v>12.24</v>
      </c>
      <c r="C28" s="113">
        <f>[24]Abril!$H$6</f>
        <v>11.879999999999999</v>
      </c>
      <c r="D28" s="113">
        <f>[24]Abril!$H$7</f>
        <v>11.879999999999999</v>
      </c>
      <c r="E28" s="113">
        <f>[24]Abril!$H$8</f>
        <v>12.6</v>
      </c>
      <c r="F28" s="113">
        <f>[24]Abril!$H$9</f>
        <v>17.28</v>
      </c>
      <c r="G28" s="113">
        <f>[24]Abril!$H$10</f>
        <v>12.96</v>
      </c>
      <c r="H28" s="113">
        <f>[24]Abril!$H$11</f>
        <v>14.04</v>
      </c>
      <c r="I28" s="113">
        <f>[24]Abril!$H$12</f>
        <v>15.48</v>
      </c>
      <c r="J28" s="113">
        <f>[24]Abril!$H$13</f>
        <v>11.520000000000001</v>
      </c>
      <c r="K28" s="113">
        <f>[24]Abril!$H$14</f>
        <v>15.840000000000002</v>
      </c>
      <c r="L28" s="113">
        <f>[24]Abril!$H$15</f>
        <v>10.44</v>
      </c>
      <c r="M28" s="113">
        <f>[24]Abril!$H$16</f>
        <v>14.04</v>
      </c>
      <c r="N28" s="113">
        <f>[24]Abril!$H$17</f>
        <v>18</v>
      </c>
      <c r="O28" s="113">
        <f>[24]Abril!$H$18</f>
        <v>27</v>
      </c>
      <c r="P28" s="113">
        <f>[24]Abril!$H$19</f>
        <v>14.76</v>
      </c>
      <c r="Q28" s="113">
        <f>[24]Abril!$H$20</f>
        <v>14.4</v>
      </c>
      <c r="R28" s="113">
        <f>[24]Abril!$H$21</f>
        <v>18</v>
      </c>
      <c r="S28" s="113">
        <f>[24]Abril!$H$22</f>
        <v>18</v>
      </c>
      <c r="T28" s="113">
        <f>[24]Abril!$H$23</f>
        <v>15.840000000000002</v>
      </c>
      <c r="U28" s="113">
        <f>[24]Abril!$H$24</f>
        <v>10.8</v>
      </c>
      <c r="V28" s="113">
        <f>[24]Abril!$H$25</f>
        <v>11.879999999999999</v>
      </c>
      <c r="W28" s="113">
        <f>[24]Abril!$H$26</f>
        <v>16.559999999999999</v>
      </c>
      <c r="X28" s="113">
        <f>[24]Abril!$H$27</f>
        <v>15.840000000000002</v>
      </c>
      <c r="Y28" s="113">
        <f>[24]Abril!$H$28</f>
        <v>14.04</v>
      </c>
      <c r="Z28" s="113">
        <f>[24]Abril!$H$29</f>
        <v>12.6</v>
      </c>
      <c r="AA28" s="113">
        <f>[24]Abril!$H$30</f>
        <v>13.32</v>
      </c>
      <c r="AB28" s="113">
        <f>[24]Abril!$H$31</f>
        <v>14.4</v>
      </c>
      <c r="AC28" s="113">
        <f>[24]Abril!$H$32</f>
        <v>19.079999999999998</v>
      </c>
      <c r="AD28" s="113">
        <f>[24]Abril!$H$33</f>
        <v>17.64</v>
      </c>
      <c r="AE28" s="113">
        <f>[24]Abril!$H$34</f>
        <v>17.28</v>
      </c>
      <c r="AF28" s="122">
        <f t="shared" si="1"/>
        <v>27</v>
      </c>
      <c r="AG28" s="112">
        <f t="shared" si="3"/>
        <v>14.988</v>
      </c>
      <c r="AJ28" t="s">
        <v>35</v>
      </c>
    </row>
    <row r="29" spans="1:37" x14ac:dyDescent="0.2">
      <c r="A29" s="43" t="s">
        <v>32</v>
      </c>
      <c r="B29" s="113">
        <f>[25]Abril!$H$5</f>
        <v>6.12</v>
      </c>
      <c r="C29" s="113">
        <f>[25]Abril!$H$6</f>
        <v>7.9200000000000008</v>
      </c>
      <c r="D29" s="113">
        <f>[25]Abril!$H$7</f>
        <v>11.520000000000001</v>
      </c>
      <c r="E29" s="113">
        <f>[25]Abril!$H$8</f>
        <v>12.24</v>
      </c>
      <c r="F29" s="113">
        <f>[25]Abril!$H$9</f>
        <v>10.8</v>
      </c>
      <c r="G29" s="113">
        <f>[25]Abril!$H$10</f>
        <v>11.520000000000001</v>
      </c>
      <c r="H29" s="113">
        <f>[25]Abril!$H$11</f>
        <v>11.879999999999999</v>
      </c>
      <c r="I29" s="113">
        <f>[25]Abril!$H$12</f>
        <v>12.6</v>
      </c>
      <c r="J29" s="113">
        <f>[25]Abril!$H$13</f>
        <v>5.7600000000000007</v>
      </c>
      <c r="K29" s="113">
        <f>[25]Abril!$H$14</f>
        <v>11.520000000000001</v>
      </c>
      <c r="L29" s="113">
        <f>[25]Abril!$H$15</f>
        <v>10.08</v>
      </c>
      <c r="M29" s="113">
        <f>[25]Abril!$H$16</f>
        <v>8.64</v>
      </c>
      <c r="N29" s="113">
        <f>[25]Abril!$H$17</f>
        <v>10.8</v>
      </c>
      <c r="O29" s="113">
        <f>[25]Abril!$H$18</f>
        <v>13.68</v>
      </c>
      <c r="P29" s="113">
        <f>[25]Abril!$H$19</f>
        <v>11.879999999999999</v>
      </c>
      <c r="Q29" s="113">
        <f>[25]Abril!$H$20</f>
        <v>14.4</v>
      </c>
      <c r="R29" s="113">
        <f>[25]Abril!$H$21</f>
        <v>7.5600000000000005</v>
      </c>
      <c r="S29" s="113">
        <f>[25]Abril!$H$22</f>
        <v>5.04</v>
      </c>
      <c r="T29" s="113">
        <f>[25]Abril!$H$23</f>
        <v>11.16</v>
      </c>
      <c r="U29" s="113">
        <f>[25]Abril!$H$24</f>
        <v>8.2799999999999994</v>
      </c>
      <c r="V29" s="113">
        <f>[25]Abril!$H$25</f>
        <v>11.879999999999999</v>
      </c>
      <c r="W29" s="113">
        <f>[25]Abril!$H$26</f>
        <v>16.2</v>
      </c>
      <c r="X29" s="113">
        <f>[25]Abril!$H$27</f>
        <v>12.96</v>
      </c>
      <c r="Y29" s="113">
        <f>[25]Abril!$H$28</f>
        <v>11.879999999999999</v>
      </c>
      <c r="Z29" s="113">
        <f>[25]Abril!$H$29</f>
        <v>12.24</v>
      </c>
      <c r="AA29" s="113">
        <f>[25]Abril!$H$30</f>
        <v>18.36</v>
      </c>
      <c r="AB29" s="113">
        <f>[25]Abril!$H$31</f>
        <v>15.120000000000001</v>
      </c>
      <c r="AC29" s="113">
        <f>[25]Abril!$H$32</f>
        <v>15.48</v>
      </c>
      <c r="AD29" s="113">
        <f>[25]Abril!$H$33</f>
        <v>18.720000000000002</v>
      </c>
      <c r="AE29" s="113">
        <f>[25]Abril!$H$34</f>
        <v>18.720000000000002</v>
      </c>
      <c r="AF29" s="122">
        <f t="shared" si="1"/>
        <v>18.720000000000002</v>
      </c>
      <c r="AG29" s="112">
        <f t="shared" si="3"/>
        <v>11.832000000000003</v>
      </c>
      <c r="AI29" t="s">
        <v>35</v>
      </c>
    </row>
    <row r="30" spans="1:37" x14ac:dyDescent="0.2">
      <c r="A30" s="43" t="s">
        <v>10</v>
      </c>
      <c r="B30" s="113">
        <f>[26]Abril!$H$5</f>
        <v>6.12</v>
      </c>
      <c r="C30" s="113">
        <f>[26]Abril!$H$6</f>
        <v>9.3600000000000012</v>
      </c>
      <c r="D30" s="113">
        <f>[26]Abril!$H$7</f>
        <v>12.24</v>
      </c>
      <c r="E30" s="113">
        <f>[26]Abril!$H$8</f>
        <v>11.520000000000001</v>
      </c>
      <c r="F30" s="113">
        <f>[26]Abril!$H$9</f>
        <v>7.2</v>
      </c>
      <c r="G30" s="113">
        <f>[26]Abril!$H$10</f>
        <v>12.6</v>
      </c>
      <c r="H30" s="113">
        <f>[26]Abril!$H$11</f>
        <v>17.28</v>
      </c>
      <c r="I30" s="113">
        <f>[26]Abril!$H$12</f>
        <v>9.7200000000000006</v>
      </c>
      <c r="J30" s="113">
        <f>[26]Abril!$H$13</f>
        <v>12.6</v>
      </c>
      <c r="K30" s="113">
        <f>[26]Abril!$H$14</f>
        <v>14.4</v>
      </c>
      <c r="L30" s="113">
        <f>[26]Abril!$H$15</f>
        <v>7.9200000000000008</v>
      </c>
      <c r="M30" s="113">
        <f>[26]Abril!$H$16</f>
        <v>19.8</v>
      </c>
      <c r="N30" s="113">
        <f>[26]Abril!$H$17</f>
        <v>14.4</v>
      </c>
      <c r="O30" s="113">
        <f>[26]Abril!$H$18</f>
        <v>9</v>
      </c>
      <c r="P30" s="113">
        <f>[26]Abril!$H$19</f>
        <v>12.6</v>
      </c>
      <c r="Q30" s="113">
        <f>[26]Abril!$H$20</f>
        <v>18</v>
      </c>
      <c r="R30" s="113">
        <f>[26]Abril!$H$21</f>
        <v>10.44</v>
      </c>
      <c r="S30" s="113">
        <f>[26]Abril!$H$22</f>
        <v>10.08</v>
      </c>
      <c r="T30" s="113">
        <f>[26]Abril!$H$23</f>
        <v>14.04</v>
      </c>
      <c r="U30" s="113">
        <f>[26]Abril!$H$24</f>
        <v>11.879999999999999</v>
      </c>
      <c r="V30" s="113">
        <f>[26]Abril!$H$25</f>
        <v>10.8</v>
      </c>
      <c r="W30" s="113">
        <f>[26]Abril!$H$26</f>
        <v>15.840000000000002</v>
      </c>
      <c r="X30" s="113">
        <f>[26]Abril!$H$27</f>
        <v>13.68</v>
      </c>
      <c r="Y30" s="113">
        <f>[26]Abril!$H$28</f>
        <v>9.7200000000000006</v>
      </c>
      <c r="Z30" s="113">
        <f>[26]Abril!$H$29</f>
        <v>10.8</v>
      </c>
      <c r="AA30" s="113">
        <f>[26]Abril!$H$30</f>
        <v>14.04</v>
      </c>
      <c r="AB30" s="113">
        <f>[26]Abril!$H$31</f>
        <v>12.96</v>
      </c>
      <c r="AC30" s="113">
        <f>[26]Abril!$H$32</f>
        <v>13.32</v>
      </c>
      <c r="AD30" s="113">
        <f>[26]Abril!$H$33</f>
        <v>17.64</v>
      </c>
      <c r="AE30" s="113">
        <f>[26]Abril!$H$34</f>
        <v>16.559999999999999</v>
      </c>
      <c r="AF30" s="122">
        <f t="shared" si="1"/>
        <v>19.8</v>
      </c>
      <c r="AG30" s="112">
        <f t="shared" si="3"/>
        <v>12.552000000000001</v>
      </c>
      <c r="AK30" t="s">
        <v>35</v>
      </c>
    </row>
    <row r="31" spans="1:37" x14ac:dyDescent="0.2">
      <c r="A31" s="43" t="s">
        <v>156</v>
      </c>
      <c r="B31" s="113">
        <f>[27]Abril!$H$5</f>
        <v>14.76</v>
      </c>
      <c r="C31" s="113">
        <f>[27]Abril!$H$6</f>
        <v>12.24</v>
      </c>
      <c r="D31" s="113">
        <f>[27]Abril!$H$7</f>
        <v>19.079999999999998</v>
      </c>
      <c r="E31" s="113">
        <f>[27]Abril!$H$8</f>
        <v>18.720000000000002</v>
      </c>
      <c r="F31" s="113">
        <f>[27]Abril!$H$9</f>
        <v>10.44</v>
      </c>
      <c r="G31" s="113">
        <f>[27]Abril!$H$10</f>
        <v>16.559999999999999</v>
      </c>
      <c r="H31" s="113">
        <f>[27]Abril!$H$11</f>
        <v>19.440000000000001</v>
      </c>
      <c r="I31" s="113">
        <f>[27]Abril!$H$12</f>
        <v>25.56</v>
      </c>
      <c r="J31" s="113">
        <f>[27]Abril!$H$13</f>
        <v>11.520000000000001</v>
      </c>
      <c r="K31" s="113">
        <f>[27]Abril!$H$14</f>
        <v>18.36</v>
      </c>
      <c r="L31" s="113">
        <f>[27]Abril!$H$15</f>
        <v>15.120000000000001</v>
      </c>
      <c r="M31" s="113">
        <f>[27]Abril!$H$16</f>
        <v>23.400000000000002</v>
      </c>
      <c r="N31" s="113">
        <f>[27]Abril!$H$17</f>
        <v>14.76</v>
      </c>
      <c r="O31" s="113">
        <f>[27]Abril!$H$18</f>
        <v>19.440000000000001</v>
      </c>
      <c r="P31" s="113">
        <f>[27]Abril!$H$19</f>
        <v>20.88</v>
      </c>
      <c r="Q31" s="113">
        <f>[27]Abril!$H$20</f>
        <v>21.240000000000002</v>
      </c>
      <c r="R31" s="113">
        <f>[27]Abril!$H$21</f>
        <v>24.12</v>
      </c>
      <c r="S31" s="113">
        <f>[27]Abril!$H$22</f>
        <v>26.28</v>
      </c>
      <c r="T31" s="113">
        <f>[27]Abril!$H$23</f>
        <v>25.2</v>
      </c>
      <c r="U31" s="113">
        <f>[27]Abril!$H$24</f>
        <v>14.4</v>
      </c>
      <c r="V31" s="113">
        <f>[27]Abril!$H$25</f>
        <v>18.720000000000002</v>
      </c>
      <c r="W31" s="113">
        <f>[27]Abril!$H$26</f>
        <v>20.52</v>
      </c>
      <c r="X31" s="113">
        <f>[27]Abril!$H$27</f>
        <v>23.759999999999998</v>
      </c>
      <c r="Y31" s="113">
        <f>[27]Abril!$H$28</f>
        <v>14.4</v>
      </c>
      <c r="Z31" s="113">
        <f>[27]Abril!$H$29</f>
        <v>16.559999999999999</v>
      </c>
      <c r="AA31" s="113">
        <f>[27]Abril!$H$30</f>
        <v>23.040000000000003</v>
      </c>
      <c r="AB31" s="113">
        <f>[27]Abril!$H$31</f>
        <v>20.16</v>
      </c>
      <c r="AC31" s="113">
        <f>[27]Abril!$H$32</f>
        <v>20.88</v>
      </c>
      <c r="AD31" s="113">
        <f>[27]Abril!$H$33</f>
        <v>24.48</v>
      </c>
      <c r="AE31" s="113">
        <f>[27]Abril!$H$34</f>
        <v>27.720000000000002</v>
      </c>
      <c r="AF31" s="122">
        <f t="shared" si="1"/>
        <v>27.720000000000002</v>
      </c>
      <c r="AG31" s="112">
        <f t="shared" si="3"/>
        <v>19.392000000000003</v>
      </c>
      <c r="AH31" s="12" t="s">
        <v>35</v>
      </c>
      <c r="AJ31" t="s">
        <v>35</v>
      </c>
    </row>
    <row r="32" spans="1:37" hidden="1" x14ac:dyDescent="0.2">
      <c r="A32" s="43" t="s">
        <v>11</v>
      </c>
      <c r="B32" s="113" t="str">
        <f>[28]Abril!$H$5</f>
        <v>*</v>
      </c>
      <c r="C32" s="113" t="str">
        <f>[28]Abril!$H$6</f>
        <v>*</v>
      </c>
      <c r="D32" s="113" t="str">
        <f>[28]Abril!$H$7</f>
        <v>*</v>
      </c>
      <c r="E32" s="113" t="str">
        <f>[28]Abril!$H$8</f>
        <v>*</v>
      </c>
      <c r="F32" s="113" t="str">
        <f>[28]Abril!$H$9</f>
        <v>*</v>
      </c>
      <c r="G32" s="113" t="str">
        <f>[28]Abril!$H$10</f>
        <v>*</v>
      </c>
      <c r="H32" s="113" t="str">
        <f>[28]Abril!$H$11</f>
        <v>*</v>
      </c>
      <c r="I32" s="113" t="str">
        <f>[28]Abril!$H$12</f>
        <v>*</v>
      </c>
      <c r="J32" s="113" t="str">
        <f>[28]Abril!$H$13</f>
        <v>*</v>
      </c>
      <c r="K32" s="113" t="str">
        <f>[28]Abril!$H$14</f>
        <v>*</v>
      </c>
      <c r="L32" s="113" t="str">
        <f>[28]Abril!$H$15</f>
        <v>*</v>
      </c>
      <c r="M32" s="113" t="str">
        <f>[28]Abril!$H$16</f>
        <v>*</v>
      </c>
      <c r="N32" s="113" t="str">
        <f>[28]Abril!$H$17</f>
        <v>*</v>
      </c>
      <c r="O32" s="113" t="str">
        <f>[28]Abril!$H$18</f>
        <v>*</v>
      </c>
      <c r="P32" s="113" t="str">
        <f>[28]Abril!$H$19</f>
        <v>*</v>
      </c>
      <c r="Q32" s="113" t="str">
        <f>[28]Abril!$H$20</f>
        <v>*</v>
      </c>
      <c r="R32" s="113" t="str">
        <f>[28]Abril!$H$21</f>
        <v>*</v>
      </c>
      <c r="S32" s="113" t="str">
        <f>[28]Abril!$H$22</f>
        <v>*</v>
      </c>
      <c r="T32" s="113" t="str">
        <f>[28]Abril!$H$23</f>
        <v>*</v>
      </c>
      <c r="U32" s="113" t="str">
        <f>[28]Abril!$H$24</f>
        <v>*</v>
      </c>
      <c r="V32" s="113" t="str">
        <f>[28]Abril!$H$25</f>
        <v>*</v>
      </c>
      <c r="W32" s="113" t="str">
        <f>[28]Abril!$H$26</f>
        <v>*</v>
      </c>
      <c r="X32" s="113" t="str">
        <f>[28]Abril!$H$27</f>
        <v>*</v>
      </c>
      <c r="Y32" s="113" t="str">
        <f>[28]Abril!$H$28</f>
        <v>*</v>
      </c>
      <c r="Z32" s="113" t="str">
        <f>[28]Abril!$H$29</f>
        <v>*</v>
      </c>
      <c r="AA32" s="113" t="str">
        <f>[28]Abril!$H$30</f>
        <v>*</v>
      </c>
      <c r="AB32" s="113" t="str">
        <f>[28]Abril!$H$31</f>
        <v>*</v>
      </c>
      <c r="AC32" s="113" t="str">
        <f>[28]Abril!$H$32</f>
        <v>*</v>
      </c>
      <c r="AD32" s="113" t="str">
        <f>[28]Abril!$H$33</f>
        <v>*</v>
      </c>
      <c r="AE32" s="113" t="str">
        <f>[28]Abril!$H$34</f>
        <v>*</v>
      </c>
      <c r="AF32" s="122">
        <f t="shared" si="1"/>
        <v>0</v>
      </c>
      <c r="AG32" s="112" t="e">
        <f t="shared" si="3"/>
        <v>#DIV/0!</v>
      </c>
      <c r="AJ32" t="s">
        <v>35</v>
      </c>
      <c r="AK32" t="s">
        <v>35</v>
      </c>
    </row>
    <row r="33" spans="1:37" s="5" customFormat="1" x14ac:dyDescent="0.2">
      <c r="A33" s="43" t="s">
        <v>12</v>
      </c>
      <c r="B33" s="113">
        <f>[29]Abril!$H$5</f>
        <v>11.879999999999999</v>
      </c>
      <c r="C33" s="113">
        <f>[29]Abril!$H$6</f>
        <v>5.7600000000000007</v>
      </c>
      <c r="D33" s="113">
        <f>[29]Abril!$H$7</f>
        <v>8.2799999999999994</v>
      </c>
      <c r="E33" s="113">
        <f>[29]Abril!$H$8</f>
        <v>10.44</v>
      </c>
      <c r="F33" s="113">
        <f>[29]Abril!$H$9</f>
        <v>7.5600000000000005</v>
      </c>
      <c r="G33" s="113">
        <f>[29]Abril!$H$10</f>
        <v>12.24</v>
      </c>
      <c r="H33" s="113">
        <f>[29]Abril!$H$11</f>
        <v>14.76</v>
      </c>
      <c r="I33" s="113">
        <f>[29]Abril!$H$12</f>
        <v>6.84</v>
      </c>
      <c r="J33" s="113">
        <f>[29]Abril!$H$13</f>
        <v>5.04</v>
      </c>
      <c r="K33" s="113">
        <f>[29]Abril!$H$14</f>
        <v>12.96</v>
      </c>
      <c r="L33" s="113">
        <f>[29]Abril!$H$15</f>
        <v>5.7600000000000007</v>
      </c>
      <c r="M33" s="113">
        <f>[29]Abril!$H$16</f>
        <v>10.8</v>
      </c>
      <c r="N33" s="113">
        <f>[29]Abril!$H$17</f>
        <v>5.7600000000000007</v>
      </c>
      <c r="O33" s="113">
        <f>[29]Abril!$H$18</f>
        <v>11.879999999999999</v>
      </c>
      <c r="P33" s="113">
        <f>[29]Abril!$H$19</f>
        <v>11.16</v>
      </c>
      <c r="Q33" s="113">
        <f>[29]Abril!$H$20</f>
        <v>6.12</v>
      </c>
      <c r="R33" s="113">
        <f>[29]Abril!$H$21</f>
        <v>10.08</v>
      </c>
      <c r="S33" s="113">
        <f>[29]Abril!$H$22</f>
        <v>11.16</v>
      </c>
      <c r="T33" s="113">
        <f>[29]Abril!$H$23</f>
        <v>6.48</v>
      </c>
      <c r="U33" s="113">
        <f>[29]Abril!$H$24</f>
        <v>7.2</v>
      </c>
      <c r="V33" s="113">
        <f>[29]Abril!$H$25</f>
        <v>9</v>
      </c>
      <c r="W33" s="113">
        <f>[29]Abril!$H$26</f>
        <v>11.520000000000001</v>
      </c>
      <c r="X33" s="113">
        <f>[29]Abril!$H$27</f>
        <v>9.3600000000000012</v>
      </c>
      <c r="Y33" s="113">
        <f>[29]Abril!$H$28</f>
        <v>6.84</v>
      </c>
      <c r="Z33" s="113">
        <f>[29]Abril!$H$29</f>
        <v>9.7200000000000006</v>
      </c>
      <c r="AA33" s="113">
        <f>[29]Abril!$H$30</f>
        <v>11.879999999999999</v>
      </c>
      <c r="AB33" s="113">
        <f>[29]Abril!$H$31</f>
        <v>9.7200000000000006</v>
      </c>
      <c r="AC33" s="113">
        <f>[29]Abril!$H$32</f>
        <v>12.24</v>
      </c>
      <c r="AD33" s="113">
        <f>[29]Abril!$H$33</f>
        <v>14.04</v>
      </c>
      <c r="AE33" s="113">
        <f>[29]Abril!$H$34</f>
        <v>13.32</v>
      </c>
      <c r="AF33" s="122">
        <f t="shared" si="1"/>
        <v>14.76</v>
      </c>
      <c r="AG33" s="112">
        <f t="shared" si="3"/>
        <v>9.6600000000000019</v>
      </c>
      <c r="AJ33" s="5" t="s">
        <v>35</v>
      </c>
      <c r="AK33" s="5" t="s">
        <v>35</v>
      </c>
    </row>
    <row r="34" spans="1:37" x14ac:dyDescent="0.2">
      <c r="A34" s="43" t="s">
        <v>13</v>
      </c>
      <c r="B34" s="113">
        <f>[30]Abril!$H$5</f>
        <v>22.32</v>
      </c>
      <c r="C34" s="113">
        <f>[30]Abril!$H$6</f>
        <v>9.3600000000000012</v>
      </c>
      <c r="D34" s="113">
        <f>[30]Abril!$H$7</f>
        <v>12.96</v>
      </c>
      <c r="E34" s="113">
        <f>[30]Abril!$H$8</f>
        <v>11.16</v>
      </c>
      <c r="F34" s="113">
        <f>[30]Abril!$H$9</f>
        <v>9.7200000000000006</v>
      </c>
      <c r="G34" s="113">
        <f>[30]Abril!$H$10</f>
        <v>12.96</v>
      </c>
      <c r="H34" s="113">
        <f>[30]Abril!$H$11</f>
        <v>13.68</v>
      </c>
      <c r="I34" s="113">
        <f>[30]Abril!$H$12</f>
        <v>10.8</v>
      </c>
      <c r="J34" s="113">
        <f>[30]Abril!$H$13</f>
        <v>20.52</v>
      </c>
      <c r="K34" s="113">
        <f>[30]Abril!$H$14</f>
        <v>14.4</v>
      </c>
      <c r="L34" s="113">
        <f>[30]Abril!$H$15</f>
        <v>14.76</v>
      </c>
      <c r="M34" s="113">
        <f>[30]Abril!$H$16</f>
        <v>9.3600000000000012</v>
      </c>
      <c r="N34" s="113">
        <f>[30]Abril!$H$17</f>
        <v>10.8</v>
      </c>
      <c r="O34" s="113">
        <f>[30]Abril!$H$18</f>
        <v>17.64</v>
      </c>
      <c r="P34" s="113">
        <f>[30]Abril!$H$19</f>
        <v>19.440000000000001</v>
      </c>
      <c r="Q34" s="113">
        <f>[30]Abril!$H$20</f>
        <v>20.52</v>
      </c>
      <c r="R34" s="113">
        <f>[30]Abril!$H$21</f>
        <v>14.4</v>
      </c>
      <c r="S34" s="113">
        <f>[30]Abril!$H$22</f>
        <v>15.120000000000001</v>
      </c>
      <c r="T34" s="113">
        <f>[30]Abril!$H$23</f>
        <v>7.2</v>
      </c>
      <c r="U34" s="113">
        <f>[30]Abril!$H$24</f>
        <v>14.76</v>
      </c>
      <c r="V34" s="113">
        <f>[30]Abril!$H$25</f>
        <v>14.4</v>
      </c>
      <c r="W34" s="113">
        <f>[30]Abril!$H$26</f>
        <v>18.36</v>
      </c>
      <c r="X34" s="113">
        <f>[30]Abril!$H$27</f>
        <v>14.76</v>
      </c>
      <c r="Y34" s="113">
        <f>[30]Abril!$H$28</f>
        <v>13.68</v>
      </c>
      <c r="Z34" s="113">
        <f>[30]Abril!$H$29</f>
        <v>14.4</v>
      </c>
      <c r="AA34" s="113">
        <f>[30]Abril!$H$30</f>
        <v>18.36</v>
      </c>
      <c r="AB34" s="113">
        <f>[30]Abril!$H$31</f>
        <v>16.920000000000002</v>
      </c>
      <c r="AC34" s="113">
        <f>[30]Abril!$H$32</f>
        <v>16.559999999999999</v>
      </c>
      <c r="AD34" s="113">
        <f>[30]Abril!$H$33</f>
        <v>24.12</v>
      </c>
      <c r="AE34" s="113">
        <f>[30]Abril!$H$34</f>
        <v>25.2</v>
      </c>
      <c r="AF34" s="122">
        <f t="shared" si="1"/>
        <v>25.2</v>
      </c>
      <c r="AG34" s="112">
        <f t="shared" si="3"/>
        <v>15.288</v>
      </c>
      <c r="AJ34" t="s">
        <v>35</v>
      </c>
      <c r="AK34" t="s">
        <v>35</v>
      </c>
    </row>
    <row r="35" spans="1:37" x14ac:dyDescent="0.2">
      <c r="A35" s="43" t="s">
        <v>157</v>
      </c>
      <c r="B35" s="113">
        <f>[31]Abril!$H$5</f>
        <v>9.3600000000000012</v>
      </c>
      <c r="C35" s="113">
        <f>[31]Abril!$H$6</f>
        <v>10.08</v>
      </c>
      <c r="D35" s="113">
        <f>[31]Abril!$H$7</f>
        <v>10.08</v>
      </c>
      <c r="E35" s="113">
        <f>[31]Abril!$H$8</f>
        <v>10.8</v>
      </c>
      <c r="F35" s="113">
        <f>[31]Abril!$H$9</f>
        <v>7.5600000000000005</v>
      </c>
      <c r="G35" s="113">
        <f>[31]Abril!$H$10</f>
        <v>11.520000000000001</v>
      </c>
      <c r="H35" s="113">
        <f>[31]Abril!$H$11</f>
        <v>13.32</v>
      </c>
      <c r="I35" s="113">
        <f>[31]Abril!$H$12</f>
        <v>10.44</v>
      </c>
      <c r="J35" s="113">
        <f>[31]Abril!$H$13</f>
        <v>10.08</v>
      </c>
      <c r="K35" s="113">
        <f>[31]Abril!$H$14</f>
        <v>11.520000000000001</v>
      </c>
      <c r="L35" s="113">
        <f>[31]Abril!$H$15</f>
        <v>8.2799999999999994</v>
      </c>
      <c r="M35" s="113">
        <f>[31]Abril!$H$16</f>
        <v>15.840000000000002</v>
      </c>
      <c r="N35" s="113">
        <f>[31]Abril!$H$17</f>
        <v>14.4</v>
      </c>
      <c r="O35" s="113">
        <f>[31]Abril!$H$18</f>
        <v>16.2</v>
      </c>
      <c r="P35" s="113">
        <f>[31]Abril!$H$19</f>
        <v>11.879999999999999</v>
      </c>
      <c r="Q35" s="113">
        <f>[31]Abril!$H$20</f>
        <v>12.96</v>
      </c>
      <c r="R35" s="113">
        <f>[31]Abril!$H$21</f>
        <v>12.6</v>
      </c>
      <c r="S35" s="113">
        <f>[31]Abril!$H$22</f>
        <v>13.68</v>
      </c>
      <c r="T35" s="113">
        <f>[31]Abril!$H$23</f>
        <v>14.76</v>
      </c>
      <c r="U35" s="113">
        <f>[31]Abril!$H$24</f>
        <v>10.8</v>
      </c>
      <c r="V35" s="113">
        <f>[31]Abril!$H$25</f>
        <v>14.04</v>
      </c>
      <c r="W35" s="113">
        <f>[31]Abril!$H$26</f>
        <v>19.440000000000001</v>
      </c>
      <c r="X35" s="113">
        <f>[31]Abril!$H$27</f>
        <v>15.840000000000002</v>
      </c>
      <c r="Y35" s="113">
        <f>[31]Abril!$H$28</f>
        <v>13.68</v>
      </c>
      <c r="Z35" s="113">
        <f>[31]Abril!$H$29</f>
        <v>13.32</v>
      </c>
      <c r="AA35" s="113">
        <f>[31]Abril!$H$30</f>
        <v>14.04</v>
      </c>
      <c r="AB35" s="113">
        <f>[31]Abril!$H$31</f>
        <v>13.32</v>
      </c>
      <c r="AC35" s="113">
        <f>[31]Abril!$H$32</f>
        <v>14.4</v>
      </c>
      <c r="AD35" s="113">
        <f>[31]Abril!$H$33</f>
        <v>16.2</v>
      </c>
      <c r="AE35" s="113">
        <f>[31]Abril!$H$34</f>
        <v>19.079999999999998</v>
      </c>
      <c r="AF35" s="122">
        <f t="shared" si="1"/>
        <v>19.440000000000001</v>
      </c>
      <c r="AG35" s="112">
        <f t="shared" si="3"/>
        <v>12.983999999999998</v>
      </c>
      <c r="AJ35" t="s">
        <v>35</v>
      </c>
    </row>
    <row r="36" spans="1:37" x14ac:dyDescent="0.2">
      <c r="A36" s="43" t="s">
        <v>128</v>
      </c>
      <c r="B36" s="113">
        <f>[32]Abril!$H$5</f>
        <v>10.44</v>
      </c>
      <c r="C36" s="113">
        <f>[32]Abril!$H$6</f>
        <v>10.08</v>
      </c>
      <c r="D36" s="113">
        <f>[32]Abril!$H$7</f>
        <v>12.24</v>
      </c>
      <c r="E36" s="113">
        <f>[32]Abril!$H$8</f>
        <v>16.2</v>
      </c>
      <c r="F36" s="113">
        <f>[32]Abril!$H$9</f>
        <v>10.44</v>
      </c>
      <c r="G36" s="113">
        <f>[32]Abril!$H$10</f>
        <v>13.68</v>
      </c>
      <c r="H36" s="113">
        <f>[32]Abril!$H$11</f>
        <v>15.840000000000002</v>
      </c>
      <c r="I36" s="113">
        <f>[32]Abril!$H$12</f>
        <v>11.520000000000001</v>
      </c>
      <c r="J36" s="113">
        <f>[32]Abril!$H$13</f>
        <v>11.520000000000001</v>
      </c>
      <c r="K36" s="113">
        <f>[32]Abril!$H$14</f>
        <v>12.24</v>
      </c>
      <c r="L36" s="113">
        <f>[32]Abril!$H$15</f>
        <v>12.24</v>
      </c>
      <c r="M36" s="113">
        <f>[32]Abril!$H$16</f>
        <v>17.64</v>
      </c>
      <c r="N36" s="113">
        <f>[32]Abril!$H$17</f>
        <v>20.52</v>
      </c>
      <c r="O36" s="113">
        <f>[32]Abril!$H$18</f>
        <v>14.76</v>
      </c>
      <c r="P36" s="113">
        <f>[32]Abril!$H$19</f>
        <v>21.240000000000002</v>
      </c>
      <c r="Q36" s="113">
        <f>[32]Abril!$H$20</f>
        <v>12.96</v>
      </c>
      <c r="R36" s="113">
        <f>[32]Abril!$H$21</f>
        <v>14.04</v>
      </c>
      <c r="S36" s="113">
        <f>[32]Abril!$H$22</f>
        <v>11.520000000000001</v>
      </c>
      <c r="T36" s="113">
        <f>[32]Abril!$H$23</f>
        <v>16.920000000000002</v>
      </c>
      <c r="U36" s="113">
        <f>[32]Abril!$H$24</f>
        <v>15.840000000000002</v>
      </c>
      <c r="V36" s="113">
        <f>[32]Abril!$H$25</f>
        <v>13.68</v>
      </c>
      <c r="W36" s="113">
        <f>[32]Abril!$H$26</f>
        <v>17.28</v>
      </c>
      <c r="X36" s="113">
        <f>[32]Abril!$H$27</f>
        <v>14.76</v>
      </c>
      <c r="Y36" s="113">
        <f>[32]Abril!$H$28</f>
        <v>14.4</v>
      </c>
      <c r="Z36" s="113">
        <f>[32]Abril!$H$29</f>
        <v>12.6</v>
      </c>
      <c r="AA36" s="113">
        <f>[32]Abril!$H$30</f>
        <v>16.559999999999999</v>
      </c>
      <c r="AB36" s="113">
        <f>[32]Abril!$H$31</f>
        <v>15.840000000000002</v>
      </c>
      <c r="AC36" s="113">
        <f>[32]Abril!$H$32</f>
        <v>16.920000000000002</v>
      </c>
      <c r="AD36" s="113">
        <f>[32]Abril!$H$33</f>
        <v>16.2</v>
      </c>
      <c r="AE36" s="113">
        <f>[32]Abril!$H$34</f>
        <v>16.920000000000002</v>
      </c>
      <c r="AF36" s="122">
        <f t="shared" si="1"/>
        <v>21.240000000000002</v>
      </c>
      <c r="AG36" s="112">
        <f t="shared" si="3"/>
        <v>14.568000000000001</v>
      </c>
      <c r="AJ36" t="s">
        <v>35</v>
      </c>
    </row>
    <row r="37" spans="1:37" x14ac:dyDescent="0.2">
      <c r="A37" s="43" t="s">
        <v>14</v>
      </c>
      <c r="B37" s="113">
        <f>[33]Abril!$H$5</f>
        <v>16.920000000000002</v>
      </c>
      <c r="C37" s="113">
        <f>[33]Abril!$H$6</f>
        <v>10.8</v>
      </c>
      <c r="D37" s="113">
        <f>[33]Abril!$H$7</f>
        <v>10.08</v>
      </c>
      <c r="E37" s="113">
        <f>[33]Abril!$H$8</f>
        <v>7.5600000000000005</v>
      </c>
      <c r="F37" s="113">
        <f>[33]Abril!$H$9</f>
        <v>12.24</v>
      </c>
      <c r="G37" s="113">
        <f>[33]Abril!$H$10</f>
        <v>11.879999999999999</v>
      </c>
      <c r="H37" s="113">
        <f>[33]Abril!$H$11</f>
        <v>16.2</v>
      </c>
      <c r="I37" s="113">
        <f>[33]Abril!$H$12</f>
        <v>19.8</v>
      </c>
      <c r="J37" s="113">
        <f>[33]Abril!$H$13</f>
        <v>12.6</v>
      </c>
      <c r="K37" s="113">
        <f>[33]Abril!$H$14</f>
        <v>17.64</v>
      </c>
      <c r="L37" s="113">
        <f>[33]Abril!$H$15</f>
        <v>9.7200000000000006</v>
      </c>
      <c r="M37" s="113">
        <f>[33]Abril!$H$16</f>
        <v>10.44</v>
      </c>
      <c r="N37" s="113">
        <f>[33]Abril!$H$17</f>
        <v>10.44</v>
      </c>
      <c r="O37" s="113">
        <f>[33]Abril!$H$18</f>
        <v>13.68</v>
      </c>
      <c r="P37" s="113">
        <f>[33]Abril!$H$19</f>
        <v>16.2</v>
      </c>
      <c r="Q37" s="113">
        <f>[33]Abril!$H$20</f>
        <v>20.16</v>
      </c>
      <c r="R37" s="113">
        <f>[33]Abril!$H$21</f>
        <v>28.44</v>
      </c>
      <c r="S37" s="113">
        <f>[33]Abril!$H$22</f>
        <v>17.64</v>
      </c>
      <c r="T37" s="113">
        <f>[33]Abril!$H$23</f>
        <v>14.76</v>
      </c>
      <c r="U37" s="113">
        <f>[33]Abril!$H$24</f>
        <v>9</v>
      </c>
      <c r="V37" s="113">
        <f>[33]Abril!$H$25</f>
        <v>17.64</v>
      </c>
      <c r="W37" s="113">
        <f>[33]Abril!$H$26</f>
        <v>11.879999999999999</v>
      </c>
      <c r="X37" s="113">
        <f>[33]Abril!$H$27</f>
        <v>11.520000000000001</v>
      </c>
      <c r="Y37" s="113">
        <f>[33]Abril!$H$28</f>
        <v>12.6</v>
      </c>
      <c r="Z37" s="113">
        <f>[33]Abril!$H$29</f>
        <v>11.16</v>
      </c>
      <c r="AA37" s="113">
        <f>[33]Abril!$H$30</f>
        <v>11.520000000000001</v>
      </c>
      <c r="AB37" s="113">
        <f>[33]Abril!$H$31</f>
        <v>16.2</v>
      </c>
      <c r="AC37" s="113">
        <f>[33]Abril!$H$32</f>
        <v>12.6</v>
      </c>
      <c r="AD37" s="113">
        <f>[33]Abril!$H$33</f>
        <v>13.32</v>
      </c>
      <c r="AE37" s="113">
        <f>[33]Abril!$H$34</f>
        <v>12.24</v>
      </c>
      <c r="AF37" s="122">
        <f t="shared" si="1"/>
        <v>28.44</v>
      </c>
      <c r="AG37" s="112">
        <f t="shared" si="3"/>
        <v>13.895999999999999</v>
      </c>
      <c r="AJ37" t="s">
        <v>35</v>
      </c>
    </row>
    <row r="38" spans="1:37" x14ac:dyDescent="0.2">
      <c r="A38" s="43" t="s">
        <v>158</v>
      </c>
      <c r="B38" s="113">
        <f>[34]Abril!$H$5</f>
        <v>18.720000000000002</v>
      </c>
      <c r="C38" s="113">
        <f>[34]Abril!$H$6</f>
        <v>10.8</v>
      </c>
      <c r="D38" s="113">
        <f>[34]Abril!$H$7</f>
        <v>8.2799999999999994</v>
      </c>
      <c r="E38" s="113">
        <f>[34]Abril!$H$8</f>
        <v>7.9200000000000008</v>
      </c>
      <c r="F38" s="113">
        <f>[34]Abril!$H$9</f>
        <v>10.8</v>
      </c>
      <c r="G38" s="113">
        <f>[34]Abril!$H$10</f>
        <v>12.6</v>
      </c>
      <c r="H38" s="113">
        <f>[34]Abril!$H$11</f>
        <v>18</v>
      </c>
      <c r="I38" s="113">
        <f>[34]Abril!$H$12</f>
        <v>12.24</v>
      </c>
      <c r="J38" s="113">
        <f>[34]Abril!$H$13</f>
        <v>12.24</v>
      </c>
      <c r="K38" s="113">
        <f>[34]Abril!$H$14</f>
        <v>15.48</v>
      </c>
      <c r="L38" s="113">
        <f>[34]Abril!$H$15</f>
        <v>9</v>
      </c>
      <c r="M38" s="113">
        <f>[34]Abril!$H$16</f>
        <v>12.96</v>
      </c>
      <c r="N38" s="113">
        <f>[34]Abril!$H$17</f>
        <v>11.520000000000001</v>
      </c>
      <c r="O38" s="113">
        <f>[34]Abril!$H$18</f>
        <v>12.96</v>
      </c>
      <c r="P38" s="113">
        <f>[34]Abril!$H$19</f>
        <v>13.32</v>
      </c>
      <c r="Q38" s="113">
        <f>[34]Abril!$H$20</f>
        <v>11.16</v>
      </c>
      <c r="R38" s="113">
        <f>[34]Abril!$H$21</f>
        <v>27</v>
      </c>
      <c r="S38" s="113">
        <f>[34]Abril!$H$22</f>
        <v>12.96</v>
      </c>
      <c r="T38" s="113">
        <f>[34]Abril!$H$23</f>
        <v>11.16</v>
      </c>
      <c r="U38" s="113">
        <f>[34]Abril!$H$24</f>
        <v>20.88</v>
      </c>
      <c r="V38" s="113">
        <f>[34]Abril!$H$25</f>
        <v>8.64</v>
      </c>
      <c r="W38" s="113">
        <f>[34]Abril!$H$26</f>
        <v>10.44</v>
      </c>
      <c r="X38" s="113">
        <f>[34]Abril!$H$27</f>
        <v>6.12</v>
      </c>
      <c r="Y38" s="113">
        <f>[34]Abril!$H$28</f>
        <v>8.2799999999999994</v>
      </c>
      <c r="Z38" s="113">
        <f>[34]Abril!$H$29</f>
        <v>9</v>
      </c>
      <c r="AA38" s="113">
        <f>[34]Abril!$H$30</f>
        <v>10.8</v>
      </c>
      <c r="AB38" s="113">
        <f>[34]Abril!$H$31</f>
        <v>12.24</v>
      </c>
      <c r="AC38" s="113">
        <f>[34]Abril!$H$32</f>
        <v>10.08</v>
      </c>
      <c r="AD38" s="113">
        <f>[34]Abril!$H$33</f>
        <v>13.32</v>
      </c>
      <c r="AE38" s="113">
        <f>[34]Abril!$H$34</f>
        <v>16.559999999999999</v>
      </c>
      <c r="AF38" s="122">
        <f t="shared" si="1"/>
        <v>27</v>
      </c>
      <c r="AG38" s="112">
        <f t="shared" si="3"/>
        <v>12.515999999999998</v>
      </c>
    </row>
    <row r="39" spans="1:37" x14ac:dyDescent="0.2">
      <c r="A39" s="43" t="s">
        <v>15</v>
      </c>
      <c r="B39" s="113">
        <f>[35]Abril!$H$5</f>
        <v>11.520000000000001</v>
      </c>
      <c r="C39" s="113">
        <f>[35]Abril!$H$6</f>
        <v>9.3600000000000012</v>
      </c>
      <c r="D39" s="113">
        <f>[35]Abril!$H$7</f>
        <v>14.04</v>
      </c>
      <c r="E39" s="113">
        <f>[35]Abril!$H$8</f>
        <v>14.04</v>
      </c>
      <c r="F39" s="113">
        <f>[35]Abril!$H$9</f>
        <v>10.08</v>
      </c>
      <c r="G39" s="113">
        <f>[35]Abril!$H$10</f>
        <v>15.120000000000001</v>
      </c>
      <c r="H39" s="113">
        <f>[35]Abril!$H$11</f>
        <v>17.64</v>
      </c>
      <c r="I39" s="113">
        <f>[35]Abril!$H$12</f>
        <v>14.76</v>
      </c>
      <c r="J39" s="113">
        <f>[35]Abril!$H$13</f>
        <v>9.7200000000000006</v>
      </c>
      <c r="K39" s="113">
        <f>[35]Abril!$H$14</f>
        <v>15.120000000000001</v>
      </c>
      <c r="L39" s="113">
        <f>[35]Abril!$H$15</f>
        <v>13.32</v>
      </c>
      <c r="M39" s="113">
        <f>[35]Abril!$H$16</f>
        <v>21.240000000000002</v>
      </c>
      <c r="N39" s="113">
        <f>[35]Abril!$H$17</f>
        <v>12.24</v>
      </c>
      <c r="O39" s="113">
        <f>[35]Abril!$H$18</f>
        <v>12.24</v>
      </c>
      <c r="P39" s="113">
        <f>[35]Abril!$H$19</f>
        <v>19.079999999999998</v>
      </c>
      <c r="Q39" s="113">
        <f>[35]Abril!$H$20</f>
        <v>14.76</v>
      </c>
      <c r="R39" s="113">
        <f>[35]Abril!$H$21</f>
        <v>13.68</v>
      </c>
      <c r="S39" s="113">
        <f>[35]Abril!$H$22</f>
        <v>16.920000000000002</v>
      </c>
      <c r="T39" s="113">
        <f>[35]Abril!$H$23</f>
        <v>26.28</v>
      </c>
      <c r="U39" s="113">
        <f>[35]Abril!$H$24</f>
        <v>18</v>
      </c>
      <c r="V39" s="113">
        <f>[35]Abril!$H$25</f>
        <v>18.720000000000002</v>
      </c>
      <c r="W39" s="113">
        <f>[35]Abril!$H$26</f>
        <v>14.4</v>
      </c>
      <c r="X39" s="113">
        <f>[35]Abril!$H$27</f>
        <v>12.96</v>
      </c>
      <c r="Y39" s="113">
        <f>[35]Abril!$H$28</f>
        <v>9.3600000000000012</v>
      </c>
      <c r="Z39" s="113">
        <f>[35]Abril!$H$29</f>
        <v>16.2</v>
      </c>
      <c r="AA39" s="113">
        <f>[35]Abril!$H$30</f>
        <v>21.6</v>
      </c>
      <c r="AB39" s="113">
        <f>[35]Abril!$H$31</f>
        <v>14.04</v>
      </c>
      <c r="AC39" s="113">
        <f>[35]Abril!$H$32</f>
        <v>13.68</v>
      </c>
      <c r="AD39" s="113">
        <f>[35]Abril!$H$33</f>
        <v>18.36</v>
      </c>
      <c r="AE39" s="113">
        <f>[35]Abril!$H$34</f>
        <v>16.920000000000002</v>
      </c>
      <c r="AF39" s="122">
        <f t="shared" si="1"/>
        <v>26.28</v>
      </c>
      <c r="AG39" s="112">
        <f t="shared" si="3"/>
        <v>15.180000000000005</v>
      </c>
      <c r="AH39" s="12" t="s">
        <v>35</v>
      </c>
      <c r="AJ39" t="s">
        <v>35</v>
      </c>
    </row>
    <row r="40" spans="1:37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G40" s="121" t="str">
        <f>[36]Abril!$B$5</f>
        <v>*</v>
      </c>
      <c r="AJ40" t="s">
        <v>35</v>
      </c>
    </row>
    <row r="41" spans="1:37" x14ac:dyDescent="0.2">
      <c r="A41" s="43" t="s">
        <v>159</v>
      </c>
      <c r="B41" s="113">
        <f>[37]Abril!$H$5</f>
        <v>12.96</v>
      </c>
      <c r="C41" s="113">
        <f>[37]Abril!$H$6</f>
        <v>14.04</v>
      </c>
      <c r="D41" s="113">
        <f>[37]Abril!$H$7</f>
        <v>10.08</v>
      </c>
      <c r="E41" s="113">
        <f>[37]Abril!$H$8</f>
        <v>9</v>
      </c>
      <c r="F41" s="113">
        <f>[37]Abril!$H$9</f>
        <v>9</v>
      </c>
      <c r="G41" s="113">
        <f>[37]Abril!$H$10</f>
        <v>11.879999999999999</v>
      </c>
      <c r="H41" s="113">
        <f>[37]Abril!$H$11</f>
        <v>13.32</v>
      </c>
      <c r="I41" s="113">
        <f>[37]Abril!$H$12</f>
        <v>11.16</v>
      </c>
      <c r="J41" s="113">
        <f>[37]Abril!$H$13</f>
        <v>27.720000000000002</v>
      </c>
      <c r="K41" s="113">
        <f>[37]Abril!$H$14</f>
        <v>15.120000000000001</v>
      </c>
      <c r="L41" s="113">
        <f>[37]Abril!$H$15</f>
        <v>7.9200000000000008</v>
      </c>
      <c r="M41" s="113">
        <f>[37]Abril!$H$16</f>
        <v>8.2799999999999994</v>
      </c>
      <c r="N41" s="113">
        <f>[37]Abril!$H$17</f>
        <v>14.76</v>
      </c>
      <c r="O41" s="113">
        <f>[37]Abril!$H$18</f>
        <v>14.4</v>
      </c>
      <c r="P41" s="113">
        <f>[37]Abril!$H$19</f>
        <v>10.8</v>
      </c>
      <c r="Q41" s="113">
        <f>[37]Abril!$H$20</f>
        <v>14.4</v>
      </c>
      <c r="R41" s="113">
        <f>[37]Abril!$H$21</f>
        <v>14.4</v>
      </c>
      <c r="S41" s="113">
        <f>[37]Abril!$H$22</f>
        <v>16.2</v>
      </c>
      <c r="T41" s="113">
        <f>[37]Abril!$H$23</f>
        <v>10.44</v>
      </c>
      <c r="U41" s="113">
        <f>[37]Abril!$H$24</f>
        <v>11.520000000000001</v>
      </c>
      <c r="V41" s="113">
        <f>[37]Abril!$H$25</f>
        <v>11.520000000000001</v>
      </c>
      <c r="W41" s="113">
        <f>[37]Abril!$H$26</f>
        <v>16.2</v>
      </c>
      <c r="X41" s="113">
        <f>[37]Abril!$H$27</f>
        <v>14.04</v>
      </c>
      <c r="Y41" s="113">
        <f>[37]Abril!$H$28</f>
        <v>12.96</v>
      </c>
      <c r="Z41" s="113">
        <f>[37]Abril!$H$29</f>
        <v>12.6</v>
      </c>
      <c r="AA41" s="113">
        <f>[37]Abril!$H$30</f>
        <v>14.04</v>
      </c>
      <c r="AB41" s="113">
        <f>[37]Abril!$H$31</f>
        <v>14.04</v>
      </c>
      <c r="AC41" s="113">
        <f>[37]Abril!$H$32</f>
        <v>18</v>
      </c>
      <c r="AD41" s="113">
        <f>[37]Abril!$H$33</f>
        <v>15.48</v>
      </c>
      <c r="AE41" s="113">
        <f>[37]Abril!$H$34</f>
        <v>19.8</v>
      </c>
      <c r="AF41" s="111">
        <f t="shared" ref="AF6:AF49" si="4">MAX(B41:AE41)</f>
        <v>27.720000000000002</v>
      </c>
      <c r="AG41" s="112">
        <f t="shared" si="3"/>
        <v>13.536000000000001</v>
      </c>
      <c r="AJ41" t="s">
        <v>35</v>
      </c>
    </row>
    <row r="42" spans="1:37" x14ac:dyDescent="0.2">
      <c r="A42" s="43" t="s">
        <v>17</v>
      </c>
      <c r="B42" s="113">
        <f>[38]Abril!$H$5</f>
        <v>9.7200000000000006</v>
      </c>
      <c r="C42" s="113">
        <f>[38]Abril!$H$6</f>
        <v>8.64</v>
      </c>
      <c r="D42" s="113">
        <f>[38]Abril!$H$7</f>
        <v>7.9200000000000008</v>
      </c>
      <c r="E42" s="113">
        <f>[38]Abril!$H$8</f>
        <v>8.64</v>
      </c>
      <c r="F42" s="113">
        <f>[38]Abril!$H$9</f>
        <v>5.4</v>
      </c>
      <c r="G42" s="113">
        <f>[38]Abril!$H$10</f>
        <v>7.9200000000000008</v>
      </c>
      <c r="H42" s="113">
        <f>[38]Abril!$H$11</f>
        <v>9</v>
      </c>
      <c r="I42" s="113">
        <f>[38]Abril!$H$12</f>
        <v>7.5600000000000005</v>
      </c>
      <c r="J42" s="113">
        <f>[38]Abril!$H$13</f>
        <v>5.4</v>
      </c>
      <c r="K42" s="113">
        <f>[38]Abril!$H$14</f>
        <v>9</v>
      </c>
      <c r="L42" s="113">
        <f>[38]Abril!$H$15</f>
        <v>12.6</v>
      </c>
      <c r="M42" s="113">
        <f>[38]Abril!$H$16</f>
        <v>10.44</v>
      </c>
      <c r="N42" s="113">
        <f>[38]Abril!$H$17</f>
        <v>12.96</v>
      </c>
      <c r="O42" s="113">
        <f>[38]Abril!$H$18</f>
        <v>7.9200000000000008</v>
      </c>
      <c r="P42" s="113">
        <f>[38]Abril!$H$19</f>
        <v>20.16</v>
      </c>
      <c r="Q42" s="113">
        <f>[38]Abril!$H$20</f>
        <v>10.08</v>
      </c>
      <c r="R42" s="113">
        <f>[38]Abril!$H$21</f>
        <v>10.8</v>
      </c>
      <c r="S42" s="113">
        <f>[38]Abril!$H$22</f>
        <v>9.3600000000000012</v>
      </c>
      <c r="T42" s="113">
        <f>[38]Abril!$H$23</f>
        <v>9</v>
      </c>
      <c r="U42" s="113">
        <f>[38]Abril!$H$24</f>
        <v>5.04</v>
      </c>
      <c r="V42" s="113">
        <f>[38]Abril!$H$25</f>
        <v>8.64</v>
      </c>
      <c r="W42" s="113">
        <f>[38]Abril!$H$26</f>
        <v>15.840000000000002</v>
      </c>
      <c r="X42" s="113">
        <f>[38]Abril!$H$27</f>
        <v>13.32</v>
      </c>
      <c r="Y42" s="113">
        <f>[38]Abril!$H$28</f>
        <v>8.2799999999999994</v>
      </c>
      <c r="Z42" s="113">
        <f>[38]Abril!$H$29</f>
        <v>9.7200000000000006</v>
      </c>
      <c r="AA42" s="113">
        <f>[38]Abril!$H$30</f>
        <v>14.4</v>
      </c>
      <c r="AB42" s="113">
        <f>[38]Abril!$H$31</f>
        <v>10.8</v>
      </c>
      <c r="AC42" s="113">
        <f>[38]Abril!$H$32</f>
        <v>14.4</v>
      </c>
      <c r="AD42" s="113">
        <f>[38]Abril!$H$33</f>
        <v>11.879999999999999</v>
      </c>
      <c r="AE42" s="113">
        <f>[38]Abril!$H$34</f>
        <v>14.76</v>
      </c>
      <c r="AF42" s="111">
        <f t="shared" si="4"/>
        <v>20.16</v>
      </c>
      <c r="AG42" s="112">
        <f t="shared" si="3"/>
        <v>10.32</v>
      </c>
      <c r="AJ42" t="s">
        <v>35</v>
      </c>
      <c r="AK42" t="s">
        <v>35</v>
      </c>
    </row>
    <row r="43" spans="1:37" x14ac:dyDescent="0.2">
      <c r="A43" s="43" t="s">
        <v>141</v>
      </c>
      <c r="B43" s="113">
        <f>[39]Abril!$H$5</f>
        <v>13.68</v>
      </c>
      <c r="C43" s="113">
        <f>[39]Abril!$H$6</f>
        <v>12.24</v>
      </c>
      <c r="D43" s="113">
        <f>[39]Abril!$H$7</f>
        <v>12.24</v>
      </c>
      <c r="E43" s="113">
        <f>[39]Abril!$H$8</f>
        <v>14.04</v>
      </c>
      <c r="F43" s="113">
        <f>[39]Abril!$H$9</f>
        <v>11.16</v>
      </c>
      <c r="G43" s="113">
        <f>[39]Abril!$H$10</f>
        <v>22.32</v>
      </c>
      <c r="H43" s="113">
        <f>[39]Abril!$H$11</f>
        <v>21.96</v>
      </c>
      <c r="I43" s="113">
        <f>[39]Abril!$H$12</f>
        <v>14.04</v>
      </c>
      <c r="J43" s="113">
        <f>[39]Abril!$H$13</f>
        <v>12.6</v>
      </c>
      <c r="K43" s="113">
        <f>[39]Abril!$H$14</f>
        <v>12.6</v>
      </c>
      <c r="L43" s="113">
        <f>[39]Abril!$H$15</f>
        <v>13.32</v>
      </c>
      <c r="M43" s="113">
        <f>[39]Abril!$H$16</f>
        <v>19.079999999999998</v>
      </c>
      <c r="N43" s="113">
        <f>[39]Abril!$H$17</f>
        <v>18.36</v>
      </c>
      <c r="O43" s="113">
        <f>[39]Abril!$H$18</f>
        <v>16.559999999999999</v>
      </c>
      <c r="P43" s="113">
        <f>[39]Abril!$H$19</f>
        <v>19.8</v>
      </c>
      <c r="Q43" s="113">
        <f>[39]Abril!$H$20</f>
        <v>19.440000000000001</v>
      </c>
      <c r="R43" s="113">
        <f>[39]Abril!$H$21</f>
        <v>15.840000000000002</v>
      </c>
      <c r="S43" s="113">
        <f>[39]Abril!$H$22</f>
        <v>12.96</v>
      </c>
      <c r="T43" s="113">
        <f>[39]Abril!$H$23</f>
        <v>18.36</v>
      </c>
      <c r="U43" s="113">
        <f>[39]Abril!$H$24</f>
        <v>19.440000000000001</v>
      </c>
      <c r="V43" s="113">
        <f>[39]Abril!$H$25</f>
        <v>16.2</v>
      </c>
      <c r="W43" s="113">
        <f>[39]Abril!$H$26</f>
        <v>15.48</v>
      </c>
      <c r="X43" s="113">
        <f>[39]Abril!$H$27</f>
        <v>14.4</v>
      </c>
      <c r="Y43" s="113">
        <f>[39]Abril!$H$28</f>
        <v>14.76</v>
      </c>
      <c r="Z43" s="113">
        <f>[39]Abril!$H$29</f>
        <v>14.04</v>
      </c>
      <c r="AA43" s="113">
        <f>[39]Abril!$H$30</f>
        <v>18.720000000000002</v>
      </c>
      <c r="AB43" s="113">
        <f>[39]Abril!$H$31</f>
        <v>17.64</v>
      </c>
      <c r="AC43" s="113">
        <f>[39]Abril!$H$32</f>
        <v>12.24</v>
      </c>
      <c r="AD43" s="113">
        <f>[39]Abril!$H$33</f>
        <v>20.16</v>
      </c>
      <c r="AE43" s="113">
        <f>[39]Abril!$H$34</f>
        <v>20.16</v>
      </c>
      <c r="AF43" s="111">
        <f t="shared" si="4"/>
        <v>22.32</v>
      </c>
      <c r="AG43" s="112">
        <f t="shared" si="3"/>
        <v>16.128</v>
      </c>
      <c r="AJ43" t="s">
        <v>35</v>
      </c>
      <c r="AK43" t="s">
        <v>35</v>
      </c>
    </row>
    <row r="44" spans="1:37" x14ac:dyDescent="0.2">
      <c r="A44" s="43" t="s">
        <v>18</v>
      </c>
      <c r="B44" s="113">
        <f>[40]Abril!$H$5</f>
        <v>20.52</v>
      </c>
      <c r="C44" s="113">
        <f>[40]Abril!$H$6</f>
        <v>17.28</v>
      </c>
      <c r="D44" s="113">
        <f>[40]Abril!$H$7</f>
        <v>8.64</v>
      </c>
      <c r="E44" s="113">
        <f>[40]Abril!$H$8</f>
        <v>14.04</v>
      </c>
      <c r="F44" s="113">
        <f>[40]Abril!$H$9</f>
        <v>10.08</v>
      </c>
      <c r="G44" s="113">
        <f>[40]Abril!$H$10</f>
        <v>13.68</v>
      </c>
      <c r="H44" s="113">
        <f>[40]Abril!$H$11</f>
        <v>16.559999999999999</v>
      </c>
      <c r="I44" s="113">
        <f>[40]Abril!$H$12</f>
        <v>18</v>
      </c>
      <c r="J44" s="113">
        <f>[40]Abril!$H$13</f>
        <v>12.24</v>
      </c>
      <c r="K44" s="113">
        <f>[40]Abril!$H$14</f>
        <v>11.879999999999999</v>
      </c>
      <c r="L44" s="113">
        <f>[40]Abril!$H$15</f>
        <v>12.6</v>
      </c>
      <c r="M44" s="113">
        <f>[40]Abril!$H$16</f>
        <v>12.6</v>
      </c>
      <c r="N44" s="113">
        <f>[40]Abril!$H$17</f>
        <v>11.520000000000001</v>
      </c>
      <c r="O44" s="113">
        <f>[40]Abril!$H$18</f>
        <v>15.120000000000001</v>
      </c>
      <c r="P44" s="113">
        <f>[40]Abril!$H$19</f>
        <v>17.28</v>
      </c>
      <c r="Q44" s="113">
        <f>[40]Abril!$H$20</f>
        <v>15.840000000000002</v>
      </c>
      <c r="R44" s="113">
        <f>[40]Abril!$H$21</f>
        <v>15.48</v>
      </c>
      <c r="S44" s="113">
        <f>[40]Abril!$H$22</f>
        <v>11.879999999999999</v>
      </c>
      <c r="T44" s="113">
        <f>[40]Abril!$H$23</f>
        <v>13.32</v>
      </c>
      <c r="U44" s="113">
        <f>[40]Abril!$H$24</f>
        <v>12.24</v>
      </c>
      <c r="V44" s="113">
        <f>[40]Abril!$H$25</f>
        <v>15.48</v>
      </c>
      <c r="W44" s="113">
        <f>[40]Abril!$H$26</f>
        <v>16.559999999999999</v>
      </c>
      <c r="X44" s="113">
        <f>[40]Abril!$H$27</f>
        <v>11.520000000000001</v>
      </c>
      <c r="Y44" s="113">
        <f>[40]Abril!$H$28</f>
        <v>10.08</v>
      </c>
      <c r="Z44" s="113">
        <f>[40]Abril!$H$29</f>
        <v>14.04</v>
      </c>
      <c r="AA44" s="113">
        <f>[40]Abril!$H$30</f>
        <v>14.4</v>
      </c>
      <c r="AB44" s="113">
        <f>[40]Abril!$H$31</f>
        <v>16.2</v>
      </c>
      <c r="AC44" s="113">
        <f>[40]Abril!$H$32</f>
        <v>15.48</v>
      </c>
      <c r="AD44" s="113">
        <f>[40]Abril!$H$33</f>
        <v>16.920000000000002</v>
      </c>
      <c r="AE44" s="113">
        <f>[40]Abril!$H$34</f>
        <v>23.400000000000002</v>
      </c>
      <c r="AF44" s="111">
        <f t="shared" si="4"/>
        <v>23.400000000000002</v>
      </c>
      <c r="AG44" s="112">
        <f t="shared" si="3"/>
        <v>14.496</v>
      </c>
      <c r="AI44" t="s">
        <v>35</v>
      </c>
      <c r="AJ44" t="s">
        <v>35</v>
      </c>
      <c r="AK44" t="s">
        <v>35</v>
      </c>
    </row>
    <row r="45" spans="1:37" hidden="1" x14ac:dyDescent="0.2">
      <c r="A45" s="43" t="s">
        <v>146</v>
      </c>
      <c r="B45" s="113" t="str">
        <f>[41]Abril!$H$5</f>
        <v>*</v>
      </c>
      <c r="C45" s="113" t="str">
        <f>[41]Abril!$H$6</f>
        <v>*</v>
      </c>
      <c r="D45" s="113" t="str">
        <f>[41]Abril!$H$7</f>
        <v>*</v>
      </c>
      <c r="E45" s="113" t="str">
        <f>[41]Abril!$H$8</f>
        <v>*</v>
      </c>
      <c r="F45" s="113" t="str">
        <f>[41]Abril!$H$9</f>
        <v>*</v>
      </c>
      <c r="G45" s="113" t="str">
        <f>[41]Abril!$H$10</f>
        <v>*</v>
      </c>
      <c r="H45" s="113" t="str">
        <f>[41]Abril!$H$11</f>
        <v>*</v>
      </c>
      <c r="I45" s="113" t="str">
        <f>[41]Abril!$H$12</f>
        <v>*</v>
      </c>
      <c r="J45" s="113" t="str">
        <f>[41]Abril!$H$13</f>
        <v>*</v>
      </c>
      <c r="K45" s="113" t="str">
        <f>[41]Abril!$H$14</f>
        <v>*</v>
      </c>
      <c r="L45" s="113" t="str">
        <f>[41]Abril!$H$15</f>
        <v>*</v>
      </c>
      <c r="M45" s="113" t="str">
        <f>[41]Abril!$H$16</f>
        <v>*</v>
      </c>
      <c r="N45" s="113" t="str">
        <f>[41]Abril!$H$17</f>
        <v>*</v>
      </c>
      <c r="O45" s="113" t="str">
        <f>[41]Abril!$H$18</f>
        <v>*</v>
      </c>
      <c r="P45" s="113" t="str">
        <f>[41]Abril!$H$19</f>
        <v>*</v>
      </c>
      <c r="Q45" s="113" t="str">
        <f>[41]Abril!$H$20</f>
        <v>*</v>
      </c>
      <c r="R45" s="113" t="str">
        <f>[41]Abril!$H$21</f>
        <v>*</v>
      </c>
      <c r="S45" s="113" t="str">
        <f>[41]Abril!$H$22</f>
        <v>*</v>
      </c>
      <c r="T45" s="113" t="str">
        <f>[41]Abril!$H$23</f>
        <v>*</v>
      </c>
      <c r="U45" s="113" t="str">
        <f>[41]Abril!$H$24</f>
        <v>*</v>
      </c>
      <c r="V45" s="113" t="str">
        <f>[41]Abril!$H$25</f>
        <v>*</v>
      </c>
      <c r="W45" s="113" t="str">
        <f>[41]Abril!$H$26</f>
        <v>*</v>
      </c>
      <c r="X45" s="113" t="str">
        <f>[41]Abril!$H$27</f>
        <v>*</v>
      </c>
      <c r="Y45" s="113" t="str">
        <f>[41]Abril!$H$28</f>
        <v>*</v>
      </c>
      <c r="Z45" s="113" t="str">
        <f>[41]Abril!$H$29</f>
        <v>*</v>
      </c>
      <c r="AA45" s="113" t="str">
        <f>[41]Abril!$H$30</f>
        <v>*</v>
      </c>
      <c r="AB45" s="113" t="str">
        <f>[41]Abril!$H$31</f>
        <v>*</v>
      </c>
      <c r="AC45" s="113" t="str">
        <f>[41]Abril!$H$32</f>
        <v>*</v>
      </c>
      <c r="AD45" s="113" t="str">
        <f>[41]Abril!$H$33</f>
        <v>*</v>
      </c>
      <c r="AE45" s="113" t="str">
        <f>[41]Abril!$H$34</f>
        <v>*</v>
      </c>
      <c r="AF45" s="111" t="s">
        <v>210</v>
      </c>
      <c r="AG45" s="112" t="s">
        <v>210</v>
      </c>
    </row>
    <row r="46" spans="1:37" hidden="1" x14ac:dyDescent="0.2">
      <c r="A46" s="43" t="s">
        <v>19</v>
      </c>
      <c r="B46" s="113" t="str">
        <f>[42]Abril!$H$5</f>
        <v>*</v>
      </c>
      <c r="C46" s="113" t="str">
        <f>[42]Abril!$H$6</f>
        <v>*</v>
      </c>
      <c r="D46" s="113" t="str">
        <f>[42]Abril!$H$7</f>
        <v>*</v>
      </c>
      <c r="E46" s="113" t="str">
        <f>[42]Abril!$H$8</f>
        <v>*</v>
      </c>
      <c r="F46" s="113" t="str">
        <f>[42]Abril!$H$9</f>
        <v>*</v>
      </c>
      <c r="G46" s="113" t="str">
        <f>[42]Abril!$H$10</f>
        <v>*</v>
      </c>
      <c r="H46" s="113" t="str">
        <f>[42]Abril!$H$11</f>
        <v>*</v>
      </c>
      <c r="I46" s="113" t="str">
        <f>[42]Abril!$H$12</f>
        <v>*</v>
      </c>
      <c r="J46" s="113" t="str">
        <f>[42]Abril!$H$13</f>
        <v>*</v>
      </c>
      <c r="K46" s="113" t="str">
        <f>[42]Abril!$H$14</f>
        <v>*</v>
      </c>
      <c r="L46" s="113" t="str">
        <f>[42]Abril!$H$15</f>
        <v>*</v>
      </c>
      <c r="M46" s="113" t="str">
        <f>[42]Abril!$H$16</f>
        <v>*</v>
      </c>
      <c r="N46" s="113" t="str">
        <f>[42]Abril!$H$17</f>
        <v>*</v>
      </c>
      <c r="O46" s="113" t="str">
        <f>[42]Abril!$H$18</f>
        <v>*</v>
      </c>
      <c r="P46" s="113" t="str">
        <f>[42]Abril!$H$19</f>
        <v>*</v>
      </c>
      <c r="Q46" s="113" t="str">
        <f>[42]Abril!$H$20</f>
        <v>*</v>
      </c>
      <c r="R46" s="113" t="str">
        <f>[42]Abril!$H$21</f>
        <v>*</v>
      </c>
      <c r="S46" s="113" t="str">
        <f>[42]Abril!$H$22</f>
        <v>*</v>
      </c>
      <c r="T46" s="113" t="str">
        <f>[42]Abril!$H$23</f>
        <v>*</v>
      </c>
      <c r="U46" s="113" t="str">
        <f>[42]Abril!$H$24</f>
        <v>*</v>
      </c>
      <c r="V46" s="113" t="str">
        <f>[42]Abril!$H$25</f>
        <v>*</v>
      </c>
      <c r="W46" s="113" t="str">
        <f>[42]Abril!$H$26</f>
        <v>*</v>
      </c>
      <c r="X46" s="113" t="str">
        <f>[42]Abril!$H$27</f>
        <v>*</v>
      </c>
      <c r="Y46" s="113" t="str">
        <f>[42]Abril!$H$28</f>
        <v>*</v>
      </c>
      <c r="Z46" s="113" t="str">
        <f>[42]Abril!$H$29</f>
        <v>*</v>
      </c>
      <c r="AA46" s="113" t="str">
        <f>[42]Abril!$H$30</f>
        <v>*</v>
      </c>
      <c r="AB46" s="113" t="str">
        <f>[42]Abril!$H$31</f>
        <v>*</v>
      </c>
      <c r="AC46" s="113" t="str">
        <f>[42]Abril!$H$32</f>
        <v>*</v>
      </c>
      <c r="AD46" s="113" t="str">
        <f>[42]Abril!$H$33</f>
        <v>*</v>
      </c>
      <c r="AE46" s="113" t="str">
        <f>[42]Abril!$H$34</f>
        <v>*</v>
      </c>
      <c r="AF46" s="111">
        <f t="shared" si="4"/>
        <v>0</v>
      </c>
      <c r="AG46" s="112" t="e">
        <f t="shared" si="3"/>
        <v>#DIV/0!</v>
      </c>
      <c r="AH46" s="12" t="s">
        <v>35</v>
      </c>
    </row>
    <row r="47" spans="1:37" x14ac:dyDescent="0.2">
      <c r="A47" s="43" t="s">
        <v>23</v>
      </c>
      <c r="B47" s="113">
        <f>[43]Abril!$H$5</f>
        <v>10.08</v>
      </c>
      <c r="C47" s="113">
        <f>[43]Abril!$H$6</f>
        <v>9.3600000000000012</v>
      </c>
      <c r="D47" s="113">
        <f>[43]Abril!$H$7</f>
        <v>7.2</v>
      </c>
      <c r="E47" s="113">
        <f>[43]Abril!$H$8</f>
        <v>8.2799999999999994</v>
      </c>
      <c r="F47" s="113">
        <f>[43]Abril!$H$9</f>
        <v>7.5600000000000005</v>
      </c>
      <c r="G47" s="113">
        <f>[43]Abril!$H$10</f>
        <v>9.3600000000000012</v>
      </c>
      <c r="H47" s="113">
        <f>[43]Abril!$H$11</f>
        <v>12.24</v>
      </c>
      <c r="I47" s="113">
        <f>[43]Abril!$H$12</f>
        <v>6.84</v>
      </c>
      <c r="J47" s="113">
        <f>[43]Abril!$H$13</f>
        <v>12.24</v>
      </c>
      <c r="K47" s="113">
        <f>[43]Abril!$H$14</f>
        <v>8.64</v>
      </c>
      <c r="L47" s="113">
        <f>[43]Abril!$H$15</f>
        <v>7.5600000000000005</v>
      </c>
      <c r="M47" s="113">
        <f>[43]Abril!$H$16</f>
        <v>15.120000000000001</v>
      </c>
      <c r="N47" s="113">
        <f>[43]Abril!$H$17</f>
        <v>9</v>
      </c>
      <c r="O47" s="113">
        <f>[43]Abril!$H$18</f>
        <v>9.7200000000000006</v>
      </c>
      <c r="P47" s="113">
        <f>[43]Abril!$H$19</f>
        <v>14.04</v>
      </c>
      <c r="Q47" s="113">
        <f>[43]Abril!$H$20</f>
        <v>12.96</v>
      </c>
      <c r="R47" s="113">
        <f>[43]Abril!$H$21</f>
        <v>16.559999999999999</v>
      </c>
      <c r="S47" s="113">
        <f>[43]Abril!$H$22</f>
        <v>19.079999999999998</v>
      </c>
      <c r="T47" s="113">
        <f>[43]Abril!$H$23</f>
        <v>13.32</v>
      </c>
      <c r="U47" s="113">
        <f>[43]Abril!$H$24</f>
        <v>15.120000000000001</v>
      </c>
      <c r="V47" s="113">
        <f>[43]Abril!$H$25</f>
        <v>15.840000000000002</v>
      </c>
      <c r="W47" s="113">
        <f>[43]Abril!$H$26</f>
        <v>14.4</v>
      </c>
      <c r="X47" s="113">
        <f>[43]Abril!$H$27</f>
        <v>10.08</v>
      </c>
      <c r="Y47" s="113">
        <f>[43]Abril!$H$28</f>
        <v>10.08</v>
      </c>
      <c r="Z47" s="113">
        <f>[43]Abril!$H$29</f>
        <v>11.16</v>
      </c>
      <c r="AA47" s="113">
        <f>[43]Abril!$H$30</f>
        <v>13.68</v>
      </c>
      <c r="AB47" s="113">
        <f>[43]Abril!$H$31</f>
        <v>10.08</v>
      </c>
      <c r="AC47" s="113">
        <f>[43]Abril!$H$32</f>
        <v>11.879999999999999</v>
      </c>
      <c r="AD47" s="113">
        <f>[43]Abril!$H$33</f>
        <v>12.96</v>
      </c>
      <c r="AE47" s="113">
        <f>[43]Abril!$H$34</f>
        <v>13.68</v>
      </c>
      <c r="AF47" s="111">
        <f t="shared" si="4"/>
        <v>19.079999999999998</v>
      </c>
      <c r="AG47" s="112">
        <f t="shared" si="3"/>
        <v>11.604000000000001</v>
      </c>
    </row>
    <row r="48" spans="1:37" x14ac:dyDescent="0.2">
      <c r="A48" s="43" t="s">
        <v>34</v>
      </c>
      <c r="B48" s="113">
        <f>[44]Abril!$H$5</f>
        <v>26.64</v>
      </c>
      <c r="C48" s="113">
        <f>[44]Abril!$H$6</f>
        <v>19.8</v>
      </c>
      <c r="D48" s="113">
        <f>[44]Abril!$H$7</f>
        <v>19.079999999999998</v>
      </c>
      <c r="E48" s="113">
        <f>[44]Abril!$H$8</f>
        <v>25.2</v>
      </c>
      <c r="F48" s="113">
        <f>[44]Abril!$H$9</f>
        <v>16.2</v>
      </c>
      <c r="G48" s="113">
        <f>[44]Abril!$H$10</f>
        <v>18.720000000000002</v>
      </c>
      <c r="H48" s="113">
        <f>[44]Abril!$H$11</f>
        <v>24.840000000000003</v>
      </c>
      <c r="I48" s="113">
        <f>[44]Abril!$H$12</f>
        <v>23.400000000000002</v>
      </c>
      <c r="J48" s="113">
        <f>[44]Abril!$H$13</f>
        <v>24.12</v>
      </c>
      <c r="K48" s="113">
        <f>[44]Abril!$H$14</f>
        <v>19.079999999999998</v>
      </c>
      <c r="L48" s="113">
        <f>[44]Abril!$H$15</f>
        <v>18</v>
      </c>
      <c r="M48" s="113">
        <f>[44]Abril!$H$16</f>
        <v>12.96</v>
      </c>
      <c r="N48" s="113">
        <f>[44]Abril!$H$17</f>
        <v>14.4</v>
      </c>
      <c r="O48" s="113">
        <f>[44]Abril!$H$18</f>
        <v>18.36</v>
      </c>
      <c r="P48" s="113">
        <f>[44]Abril!$H$19</f>
        <v>23.400000000000002</v>
      </c>
      <c r="Q48" s="113">
        <f>[44]Abril!$H$20</f>
        <v>18.36</v>
      </c>
      <c r="R48" s="113">
        <f>[44]Abril!$H$21</f>
        <v>20.88</v>
      </c>
      <c r="S48" s="113">
        <f>[44]Abril!$H$22</f>
        <v>28.44</v>
      </c>
      <c r="T48" s="113">
        <f>[44]Abril!$H$23</f>
        <v>22.32</v>
      </c>
      <c r="U48" s="113">
        <f>[44]Abril!$H$24</f>
        <v>25.92</v>
      </c>
      <c r="V48" s="113">
        <f>[44]Abril!$H$25</f>
        <v>25.56</v>
      </c>
      <c r="W48" s="113">
        <f>[44]Abril!$H$26</f>
        <v>19.8</v>
      </c>
      <c r="X48" s="113">
        <f>[44]Abril!$H$27</f>
        <v>18</v>
      </c>
      <c r="Y48" s="113">
        <f>[44]Abril!$H$28</f>
        <v>12.24</v>
      </c>
      <c r="Z48" s="113">
        <f>[44]Abril!$H$29</f>
        <v>18.720000000000002</v>
      </c>
      <c r="AA48" s="113">
        <f>[44]Abril!$H$30</f>
        <v>22.68</v>
      </c>
      <c r="AB48" s="113">
        <f>[44]Abril!$H$31</f>
        <v>21.240000000000002</v>
      </c>
      <c r="AC48" s="113">
        <f>[44]Abril!$H$32</f>
        <v>20.88</v>
      </c>
      <c r="AD48" s="113">
        <f>[44]Abril!$H$33</f>
        <v>23.400000000000002</v>
      </c>
      <c r="AE48" s="113">
        <f>[44]Abril!$H$34</f>
        <v>24.48</v>
      </c>
      <c r="AF48" s="111">
        <f t="shared" si="4"/>
        <v>28.44</v>
      </c>
      <c r="AG48" s="112">
        <f t="shared" si="3"/>
        <v>20.904</v>
      </c>
      <c r="AH48" s="12" t="s">
        <v>35</v>
      </c>
    </row>
    <row r="49" spans="1:37" x14ac:dyDescent="0.2">
      <c r="A49" s="43" t="s">
        <v>20</v>
      </c>
      <c r="B49" s="113">
        <f>[45]Abril!$H$5</f>
        <v>8.2799999999999994</v>
      </c>
      <c r="C49" s="113">
        <f>[45]Abril!$H$6</f>
        <v>6.84</v>
      </c>
      <c r="D49" s="113">
        <f>[45]Abril!$H$7</f>
        <v>10.8</v>
      </c>
      <c r="E49" s="113">
        <f>[45]Abril!$H$8</f>
        <v>5.4</v>
      </c>
      <c r="F49" s="113">
        <f>[45]Abril!$H$9</f>
        <v>5.4</v>
      </c>
      <c r="G49" s="113">
        <f>[45]Abril!$H$10</f>
        <v>7.2</v>
      </c>
      <c r="H49" s="113">
        <f>[45]Abril!$H$11</f>
        <v>8.2799999999999994</v>
      </c>
      <c r="I49" s="113">
        <f>[45]Abril!$H$12</f>
        <v>10.44</v>
      </c>
      <c r="J49" s="113">
        <f>[45]Abril!$H$13</f>
        <v>12.24</v>
      </c>
      <c r="K49" s="113">
        <f>[45]Abril!$H$14</f>
        <v>7.5600000000000005</v>
      </c>
      <c r="L49" s="113">
        <f>[45]Abril!$H$15</f>
        <v>6.12</v>
      </c>
      <c r="M49" s="113">
        <f>[45]Abril!$H$16</f>
        <v>6.48</v>
      </c>
      <c r="N49" s="113">
        <f>[45]Abril!$H$17</f>
        <v>13.32</v>
      </c>
      <c r="O49" s="113">
        <f>[45]Abril!$H$18</f>
        <v>10.44</v>
      </c>
      <c r="P49" s="113">
        <f>[45]Abril!$H$19</f>
        <v>12.24</v>
      </c>
      <c r="Q49" s="113">
        <f>[45]Abril!$H$20</f>
        <v>14.4</v>
      </c>
      <c r="R49" s="113">
        <f>[45]Abril!$H$21</f>
        <v>10.08</v>
      </c>
      <c r="S49" s="113">
        <f>[45]Abril!$H$22</f>
        <v>7.5600000000000005</v>
      </c>
      <c r="T49" s="113" t="str">
        <f>[45]Abril!$H$23</f>
        <v>*</v>
      </c>
      <c r="U49" s="113" t="str">
        <f>[45]Abril!$H$24</f>
        <v>*</v>
      </c>
      <c r="V49" s="113" t="str">
        <f>[45]Abril!$H$25</f>
        <v>*</v>
      </c>
      <c r="W49" s="113" t="str">
        <f>[45]Abril!$H$26</f>
        <v>*</v>
      </c>
      <c r="X49" s="113" t="str">
        <f>[45]Abril!$H$27</f>
        <v>*</v>
      </c>
      <c r="Y49" s="113" t="str">
        <f>[45]Abril!$H$28</f>
        <v>*</v>
      </c>
      <c r="Z49" s="113" t="str">
        <f>[45]Abril!$H$29</f>
        <v>*</v>
      </c>
      <c r="AA49" s="113" t="str">
        <f>[45]Abril!$H$30</f>
        <v>*</v>
      </c>
      <c r="AB49" s="113" t="str">
        <f>[45]Abril!$H$31</f>
        <v>*</v>
      </c>
      <c r="AC49" s="113" t="str">
        <f>[45]Abril!$H$32</f>
        <v>*</v>
      </c>
      <c r="AD49" s="113" t="str">
        <f>[45]Abril!$H$33</f>
        <v>*</v>
      </c>
      <c r="AE49" s="113" t="str">
        <f>[45]Abril!$H$34</f>
        <v>*</v>
      </c>
      <c r="AF49" s="111">
        <f t="shared" si="4"/>
        <v>14.4</v>
      </c>
      <c r="AG49" s="112">
        <f t="shared" si="3"/>
        <v>9.0600000000000023</v>
      </c>
    </row>
    <row r="50" spans="1:37" s="5" customFormat="1" ht="17.100000000000001" customHeight="1" x14ac:dyDescent="0.2">
      <c r="A50" s="44" t="s">
        <v>24</v>
      </c>
      <c r="B50" s="114">
        <f t="shared" ref="B50:AE50" si="5">MAX(B5:B49)</f>
        <v>26.64</v>
      </c>
      <c r="C50" s="114">
        <f t="shared" si="5"/>
        <v>19.8</v>
      </c>
      <c r="D50" s="114">
        <f t="shared" si="5"/>
        <v>19.079999999999998</v>
      </c>
      <c r="E50" s="114">
        <f t="shared" si="5"/>
        <v>25.2</v>
      </c>
      <c r="F50" s="114">
        <f t="shared" si="5"/>
        <v>24.12</v>
      </c>
      <c r="G50" s="114">
        <f t="shared" si="5"/>
        <v>22.32</v>
      </c>
      <c r="H50" s="114">
        <f t="shared" si="5"/>
        <v>25.2</v>
      </c>
      <c r="I50" s="114">
        <f t="shared" si="5"/>
        <v>28.44</v>
      </c>
      <c r="J50" s="114">
        <f t="shared" si="5"/>
        <v>27.720000000000002</v>
      </c>
      <c r="K50" s="114">
        <f t="shared" si="5"/>
        <v>20.16</v>
      </c>
      <c r="L50" s="114">
        <f t="shared" si="5"/>
        <v>18</v>
      </c>
      <c r="M50" s="114">
        <f t="shared" si="5"/>
        <v>25.2</v>
      </c>
      <c r="N50" s="114">
        <f t="shared" si="5"/>
        <v>21.96</v>
      </c>
      <c r="O50" s="114">
        <f t="shared" si="5"/>
        <v>27</v>
      </c>
      <c r="P50" s="114">
        <f t="shared" si="5"/>
        <v>24.840000000000003</v>
      </c>
      <c r="Q50" s="114">
        <f t="shared" si="5"/>
        <v>21.240000000000002</v>
      </c>
      <c r="R50" s="114">
        <f t="shared" si="5"/>
        <v>28.44</v>
      </c>
      <c r="S50" s="114">
        <f t="shared" si="5"/>
        <v>28.44</v>
      </c>
      <c r="T50" s="114">
        <f t="shared" si="5"/>
        <v>26.28</v>
      </c>
      <c r="U50" s="114">
        <f t="shared" si="5"/>
        <v>25.92</v>
      </c>
      <c r="V50" s="114">
        <f t="shared" si="5"/>
        <v>25.56</v>
      </c>
      <c r="W50" s="114">
        <f t="shared" si="5"/>
        <v>23.759999999999998</v>
      </c>
      <c r="X50" s="114">
        <f t="shared" si="5"/>
        <v>23.759999999999998</v>
      </c>
      <c r="Y50" s="114">
        <f t="shared" si="5"/>
        <v>17.64</v>
      </c>
      <c r="Z50" s="114">
        <f t="shared" si="5"/>
        <v>18.720000000000002</v>
      </c>
      <c r="AA50" s="114">
        <f t="shared" si="5"/>
        <v>23.400000000000002</v>
      </c>
      <c r="AB50" s="114">
        <f t="shared" si="5"/>
        <v>22.32</v>
      </c>
      <c r="AC50" s="114">
        <f t="shared" si="5"/>
        <v>22.32</v>
      </c>
      <c r="AD50" s="114">
        <f t="shared" si="5"/>
        <v>25.56</v>
      </c>
      <c r="AE50" s="114">
        <f t="shared" si="5"/>
        <v>29.52</v>
      </c>
      <c r="AF50" s="111">
        <f>MAX(AF5:AF49)</f>
        <v>29.52</v>
      </c>
      <c r="AG50" s="112">
        <f t="shared" si="3"/>
        <v>23.951999999999998</v>
      </c>
      <c r="AJ50" s="5" t="s">
        <v>35</v>
      </c>
      <c r="AK50" s="5" t="s">
        <v>35</v>
      </c>
    </row>
    <row r="51" spans="1:37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 t="s">
        <v>35</v>
      </c>
      <c r="AF51" s="102"/>
      <c r="AG51" s="40"/>
      <c r="AJ51" t="s">
        <v>35</v>
      </c>
    </row>
    <row r="52" spans="1:37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  <c r="AI52" t="s">
        <v>35</v>
      </c>
      <c r="AJ52" t="s">
        <v>35</v>
      </c>
      <c r="AK52" t="s">
        <v>35</v>
      </c>
    </row>
    <row r="53" spans="1:37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</row>
    <row r="54" spans="1:37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  <c r="AK54" t="s">
        <v>35</v>
      </c>
    </row>
    <row r="55" spans="1:37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102"/>
      <c r="AG55" s="40"/>
    </row>
    <row r="56" spans="1:37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102"/>
      <c r="AG56" s="40"/>
      <c r="AJ56" t="s">
        <v>35</v>
      </c>
    </row>
    <row r="57" spans="1:37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35</v>
      </c>
    </row>
    <row r="60" spans="1:37" x14ac:dyDescent="0.2">
      <c r="AA60" s="3" t="s">
        <v>35</v>
      </c>
      <c r="AG60" t="s">
        <v>35</v>
      </c>
      <c r="AJ60" t="s">
        <v>35</v>
      </c>
    </row>
    <row r="61" spans="1:37" x14ac:dyDescent="0.2">
      <c r="U61" s="3" t="s">
        <v>35</v>
      </c>
      <c r="AK61" t="s">
        <v>35</v>
      </c>
    </row>
    <row r="62" spans="1:37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7" x14ac:dyDescent="0.2">
      <c r="G63" s="3" t="s">
        <v>35</v>
      </c>
      <c r="H63" s="3" t="s">
        <v>213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7" x14ac:dyDescent="0.2">
      <c r="T64" s="3" t="s">
        <v>35</v>
      </c>
      <c r="W64" s="3" t="s">
        <v>35</v>
      </c>
      <c r="X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  <c r="AB65" s="3" t="s">
        <v>35</v>
      </c>
      <c r="AC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5">
    <mergeCell ref="A1:AG1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A2:A4"/>
    <mergeCell ref="B3:B4"/>
    <mergeCell ref="C3:C4"/>
    <mergeCell ref="D3:D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F52" sqref="AF52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49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1"/>
    </row>
    <row r="2" spans="1:37" s="4" customFormat="1" ht="16.5" customHeight="1" x14ac:dyDescent="0.2">
      <c r="A2" s="152" t="s">
        <v>21</v>
      </c>
      <c r="B2" s="142" t="s">
        <v>214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7" s="5" customFormat="1" ht="12" customHeight="1" x14ac:dyDescent="0.2">
      <c r="A3" s="153"/>
      <c r="B3" s="154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7">
        <v>30</v>
      </c>
      <c r="AF3" s="80" t="s">
        <v>206</v>
      </c>
    </row>
    <row r="4" spans="1:37" s="5" customFormat="1" ht="13.5" customHeight="1" x14ac:dyDescent="0.2">
      <c r="A4" s="153"/>
      <c r="B4" s="15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8"/>
      <c r="AF4" s="81" t="s">
        <v>25</v>
      </c>
    </row>
    <row r="5" spans="1:37" s="5" customFormat="1" x14ac:dyDescent="0.2">
      <c r="A5" s="74" t="s">
        <v>30</v>
      </c>
      <c r="B5" s="88" t="str">
        <f>[1]Abril!$I$5</f>
        <v>*</v>
      </c>
      <c r="C5" s="88" t="str">
        <f>[1]Abril!$I$6</f>
        <v>*</v>
      </c>
      <c r="D5" s="88" t="str">
        <f>[1]Abril!$I$7</f>
        <v>*</v>
      </c>
      <c r="E5" s="88" t="str">
        <f>[1]Abril!$I$8</f>
        <v>*</v>
      </c>
      <c r="F5" s="88" t="str">
        <f>[1]Abril!$I$9</f>
        <v>*</v>
      </c>
      <c r="G5" s="88" t="str">
        <f>[1]Abril!$I$10</f>
        <v>*</v>
      </c>
      <c r="H5" s="88" t="str">
        <f>[1]Abril!$I$11</f>
        <v>*</v>
      </c>
      <c r="I5" s="88" t="str">
        <f>[1]Abril!$I$12</f>
        <v>*</v>
      </c>
      <c r="J5" s="88" t="str">
        <f>[1]Abril!$I$13</f>
        <v>*</v>
      </c>
      <c r="K5" s="88" t="str">
        <f>[1]Abril!$I$14</f>
        <v>*</v>
      </c>
      <c r="L5" s="88" t="str">
        <f>[1]Abril!$I$15</f>
        <v>*</v>
      </c>
      <c r="M5" s="88" t="str">
        <f>[1]Abril!$I$16</f>
        <v>*</v>
      </c>
      <c r="N5" s="88" t="str">
        <f>[1]Abril!$I$17</f>
        <v>*</v>
      </c>
      <c r="O5" s="88" t="str">
        <f>[1]Abril!$I$18</f>
        <v>*</v>
      </c>
      <c r="P5" s="88" t="str">
        <f>[1]Abril!$I$19</f>
        <v>*</v>
      </c>
      <c r="Q5" s="88" t="str">
        <f>[1]Abril!$I$20</f>
        <v>*</v>
      </c>
      <c r="R5" s="88" t="str">
        <f>[1]Abril!$I$21</f>
        <v>*</v>
      </c>
      <c r="S5" s="88" t="str">
        <f>[1]Abril!$I$22</f>
        <v>*</v>
      </c>
      <c r="T5" s="88" t="str">
        <f>[1]Abril!$I$23</f>
        <v>*</v>
      </c>
      <c r="U5" s="88" t="str">
        <f>[1]Abril!$I$24</f>
        <v>*</v>
      </c>
      <c r="V5" s="88" t="str">
        <f>[1]Abril!$I$25</f>
        <v>*</v>
      </c>
      <c r="W5" s="88" t="str">
        <f>[1]Abril!$I$26</f>
        <v>*</v>
      </c>
      <c r="X5" s="88" t="str">
        <f>[1]Abril!$I$27</f>
        <v>*</v>
      </c>
      <c r="Y5" s="88" t="str">
        <f>[1]Abril!$I$28</f>
        <v>*</v>
      </c>
      <c r="Z5" s="88" t="str">
        <f>[1]Abril!$I$29</f>
        <v>*</v>
      </c>
      <c r="AA5" s="88" t="str">
        <f>[1]Abril!$I$30</f>
        <v>*</v>
      </c>
      <c r="AB5" s="88" t="str">
        <f>[1]Abril!$I$31</f>
        <v>*</v>
      </c>
      <c r="AC5" s="88" t="str">
        <f>[1]Abril!$I$32</f>
        <v>*</v>
      </c>
      <c r="AD5" s="88" t="str">
        <f>[1]Abril!$I$33</f>
        <v>*</v>
      </c>
      <c r="AE5" s="88" t="str">
        <f>[1]Abril!$I$34</f>
        <v>*</v>
      </c>
      <c r="AF5" s="90" t="str">
        <f>[1]Abril!$I$35</f>
        <v>*</v>
      </c>
    </row>
    <row r="6" spans="1:37" x14ac:dyDescent="0.2">
      <c r="A6" s="74" t="s">
        <v>0</v>
      </c>
      <c r="B6" s="11" t="str">
        <f>[2]Abril!$I$5</f>
        <v>*</v>
      </c>
      <c r="C6" s="11" t="str">
        <f>[2]Abril!$I$6</f>
        <v>*</v>
      </c>
      <c r="D6" s="11" t="str">
        <f>[2]Abril!$I$7</f>
        <v>*</v>
      </c>
      <c r="E6" s="11" t="str">
        <f>[2]Abril!$I$8</f>
        <v>*</v>
      </c>
      <c r="F6" s="11" t="str">
        <f>[2]Abril!$I$9</f>
        <v>*</v>
      </c>
      <c r="G6" s="11" t="str">
        <f>[2]Abril!$I$10</f>
        <v>*</v>
      </c>
      <c r="H6" s="11" t="str">
        <f>[2]Abril!$I$11</f>
        <v>*</v>
      </c>
      <c r="I6" s="11" t="str">
        <f>[2]Abril!$I$12</f>
        <v>*</v>
      </c>
      <c r="J6" s="11" t="str">
        <f>[2]Abril!$I$13</f>
        <v>*</v>
      </c>
      <c r="K6" s="11" t="str">
        <f>[2]Abril!$I$14</f>
        <v>*</v>
      </c>
      <c r="L6" s="11" t="str">
        <f>[2]Abril!$I$15</f>
        <v>*</v>
      </c>
      <c r="M6" s="11" t="str">
        <f>[2]Abril!$I$16</f>
        <v>*</v>
      </c>
      <c r="N6" s="11" t="str">
        <f>[2]Abril!$I$17</f>
        <v>*</v>
      </c>
      <c r="O6" s="11" t="str">
        <f>[2]Abril!$I$18</f>
        <v>*</v>
      </c>
      <c r="P6" s="11" t="str">
        <f>[2]Abril!$I$19</f>
        <v>*</v>
      </c>
      <c r="Q6" s="11" t="str">
        <f>[2]Abril!$I$20</f>
        <v>*</v>
      </c>
      <c r="R6" s="11" t="str">
        <f>[2]Abril!$I$21</f>
        <v>*</v>
      </c>
      <c r="S6" s="11" t="str">
        <f>[2]Abril!$I$22</f>
        <v>*</v>
      </c>
      <c r="T6" s="86" t="str">
        <f>[2]Abril!$I$23</f>
        <v>*</v>
      </c>
      <c r="U6" s="86" t="str">
        <f>[2]Abril!$I$24</f>
        <v>*</v>
      </c>
      <c r="V6" s="86" t="str">
        <f>[2]Abril!$I$25</f>
        <v>*</v>
      </c>
      <c r="W6" s="86" t="str">
        <f>[2]Abril!$I$26</f>
        <v>*</v>
      </c>
      <c r="X6" s="86" t="str">
        <f>[2]Abril!$I$27</f>
        <v>*</v>
      </c>
      <c r="Y6" s="86" t="str">
        <f>[2]Abril!$I$28</f>
        <v>*</v>
      </c>
      <c r="Z6" s="86" t="str">
        <f>[2]Abril!$I$29</f>
        <v>*</v>
      </c>
      <c r="AA6" s="86" t="str">
        <f>[2]Abril!$I$30</f>
        <v>*</v>
      </c>
      <c r="AB6" s="86" t="str">
        <f>[2]Abril!$I$31</f>
        <v>*</v>
      </c>
      <c r="AC6" s="86" t="str">
        <f>[2]Abril!$I$32</f>
        <v>*</v>
      </c>
      <c r="AD6" s="86" t="str">
        <f>[2]Abril!$I$33</f>
        <v>*</v>
      </c>
      <c r="AE6" s="86" t="str">
        <f>[2]Abril!$I$34</f>
        <v>*</v>
      </c>
      <c r="AF6" s="83" t="str">
        <f>[2]Abril!$I$35</f>
        <v>*</v>
      </c>
    </row>
    <row r="7" spans="1:37" x14ac:dyDescent="0.2">
      <c r="A7" s="74" t="s">
        <v>88</v>
      </c>
      <c r="B7" s="86" t="str">
        <f>[3]Abril!$I$5</f>
        <v>*</v>
      </c>
      <c r="C7" s="86" t="str">
        <f>[3]Abril!$I$6</f>
        <v>*</v>
      </c>
      <c r="D7" s="86" t="str">
        <f>[3]Abril!$I$7</f>
        <v>*</v>
      </c>
      <c r="E7" s="86" t="str">
        <f>[3]Abril!$I$8</f>
        <v>*</v>
      </c>
      <c r="F7" s="86" t="str">
        <f>[3]Abril!$I$9</f>
        <v>*</v>
      </c>
      <c r="G7" s="86" t="str">
        <f>[3]Abril!$I$10</f>
        <v>*</v>
      </c>
      <c r="H7" s="86" t="str">
        <f>[3]Abril!$I$11</f>
        <v>*</v>
      </c>
      <c r="I7" s="86" t="str">
        <f>[3]Abril!$I$12</f>
        <v>*</v>
      </c>
      <c r="J7" s="86" t="str">
        <f>[3]Abril!$I$13</f>
        <v>*</v>
      </c>
      <c r="K7" s="86" t="str">
        <f>[3]Abril!$I$14</f>
        <v>*</v>
      </c>
      <c r="L7" s="86" t="str">
        <f>[3]Abril!$I$15</f>
        <v>*</v>
      </c>
      <c r="M7" s="86" t="str">
        <f>[3]Abril!$I$16</f>
        <v>*</v>
      </c>
      <c r="N7" s="86" t="str">
        <f>[3]Abril!$I$17</f>
        <v>*</v>
      </c>
      <c r="O7" s="86" t="str">
        <f>[3]Abril!$I$18</f>
        <v>*</v>
      </c>
      <c r="P7" s="86" t="str">
        <f>[3]Abril!$I$19</f>
        <v>*</v>
      </c>
      <c r="Q7" s="86" t="str">
        <f>[3]Abril!$I$20</f>
        <v>*</v>
      </c>
      <c r="R7" s="86" t="str">
        <f>[3]Abril!$I$21</f>
        <v>*</v>
      </c>
      <c r="S7" s="86" t="str">
        <f>[3]Abril!$I$22</f>
        <v>*</v>
      </c>
      <c r="T7" s="86" t="str">
        <f>[3]Abril!$I$23</f>
        <v>*</v>
      </c>
      <c r="U7" s="86" t="str">
        <f>[3]Abril!$I$24</f>
        <v>*</v>
      </c>
      <c r="V7" s="86" t="str">
        <f>[3]Abril!$I$25</f>
        <v>*</v>
      </c>
      <c r="W7" s="86" t="str">
        <f>[3]Abril!$I$26</f>
        <v>*</v>
      </c>
      <c r="X7" s="86" t="str">
        <f>[3]Abril!$I$27</f>
        <v>*</v>
      </c>
      <c r="Y7" s="86" t="str">
        <f>[3]Abril!$I$28</f>
        <v>*</v>
      </c>
      <c r="Z7" s="86" t="str">
        <f>[3]Abril!$I$29</f>
        <v>*</v>
      </c>
      <c r="AA7" s="86" t="str">
        <f>[3]Abril!$I$30</f>
        <v>*</v>
      </c>
      <c r="AB7" s="86" t="str">
        <f>[3]Abril!$I$31</f>
        <v>*</v>
      </c>
      <c r="AC7" s="86" t="str">
        <f>[3]Abril!$I$32</f>
        <v>*</v>
      </c>
      <c r="AD7" s="86" t="str">
        <f>[3]Abril!$I$33</f>
        <v>*</v>
      </c>
      <c r="AE7" s="86" t="str">
        <f>[3]Abril!$I$34</f>
        <v>*</v>
      </c>
      <c r="AF7" s="83" t="str">
        <f>[3]Abril!$I$35</f>
        <v>*</v>
      </c>
    </row>
    <row r="8" spans="1:37" x14ac:dyDescent="0.2">
      <c r="A8" s="74" t="s">
        <v>1</v>
      </c>
      <c r="B8" s="11" t="str">
        <f>[4]Abril!$I$5</f>
        <v>*</v>
      </c>
      <c r="C8" s="11" t="str">
        <f>[4]Abril!$I$6</f>
        <v>*</v>
      </c>
      <c r="D8" s="11" t="str">
        <f>[4]Abril!$I$7</f>
        <v>*</v>
      </c>
      <c r="E8" s="11" t="str">
        <f>[4]Abril!$I$8</f>
        <v>*</v>
      </c>
      <c r="F8" s="11" t="str">
        <f>[4]Abril!$I$9</f>
        <v>*</v>
      </c>
      <c r="G8" s="11" t="str">
        <f>[4]Abril!$I$10</f>
        <v>*</v>
      </c>
      <c r="H8" s="11" t="str">
        <f>[4]Abril!$I$11</f>
        <v>*</v>
      </c>
      <c r="I8" s="11" t="str">
        <f>[4]Abril!$I$12</f>
        <v>*</v>
      </c>
      <c r="J8" s="11" t="str">
        <f>[4]Abril!$I$13</f>
        <v>*</v>
      </c>
      <c r="K8" s="11" t="str">
        <f>[4]Abril!$I$14</f>
        <v>*</v>
      </c>
      <c r="L8" s="11" t="str">
        <f>[4]Abril!$I$15</f>
        <v>*</v>
      </c>
      <c r="M8" s="11" t="str">
        <f>[4]Abril!$I$16</f>
        <v>*</v>
      </c>
      <c r="N8" s="11" t="str">
        <f>[4]Abril!$I$17</f>
        <v>*</v>
      </c>
      <c r="O8" s="11" t="str">
        <f>[4]Abril!$I$18</f>
        <v>*</v>
      </c>
      <c r="P8" s="11" t="str">
        <f>[4]Abril!$I$19</f>
        <v>*</v>
      </c>
      <c r="Q8" s="11" t="str">
        <f>[4]Abril!$I$20</f>
        <v>*</v>
      </c>
      <c r="R8" s="11" t="str">
        <f>[4]Abril!$I$21</f>
        <v>*</v>
      </c>
      <c r="S8" s="11" t="str">
        <f>[4]Abril!$I$22</f>
        <v>*</v>
      </c>
      <c r="T8" s="86" t="str">
        <f>[4]Abril!$I$23</f>
        <v>*</v>
      </c>
      <c r="U8" s="86" t="str">
        <f>[4]Abril!$I$24</f>
        <v>*</v>
      </c>
      <c r="V8" s="86" t="str">
        <f>[4]Abril!$I$25</f>
        <v>*</v>
      </c>
      <c r="W8" s="86" t="str">
        <f>[4]Abril!$I$26</f>
        <v>*</v>
      </c>
      <c r="X8" s="86" t="str">
        <f>[4]Abril!$I$27</f>
        <v>*</v>
      </c>
      <c r="Y8" s="86" t="str">
        <f>[4]Abril!$I$28</f>
        <v>*</v>
      </c>
      <c r="Z8" s="86" t="str">
        <f>[4]Abril!$I$29</f>
        <v>*</v>
      </c>
      <c r="AA8" s="86" t="str">
        <f>[4]Abril!$I$30</f>
        <v>*</v>
      </c>
      <c r="AB8" s="86" t="str">
        <f>[4]Abril!$I$31</f>
        <v>*</v>
      </c>
      <c r="AC8" s="86" t="str">
        <f>[4]Abril!$I$32</f>
        <v>*</v>
      </c>
      <c r="AD8" s="86" t="str">
        <f>[4]Abril!$I$33</f>
        <v>*</v>
      </c>
      <c r="AE8" s="86" t="str">
        <f>[4]Abril!$I$34</f>
        <v>*</v>
      </c>
      <c r="AF8" s="83" t="str">
        <f>[4]Abril!$I$35</f>
        <v>*</v>
      </c>
    </row>
    <row r="9" spans="1:37" x14ac:dyDescent="0.2">
      <c r="A9" s="74" t="s">
        <v>151</v>
      </c>
      <c r="B9" s="11" t="str">
        <f>[5]Abril!$I$5</f>
        <v>*</v>
      </c>
      <c r="C9" s="11" t="str">
        <f>[5]Abril!$I$6</f>
        <v>*</v>
      </c>
      <c r="D9" s="11" t="str">
        <f>[5]Abril!$I$7</f>
        <v>*</v>
      </c>
      <c r="E9" s="11" t="str">
        <f>[5]Abril!$I$8</f>
        <v>*</v>
      </c>
      <c r="F9" s="11" t="str">
        <f>[5]Abril!$I$9</f>
        <v>*</v>
      </c>
      <c r="G9" s="11" t="str">
        <f>[5]Abril!$I$10</f>
        <v>*</v>
      </c>
      <c r="H9" s="11" t="str">
        <f>[5]Abril!$I$11</f>
        <v>*</v>
      </c>
      <c r="I9" s="11" t="str">
        <f>[5]Abril!$I$12</f>
        <v>*</v>
      </c>
      <c r="J9" s="11" t="str">
        <f>[5]Abril!$I$13</f>
        <v>*</v>
      </c>
      <c r="K9" s="11" t="str">
        <f>[5]Abril!$I$14</f>
        <v>*</v>
      </c>
      <c r="L9" s="11" t="str">
        <f>[5]Abril!$I$15</f>
        <v>*</v>
      </c>
      <c r="M9" s="11" t="str">
        <f>[5]Abril!$I$16</f>
        <v>*</v>
      </c>
      <c r="N9" s="11" t="str">
        <f>[5]Abril!$I$17</f>
        <v>*</v>
      </c>
      <c r="O9" s="11" t="str">
        <f>[5]Abril!$I$18</f>
        <v>*</v>
      </c>
      <c r="P9" s="11" t="str">
        <f>[5]Abril!$I$19</f>
        <v>*</v>
      </c>
      <c r="Q9" s="11" t="str">
        <f>[5]Abril!$I$20</f>
        <v>*</v>
      </c>
      <c r="R9" s="11" t="str">
        <f>[5]Abril!$I$21</f>
        <v>*</v>
      </c>
      <c r="S9" s="11" t="str">
        <f>[5]Abril!$I$22</f>
        <v>*</v>
      </c>
      <c r="T9" s="86" t="str">
        <f>[5]Abril!$I$23</f>
        <v>*</v>
      </c>
      <c r="U9" s="86" t="str">
        <f>[5]Abril!$I$24</f>
        <v>*</v>
      </c>
      <c r="V9" s="86" t="str">
        <f>[5]Abril!$I$25</f>
        <v>*</v>
      </c>
      <c r="W9" s="86" t="str">
        <f>[5]Abril!$I$26</f>
        <v>*</v>
      </c>
      <c r="X9" s="86" t="str">
        <f>[5]Abril!$I$27</f>
        <v>*</v>
      </c>
      <c r="Y9" s="86" t="str">
        <f>[5]Abril!$I$28</f>
        <v>*</v>
      </c>
      <c r="Z9" s="86" t="str">
        <f>[5]Abril!$I$29</f>
        <v>*</v>
      </c>
      <c r="AA9" s="86" t="str">
        <f>[5]Abril!$I$30</f>
        <v>*</v>
      </c>
      <c r="AB9" s="86" t="str">
        <f>[5]Abril!$I$31</f>
        <v>*</v>
      </c>
      <c r="AC9" s="86" t="str">
        <f>[5]Abril!$I$32</f>
        <v>*</v>
      </c>
      <c r="AD9" s="86" t="str">
        <f>[5]Abril!$I$33</f>
        <v>*</v>
      </c>
      <c r="AE9" s="86" t="str">
        <f>[5]Abril!$I$34</f>
        <v>*</v>
      </c>
      <c r="AF9" s="90" t="str">
        <f>[5]Abril!$I$35</f>
        <v>*</v>
      </c>
    </row>
    <row r="10" spans="1:37" x14ac:dyDescent="0.2">
      <c r="A10" s="74" t="s">
        <v>95</v>
      </c>
      <c r="B10" s="11" t="str">
        <f>[6]Abril!$I$5</f>
        <v>*</v>
      </c>
      <c r="C10" s="11" t="str">
        <f>[6]Abril!$I$6</f>
        <v>*</v>
      </c>
      <c r="D10" s="11" t="str">
        <f>[6]Abril!$I$7</f>
        <v>*</v>
      </c>
      <c r="E10" s="11" t="str">
        <f>[6]Abril!$I$8</f>
        <v>*</v>
      </c>
      <c r="F10" s="11" t="str">
        <f>[6]Abril!$I$9</f>
        <v>*</v>
      </c>
      <c r="G10" s="11" t="str">
        <f>[6]Abril!$I$10</f>
        <v>*</v>
      </c>
      <c r="H10" s="11" t="str">
        <f>[6]Abril!$I$11</f>
        <v>*</v>
      </c>
      <c r="I10" s="11" t="str">
        <f>[6]Abril!$I$12</f>
        <v>*</v>
      </c>
      <c r="J10" s="11" t="str">
        <f>[6]Abril!$I$13</f>
        <v>*</v>
      </c>
      <c r="K10" s="11" t="str">
        <f>[6]Abril!$I$14</f>
        <v>*</v>
      </c>
      <c r="L10" s="11" t="str">
        <f>[6]Abril!$I$15</f>
        <v>*</v>
      </c>
      <c r="M10" s="11" t="str">
        <f>[6]Abril!$I$16</f>
        <v>*</v>
      </c>
      <c r="N10" s="11" t="str">
        <f>[6]Abril!$I$17</f>
        <v>*</v>
      </c>
      <c r="O10" s="11" t="str">
        <f>[6]Abril!$I$18</f>
        <v>*</v>
      </c>
      <c r="P10" s="11" t="str">
        <f>[6]Abril!$I$19</f>
        <v>*</v>
      </c>
      <c r="Q10" s="11" t="str">
        <f>[6]Abril!$I$20</f>
        <v>*</v>
      </c>
      <c r="R10" s="11" t="str">
        <f>[6]Abril!$I$21</f>
        <v>*</v>
      </c>
      <c r="S10" s="11" t="str">
        <f>[6]Abril!$I$22</f>
        <v>*</v>
      </c>
      <c r="T10" s="86" t="str">
        <f>[6]Abril!$I$23</f>
        <v>*</v>
      </c>
      <c r="U10" s="86" t="str">
        <f>[6]Abril!$I$24</f>
        <v>*</v>
      </c>
      <c r="V10" s="86" t="str">
        <f>[6]Abril!$I$25</f>
        <v>*</v>
      </c>
      <c r="W10" s="86" t="str">
        <f>[6]Abril!$I$26</f>
        <v>*</v>
      </c>
      <c r="X10" s="86" t="str">
        <f>[6]Abril!$I$27</f>
        <v>*</v>
      </c>
      <c r="Y10" s="86" t="str">
        <f>[6]Abril!$I$28</f>
        <v>*</v>
      </c>
      <c r="Z10" s="86" t="str">
        <f>[6]Abril!$I$29</f>
        <v>*</v>
      </c>
      <c r="AA10" s="86" t="str">
        <f>[6]Abril!$I$30</f>
        <v>*</v>
      </c>
      <c r="AB10" s="86" t="str">
        <f>[6]Abril!$I$31</f>
        <v>*</v>
      </c>
      <c r="AC10" s="86" t="str">
        <f>[6]Abril!$I$32</f>
        <v>*</v>
      </c>
      <c r="AD10" s="86" t="str">
        <f>[6]Abril!$I$33</f>
        <v>*</v>
      </c>
      <c r="AE10" s="86" t="str">
        <f>[6]Abril!$I$34</f>
        <v>*</v>
      </c>
      <c r="AF10" s="90" t="str">
        <f>[6]Abril!$I$35</f>
        <v>*</v>
      </c>
    </row>
    <row r="11" spans="1:37" x14ac:dyDescent="0.2">
      <c r="A11" s="74" t="s">
        <v>52</v>
      </c>
      <c r="B11" s="11" t="str">
        <f>[7]Abril!$I$5</f>
        <v>*</v>
      </c>
      <c r="C11" s="11" t="str">
        <f>[7]Abril!$I$6</f>
        <v>*</v>
      </c>
      <c r="D11" s="11" t="str">
        <f>[7]Abril!$I$7</f>
        <v>*</v>
      </c>
      <c r="E11" s="11" t="str">
        <f>[7]Abril!$I$8</f>
        <v>*</v>
      </c>
      <c r="F11" s="11" t="str">
        <f>[7]Abril!$I$9</f>
        <v>*</v>
      </c>
      <c r="G11" s="11" t="str">
        <f>[7]Abril!$I$10</f>
        <v>*</v>
      </c>
      <c r="H11" s="11" t="str">
        <f>[7]Abril!$I$11</f>
        <v>*</v>
      </c>
      <c r="I11" s="11" t="str">
        <f>[7]Abril!$I$12</f>
        <v>*</v>
      </c>
      <c r="J11" s="11" t="str">
        <f>[7]Abril!$I$13</f>
        <v>*</v>
      </c>
      <c r="K11" s="11" t="str">
        <f>[7]Abril!$I$14</f>
        <v>*</v>
      </c>
      <c r="L11" s="11" t="str">
        <f>[7]Abril!$I$15</f>
        <v>*</v>
      </c>
      <c r="M11" s="11" t="str">
        <f>[7]Abril!$I$16</f>
        <v>*</v>
      </c>
      <c r="N11" s="11" t="str">
        <f>[7]Abril!$I$17</f>
        <v>*</v>
      </c>
      <c r="O11" s="11" t="str">
        <f>[7]Abril!$I$18</f>
        <v>*</v>
      </c>
      <c r="P11" s="11" t="str">
        <f>[7]Abril!$I$19</f>
        <v>*</v>
      </c>
      <c r="Q11" s="11" t="str">
        <f>[7]Abril!$I$20</f>
        <v>*</v>
      </c>
      <c r="R11" s="11" t="str">
        <f>[7]Abril!$I$21</f>
        <v>*</v>
      </c>
      <c r="S11" s="11" t="str">
        <f>[7]Abril!$I$22</f>
        <v>*</v>
      </c>
      <c r="T11" s="86" t="str">
        <f>[7]Abril!$I$23</f>
        <v>*</v>
      </c>
      <c r="U11" s="86" t="str">
        <f>[7]Abril!$I$24</f>
        <v>*</v>
      </c>
      <c r="V11" s="86" t="str">
        <f>[7]Abril!$I$25</f>
        <v>*</v>
      </c>
      <c r="W11" s="86" t="str">
        <f>[7]Abril!$I$26</f>
        <v>*</v>
      </c>
      <c r="X11" s="86" t="str">
        <f>[7]Abril!$I$27</f>
        <v>*</v>
      </c>
      <c r="Y11" s="86" t="str">
        <f>[7]Abril!$I$28</f>
        <v>*</v>
      </c>
      <c r="Z11" s="86" t="str">
        <f>[7]Abril!$I$29</f>
        <v>*</v>
      </c>
      <c r="AA11" s="86" t="str">
        <f>[7]Abril!$I$30</f>
        <v>*</v>
      </c>
      <c r="AB11" s="86" t="str">
        <f>[7]Abril!$I$31</f>
        <v>*</v>
      </c>
      <c r="AC11" s="86" t="str">
        <f>[7]Abril!$I$32</f>
        <v>*</v>
      </c>
      <c r="AD11" s="86" t="str">
        <f>[7]Abril!$I$33</f>
        <v>*</v>
      </c>
      <c r="AE11" s="86" t="str">
        <f>[7]Abril!$I$34</f>
        <v>*</v>
      </c>
      <c r="AF11" s="83" t="str">
        <f>[7]Abril!$I$35</f>
        <v>*</v>
      </c>
    </row>
    <row r="12" spans="1:37" x14ac:dyDescent="0.2">
      <c r="A12" s="74" t="s">
        <v>31</v>
      </c>
      <c r="B12" s="89" t="str">
        <f>[8]Abril!$I$5</f>
        <v>*</v>
      </c>
      <c r="C12" s="89" t="str">
        <f>[8]Abril!$I$6</f>
        <v>*</v>
      </c>
      <c r="D12" s="89" t="str">
        <f>[8]Abril!$I$7</f>
        <v>*</v>
      </c>
      <c r="E12" s="89" t="str">
        <f>[8]Abril!$I$8</f>
        <v>*</v>
      </c>
      <c r="F12" s="89" t="str">
        <f>[8]Abril!$I$9</f>
        <v>*</v>
      </c>
      <c r="G12" s="89" t="str">
        <f>[8]Abril!$I$10</f>
        <v>*</v>
      </c>
      <c r="H12" s="89" t="str">
        <f>[8]Abril!$I$11</f>
        <v>*</v>
      </c>
      <c r="I12" s="89" t="str">
        <f>[8]Abril!$I$12</f>
        <v>*</v>
      </c>
      <c r="J12" s="89" t="str">
        <f>[8]Abril!$I$13</f>
        <v>*</v>
      </c>
      <c r="K12" s="89" t="str">
        <f>[8]Abril!$I$14</f>
        <v>*</v>
      </c>
      <c r="L12" s="89" t="str">
        <f>[8]Abril!$I$15</f>
        <v>*</v>
      </c>
      <c r="M12" s="89" t="str">
        <f>[8]Abril!$I$16</f>
        <v>*</v>
      </c>
      <c r="N12" s="89" t="str">
        <f>[8]Abril!$I$17</f>
        <v>*</v>
      </c>
      <c r="O12" s="89" t="str">
        <f>[8]Abril!$I$18</f>
        <v>*</v>
      </c>
      <c r="P12" s="89" t="str">
        <f>[8]Abril!$I$19</f>
        <v>*</v>
      </c>
      <c r="Q12" s="89" t="str">
        <f>[8]Abril!$I$20</f>
        <v>*</v>
      </c>
      <c r="R12" s="89" t="str">
        <f>[8]Abril!$I$21</f>
        <v>*</v>
      </c>
      <c r="S12" s="89" t="str">
        <f>[8]Abril!$I$22</f>
        <v>*</v>
      </c>
      <c r="T12" s="86" t="str">
        <f>[8]Abril!$I$23</f>
        <v>*</v>
      </c>
      <c r="U12" s="86" t="str">
        <f>[8]Abril!$I$24</f>
        <v>*</v>
      </c>
      <c r="V12" s="86" t="str">
        <f>[8]Abril!$I$25</f>
        <v>*</v>
      </c>
      <c r="W12" s="86" t="str">
        <f>[8]Abril!$I$26</f>
        <v>*</v>
      </c>
      <c r="X12" s="86" t="str">
        <f>[8]Abril!$I$27</f>
        <v>*</v>
      </c>
      <c r="Y12" s="86" t="str">
        <f>[8]Abril!$I$28</f>
        <v>*</v>
      </c>
      <c r="Z12" s="86" t="str">
        <f>[8]Abril!$I$29</f>
        <v>*</v>
      </c>
      <c r="AA12" s="86" t="str">
        <f>[8]Abril!$I$30</f>
        <v>*</v>
      </c>
      <c r="AB12" s="86" t="str">
        <f>[8]Abril!$I$31</f>
        <v>*</v>
      </c>
      <c r="AC12" s="86" t="str">
        <f>[8]Abril!$I$32</f>
        <v>*</v>
      </c>
      <c r="AD12" s="86" t="str">
        <f>[8]Abril!$I$33</f>
        <v>*</v>
      </c>
      <c r="AE12" s="86" t="str">
        <f>[8]Abril!$I$34</f>
        <v>*</v>
      </c>
      <c r="AF12" s="83" t="str">
        <f>[8]Abril!$I$35</f>
        <v>N</v>
      </c>
      <c r="AI12" t="s">
        <v>35</v>
      </c>
    </row>
    <row r="13" spans="1:37" x14ac:dyDescent="0.2">
      <c r="A13" s="74" t="s">
        <v>98</v>
      </c>
      <c r="B13" s="11" t="str">
        <f>[9]Abril!$I$5</f>
        <v>*</v>
      </c>
      <c r="C13" s="11" t="str">
        <f>[9]Abril!$I$6</f>
        <v>*</v>
      </c>
      <c r="D13" s="11" t="str">
        <f>[9]Abril!$I$7</f>
        <v>*</v>
      </c>
      <c r="E13" s="11" t="str">
        <f>[9]Abril!$I$8</f>
        <v>*</v>
      </c>
      <c r="F13" s="11" t="str">
        <f>[9]Abril!$I$9</f>
        <v>*</v>
      </c>
      <c r="G13" s="11" t="str">
        <f>[9]Abril!$I$10</f>
        <v>*</v>
      </c>
      <c r="H13" s="11" t="str">
        <f>[9]Abril!$I$11</f>
        <v>*</v>
      </c>
      <c r="I13" s="11" t="str">
        <f>[9]Abril!$I$12</f>
        <v>*</v>
      </c>
      <c r="J13" s="11" t="str">
        <f>[9]Abril!$I$13</f>
        <v>*</v>
      </c>
      <c r="K13" s="11" t="str">
        <f>[9]Abril!$I$14</f>
        <v>*</v>
      </c>
      <c r="L13" s="11" t="str">
        <f>[9]Abril!$I$15</f>
        <v>*</v>
      </c>
      <c r="M13" s="11" t="str">
        <f>[9]Abril!$I$16</f>
        <v>*</v>
      </c>
      <c r="N13" s="11" t="str">
        <f>[9]Abril!$I$17</f>
        <v>*</v>
      </c>
      <c r="O13" s="11" t="str">
        <f>[9]Abril!$I$18</f>
        <v>*</v>
      </c>
      <c r="P13" s="11" t="str">
        <f>[9]Abril!$I$19</f>
        <v>*</v>
      </c>
      <c r="Q13" s="11" t="str">
        <f>[9]Abril!$I$20</f>
        <v>*</v>
      </c>
      <c r="R13" s="11" t="str">
        <f>[9]Abril!$I$21</f>
        <v>*</v>
      </c>
      <c r="S13" s="11" t="str">
        <f>[9]Abril!$I$22</f>
        <v>*</v>
      </c>
      <c r="T13" s="11" t="str">
        <f>[9]Abril!$I$23</f>
        <v>*</v>
      </c>
      <c r="U13" s="11" t="str">
        <f>[9]Abril!$I$24</f>
        <v>*</v>
      </c>
      <c r="V13" s="11" t="str">
        <f>[9]Abril!$I$25</f>
        <v>*</v>
      </c>
      <c r="W13" s="11" t="str">
        <f>[9]Abril!$I$26</f>
        <v>*</v>
      </c>
      <c r="X13" s="11" t="str">
        <f>[9]Abril!$I$27</f>
        <v>*</v>
      </c>
      <c r="Y13" s="11" t="str">
        <f>[9]Abril!$I$28</f>
        <v>*</v>
      </c>
      <c r="Z13" s="11" t="str">
        <f>[9]Abril!$I$29</f>
        <v>*</v>
      </c>
      <c r="AA13" s="11" t="str">
        <f>[9]Abril!$I$30</f>
        <v>*</v>
      </c>
      <c r="AB13" s="11" t="str">
        <f>[9]Abril!$I$31</f>
        <v>*</v>
      </c>
      <c r="AC13" s="11" t="str">
        <f>[9]Abril!$I$32</f>
        <v>*</v>
      </c>
      <c r="AD13" s="11" t="str">
        <f>[9]Abril!$I$33</f>
        <v>*</v>
      </c>
      <c r="AE13" s="11" t="str">
        <f>[9]Abril!$I$34</f>
        <v>*</v>
      </c>
      <c r="AF13" s="90" t="str">
        <f>[9]Abril!$I$35</f>
        <v>*</v>
      </c>
      <c r="AK13" t="s">
        <v>35</v>
      </c>
    </row>
    <row r="14" spans="1:37" x14ac:dyDescent="0.2">
      <c r="A14" s="74" t="s">
        <v>102</v>
      </c>
      <c r="B14" s="89" t="str">
        <f>[10]Abril!$I$5</f>
        <v>*</v>
      </c>
      <c r="C14" s="89" t="str">
        <f>[10]Abril!$I$6</f>
        <v>*</v>
      </c>
      <c r="D14" s="89" t="str">
        <f>[10]Abril!$I$7</f>
        <v>*</v>
      </c>
      <c r="E14" s="89" t="str">
        <f>[10]Abril!$I$8</f>
        <v>*</v>
      </c>
      <c r="F14" s="89" t="str">
        <f>[10]Abril!$I$9</f>
        <v>*</v>
      </c>
      <c r="G14" s="89" t="str">
        <f>[10]Abril!$I$10</f>
        <v>*</v>
      </c>
      <c r="H14" s="89" t="str">
        <f>[10]Abril!$I$11</f>
        <v>*</v>
      </c>
      <c r="I14" s="89" t="str">
        <f>[10]Abril!$I$12</f>
        <v>*</v>
      </c>
      <c r="J14" s="89" t="str">
        <f>[10]Abril!$I$13</f>
        <v>*</v>
      </c>
      <c r="K14" s="89" t="str">
        <f>[10]Abril!$I$14</f>
        <v>*</v>
      </c>
      <c r="L14" s="89" t="str">
        <f>[10]Abril!$I$15</f>
        <v>*</v>
      </c>
      <c r="M14" s="89" t="str">
        <f>[10]Abril!$I$16</f>
        <v>*</v>
      </c>
      <c r="N14" s="89" t="str">
        <f>[10]Abril!$I$17</f>
        <v>*</v>
      </c>
      <c r="O14" s="89" t="str">
        <f>[10]Abril!$I$18</f>
        <v>*</v>
      </c>
      <c r="P14" s="89" t="str">
        <f>[10]Abril!$I$19</f>
        <v>*</v>
      </c>
      <c r="Q14" s="89" t="str">
        <f>[10]Abril!$I$20</f>
        <v>*</v>
      </c>
      <c r="R14" s="89" t="str">
        <f>[10]Abril!$I$21</f>
        <v>*</v>
      </c>
      <c r="S14" s="89" t="str">
        <f>[10]Abril!$I$22</f>
        <v>*</v>
      </c>
      <c r="T14" s="86" t="str">
        <f>[10]Abril!$I$23</f>
        <v>*</v>
      </c>
      <c r="U14" s="86" t="str">
        <f>[10]Abril!$I$24</f>
        <v>*</v>
      </c>
      <c r="V14" s="86" t="str">
        <f>[10]Abril!$I$25</f>
        <v>*</v>
      </c>
      <c r="W14" s="86" t="str">
        <f>[10]Abril!$I$26</f>
        <v>*</v>
      </c>
      <c r="X14" s="86" t="str">
        <f>[10]Abril!$I$27</f>
        <v>*</v>
      </c>
      <c r="Y14" s="86" t="str">
        <f>[10]Abril!$I$28</f>
        <v>*</v>
      </c>
      <c r="Z14" s="86" t="str">
        <f>[10]Abril!$I$29</f>
        <v>*</v>
      </c>
      <c r="AA14" s="86" t="str">
        <f>[10]Abril!$I$30</f>
        <v>*</v>
      </c>
      <c r="AB14" s="86" t="str">
        <f>[10]Abril!$I$31</f>
        <v>*</v>
      </c>
      <c r="AC14" s="86" t="str">
        <f>[10]Abril!$I$32</f>
        <v>*</v>
      </c>
      <c r="AD14" s="86" t="str">
        <f>[10]Abril!$I$33</f>
        <v>*</v>
      </c>
      <c r="AE14" s="86" t="str">
        <f>[10]Abril!$I$34</f>
        <v>*</v>
      </c>
      <c r="AF14" s="90" t="str">
        <f>[10]Abril!$I$35</f>
        <v>*</v>
      </c>
    </row>
    <row r="15" spans="1:37" x14ac:dyDescent="0.2">
      <c r="A15" s="74" t="s">
        <v>105</v>
      </c>
      <c r="B15" s="89" t="str">
        <f>[11]Abril!$I$5</f>
        <v>*</v>
      </c>
      <c r="C15" s="89" t="str">
        <f>[11]Abril!$I$6</f>
        <v>*</v>
      </c>
      <c r="D15" s="89" t="str">
        <f>[11]Abril!$I$7</f>
        <v>*</v>
      </c>
      <c r="E15" s="89" t="str">
        <f>[11]Abril!$I$8</f>
        <v>*</v>
      </c>
      <c r="F15" s="89" t="str">
        <f>[11]Abril!$I$9</f>
        <v>*</v>
      </c>
      <c r="G15" s="89" t="str">
        <f>[11]Abril!$I$10</f>
        <v>*</v>
      </c>
      <c r="H15" s="89" t="str">
        <f>[11]Abril!$I$11</f>
        <v>*</v>
      </c>
      <c r="I15" s="89" t="str">
        <f>[11]Abril!$I$12</f>
        <v>*</v>
      </c>
      <c r="J15" s="89" t="str">
        <f>[11]Abril!$I$13</f>
        <v>*</v>
      </c>
      <c r="K15" s="89" t="str">
        <f>[11]Abril!$I$14</f>
        <v>*</v>
      </c>
      <c r="L15" s="89" t="str">
        <f>[11]Abril!$I$15</f>
        <v>*</v>
      </c>
      <c r="M15" s="89" t="str">
        <f>[11]Abril!$I$16</f>
        <v>*</v>
      </c>
      <c r="N15" s="89" t="str">
        <f>[11]Abril!$I$17</f>
        <v>*</v>
      </c>
      <c r="O15" s="89" t="str">
        <f>[11]Abril!$I$18</f>
        <v>*</v>
      </c>
      <c r="P15" s="89" t="str">
        <f>[11]Abril!$I$19</f>
        <v>*</v>
      </c>
      <c r="Q15" s="89" t="str">
        <f>[11]Abril!$I$20</f>
        <v>*</v>
      </c>
      <c r="R15" s="89" t="str">
        <f>[11]Abril!$I$21</f>
        <v>*</v>
      </c>
      <c r="S15" s="89" t="str">
        <f>[11]Abril!$I$22</f>
        <v>*</v>
      </c>
      <c r="T15" s="86" t="str">
        <f>[11]Abril!$I$23</f>
        <v>*</v>
      </c>
      <c r="U15" s="86" t="str">
        <f>[11]Abril!$I$24</f>
        <v>*</v>
      </c>
      <c r="V15" s="89" t="str">
        <f>[11]Abril!$I$25</f>
        <v>*</v>
      </c>
      <c r="W15" s="86" t="str">
        <f>[11]Abril!$I$26</f>
        <v>*</v>
      </c>
      <c r="X15" s="86" t="str">
        <f>[11]Abril!$I$27</f>
        <v>*</v>
      </c>
      <c r="Y15" s="86" t="str">
        <f>[11]Abril!$I$28</f>
        <v>*</v>
      </c>
      <c r="Z15" s="86" t="str">
        <f>[11]Abril!$I$29</f>
        <v>*</v>
      </c>
      <c r="AA15" s="86" t="str">
        <f>[11]Abril!$I$30</f>
        <v>*</v>
      </c>
      <c r="AB15" s="86" t="str">
        <f>[11]Abril!$I$31</f>
        <v>*</v>
      </c>
      <c r="AC15" s="86" t="str">
        <f>[11]Abril!$I$32</f>
        <v>*</v>
      </c>
      <c r="AD15" s="86" t="str">
        <f>[11]Abril!$I$33</f>
        <v>*</v>
      </c>
      <c r="AE15" s="86" t="str">
        <f>[11]Abril!$I$34</f>
        <v>*</v>
      </c>
      <c r="AF15" s="90" t="str">
        <f>[11]Abril!$I$35</f>
        <v>*</v>
      </c>
    </row>
    <row r="16" spans="1:37" x14ac:dyDescent="0.2">
      <c r="A16" s="74" t="s">
        <v>152</v>
      </c>
      <c r="B16" s="89" t="str">
        <f>[12]Abril!$I$5</f>
        <v>*</v>
      </c>
      <c r="C16" s="89" t="str">
        <f>[12]Abril!$I$6</f>
        <v>*</v>
      </c>
      <c r="D16" s="89" t="str">
        <f>[12]Abril!$I$7</f>
        <v>*</v>
      </c>
      <c r="E16" s="89" t="str">
        <f>[12]Abril!$I$8</f>
        <v>*</v>
      </c>
      <c r="F16" s="89" t="str">
        <f>[12]Abril!$I$9</f>
        <v>*</v>
      </c>
      <c r="G16" s="89" t="str">
        <f>[12]Abril!$I$10</f>
        <v>*</v>
      </c>
      <c r="H16" s="89" t="str">
        <f>[12]Abril!$I$11</f>
        <v>*</v>
      </c>
      <c r="I16" s="89" t="str">
        <f>[12]Abril!$I$12</f>
        <v>*</v>
      </c>
      <c r="J16" s="89" t="str">
        <f>[12]Abril!$I$13</f>
        <v>*</v>
      </c>
      <c r="K16" s="89" t="str">
        <f>[12]Abril!$I$14</f>
        <v>*</v>
      </c>
      <c r="L16" s="89" t="str">
        <f>[12]Abril!$I$15</f>
        <v>*</v>
      </c>
      <c r="M16" s="89" t="str">
        <f>[12]Abril!$I$16</f>
        <v>*</v>
      </c>
      <c r="N16" s="89" t="str">
        <f>[12]Abril!$I$17</f>
        <v>*</v>
      </c>
      <c r="O16" s="89" t="str">
        <f>[12]Abril!$I$18</f>
        <v>*</v>
      </c>
      <c r="P16" s="89" t="str">
        <f>[12]Abril!$I$19</f>
        <v>*</v>
      </c>
      <c r="Q16" s="89" t="str">
        <f>[12]Abril!$I$20</f>
        <v>*</v>
      </c>
      <c r="R16" s="89" t="str">
        <f>[12]Abril!$I$21</f>
        <v>*</v>
      </c>
      <c r="S16" s="89" t="str">
        <f>[12]Abril!$I$22</f>
        <v>*</v>
      </c>
      <c r="T16" s="86" t="str">
        <f>[12]Abril!$I$23</f>
        <v>*</v>
      </c>
      <c r="U16" s="86" t="str">
        <f>[12]Abril!$I$24</f>
        <v>*</v>
      </c>
      <c r="V16" s="86" t="str">
        <f>[12]Abril!$I$25</f>
        <v>*</v>
      </c>
      <c r="W16" s="86" t="str">
        <f>[12]Abril!$I$26</f>
        <v>*</v>
      </c>
      <c r="X16" s="86" t="str">
        <f>[12]Abril!$I$27</f>
        <v>*</v>
      </c>
      <c r="Y16" s="86" t="str">
        <f>[12]Abril!$I$28</f>
        <v>*</v>
      </c>
      <c r="Z16" s="86" t="str">
        <f>[12]Abril!$I$29</f>
        <v>*</v>
      </c>
      <c r="AA16" s="86" t="str">
        <f>[12]Abril!$I$30</f>
        <v>*</v>
      </c>
      <c r="AB16" s="86" t="str">
        <f>[12]Abril!$I$31</f>
        <v>*</v>
      </c>
      <c r="AC16" s="86" t="str">
        <f>[12]Abril!$I$32</f>
        <v>*</v>
      </c>
      <c r="AD16" s="86" t="str">
        <f>[12]Abril!$I$33</f>
        <v>*</v>
      </c>
      <c r="AE16" s="86" t="str">
        <f>[12]Abril!$I$34</f>
        <v>*</v>
      </c>
      <c r="AF16" s="90" t="str">
        <f>[12]Abril!$I$35</f>
        <v>*</v>
      </c>
      <c r="AI16" t="s">
        <v>35</v>
      </c>
    </row>
    <row r="17" spans="1:39" x14ac:dyDescent="0.2">
      <c r="A17" s="74" t="s">
        <v>2</v>
      </c>
      <c r="B17" s="89" t="str">
        <f>[13]Abril!$I$5</f>
        <v>*</v>
      </c>
      <c r="C17" s="89" t="str">
        <f>[13]Abril!$I$6</f>
        <v>*</v>
      </c>
      <c r="D17" s="89" t="str">
        <f>[13]Abril!$I$7</f>
        <v>*</v>
      </c>
      <c r="E17" s="89" t="str">
        <f>[13]Abril!$I$8</f>
        <v>*</v>
      </c>
      <c r="F17" s="89" t="str">
        <f>[13]Abril!$I$9</f>
        <v>*</v>
      </c>
      <c r="G17" s="89" t="str">
        <f>[13]Abril!$I$10</f>
        <v>*</v>
      </c>
      <c r="H17" s="89" t="str">
        <f>[13]Abril!$I$11</f>
        <v>*</v>
      </c>
      <c r="I17" s="89" t="str">
        <f>[13]Abril!$I$12</f>
        <v>*</v>
      </c>
      <c r="J17" s="89" t="str">
        <f>[13]Abril!$I$13</f>
        <v>*</v>
      </c>
      <c r="K17" s="89" t="str">
        <f>[13]Abril!$I$14</f>
        <v>*</v>
      </c>
      <c r="L17" s="89" t="str">
        <f>[13]Abril!$I$15</f>
        <v>*</v>
      </c>
      <c r="M17" s="89" t="str">
        <f>[13]Abril!$I$16</f>
        <v>*</v>
      </c>
      <c r="N17" s="89" t="str">
        <f>[13]Abril!$I$17</f>
        <v>*</v>
      </c>
      <c r="O17" s="89" t="str">
        <f>[13]Abril!$I$18</f>
        <v>*</v>
      </c>
      <c r="P17" s="89" t="str">
        <f>[13]Abril!$I$19</f>
        <v>*</v>
      </c>
      <c r="Q17" s="89" t="str">
        <f>[13]Abril!$I$20</f>
        <v>*</v>
      </c>
      <c r="R17" s="89" t="str">
        <f>[13]Abril!$I$21</f>
        <v>*</v>
      </c>
      <c r="S17" s="89" t="str">
        <f>[13]Abril!$I$22</f>
        <v>*</v>
      </c>
      <c r="T17" s="86" t="str">
        <f>[13]Abril!$I$23</f>
        <v>*</v>
      </c>
      <c r="U17" s="86" t="str">
        <f>[13]Abril!$I$24</f>
        <v>*</v>
      </c>
      <c r="V17" s="89" t="str">
        <f>[13]Abril!$I$25</f>
        <v>*</v>
      </c>
      <c r="W17" s="86" t="str">
        <f>[13]Abril!$I$26</f>
        <v>*</v>
      </c>
      <c r="X17" s="86" t="str">
        <f>[13]Abril!$I$27</f>
        <v>*</v>
      </c>
      <c r="Y17" s="86" t="str">
        <f>[13]Abril!$I$28</f>
        <v>*</v>
      </c>
      <c r="Z17" s="86" t="str">
        <f>[13]Abril!$I$29</f>
        <v>*</v>
      </c>
      <c r="AA17" s="86" t="str">
        <f>[13]Abril!$I$30</f>
        <v>*</v>
      </c>
      <c r="AB17" s="86" t="str">
        <f>[13]Abril!$I$31</f>
        <v>*</v>
      </c>
      <c r="AC17" s="86" t="str">
        <f>[13]Abril!$I$32</f>
        <v>*</v>
      </c>
      <c r="AD17" s="86" t="str">
        <f>[13]Abril!$I$33</f>
        <v>*</v>
      </c>
      <c r="AE17" s="86" t="str">
        <f>[13]Abril!$I$34</f>
        <v>*</v>
      </c>
      <c r="AF17" s="83" t="str">
        <f>[13]Abril!$I$35</f>
        <v>*</v>
      </c>
      <c r="AH17" s="12" t="s">
        <v>35</v>
      </c>
      <c r="AI17" t="s">
        <v>35</v>
      </c>
    </row>
    <row r="18" spans="1:39" x14ac:dyDescent="0.2">
      <c r="A18" s="74" t="s">
        <v>3</v>
      </c>
      <c r="B18" s="89" t="str">
        <f>[14]Abril!$I$5</f>
        <v>*</v>
      </c>
      <c r="C18" s="89" t="str">
        <f>[14]Abril!$I$6</f>
        <v>*</v>
      </c>
      <c r="D18" s="89" t="str">
        <f>[14]Abril!$I$7</f>
        <v>*</v>
      </c>
      <c r="E18" s="89" t="str">
        <f>[14]Abril!$I$8</f>
        <v>*</v>
      </c>
      <c r="F18" s="89" t="str">
        <f>[14]Abril!$I$9</f>
        <v>*</v>
      </c>
      <c r="G18" s="89" t="str">
        <f>[14]Abril!$I$10</f>
        <v>*</v>
      </c>
      <c r="H18" s="89" t="str">
        <f>[14]Abril!$I$11</f>
        <v>*</v>
      </c>
      <c r="I18" s="89" t="str">
        <f>[14]Abril!$I$12</f>
        <v>*</v>
      </c>
      <c r="J18" s="89" t="str">
        <f>[14]Abril!$I$13</f>
        <v>*</v>
      </c>
      <c r="K18" s="89" t="str">
        <f>[14]Abril!$I$14</f>
        <v>*</v>
      </c>
      <c r="L18" s="89" t="str">
        <f>[14]Abril!$I$15</f>
        <v>*</v>
      </c>
      <c r="M18" s="89" t="str">
        <f>[14]Abril!$I$16</f>
        <v>*</v>
      </c>
      <c r="N18" s="89" t="str">
        <f>[14]Abril!$I$17</f>
        <v>*</v>
      </c>
      <c r="O18" s="89" t="str">
        <f>[14]Abril!$I$18</f>
        <v>*</v>
      </c>
      <c r="P18" s="89" t="str">
        <f>[14]Abril!$I$19</f>
        <v>*</v>
      </c>
      <c r="Q18" s="89" t="str">
        <f>[14]Abril!$I$20</f>
        <v>*</v>
      </c>
      <c r="R18" s="89" t="str">
        <f>[14]Abril!$I$21</f>
        <v>*</v>
      </c>
      <c r="S18" s="89" t="str">
        <f>[14]Abril!$I$22</f>
        <v>*</v>
      </c>
      <c r="T18" s="86" t="str">
        <f>[14]Abril!$I$23</f>
        <v>*</v>
      </c>
      <c r="U18" s="86" t="str">
        <f>[14]Abril!$I$24</f>
        <v>*</v>
      </c>
      <c r="V18" s="86" t="str">
        <f>[14]Abril!$I$25</f>
        <v>*</v>
      </c>
      <c r="W18" s="86" t="str">
        <f>[14]Abril!$I$26</f>
        <v>*</v>
      </c>
      <c r="X18" s="86" t="str">
        <f>[14]Abril!$I$27</f>
        <v>*</v>
      </c>
      <c r="Y18" s="86" t="str">
        <f>[14]Abril!$I$28</f>
        <v>*</v>
      </c>
      <c r="Z18" s="86" t="str">
        <f>[14]Abril!$I$29</f>
        <v>*</v>
      </c>
      <c r="AA18" s="86" t="str">
        <f>[14]Abril!$I$30</f>
        <v>*</v>
      </c>
      <c r="AB18" s="86" t="str">
        <f>[14]Abril!$I$31</f>
        <v>*</v>
      </c>
      <c r="AC18" s="86" t="str">
        <f>[14]Abril!$I$32</f>
        <v>*</v>
      </c>
      <c r="AD18" s="86" t="str">
        <f>[14]Abril!$I$33</f>
        <v>*</v>
      </c>
      <c r="AE18" s="86" t="str">
        <f>[14]Abril!$I$34</f>
        <v>*</v>
      </c>
      <c r="AF18" s="83" t="str">
        <f>[14]Abril!$I$35</f>
        <v>*</v>
      </c>
      <c r="AG18" s="12" t="s">
        <v>35</v>
      </c>
      <c r="AH18" s="12" t="s">
        <v>35</v>
      </c>
      <c r="AI18" t="s">
        <v>35</v>
      </c>
    </row>
    <row r="19" spans="1:39" x14ac:dyDescent="0.2">
      <c r="A19" s="74" t="s">
        <v>4</v>
      </c>
      <c r="B19" s="89" t="str">
        <f>[15]Abril!$I$5</f>
        <v>*</v>
      </c>
      <c r="C19" s="89" t="str">
        <f>[15]Abril!$I$6</f>
        <v>*</v>
      </c>
      <c r="D19" s="89" t="str">
        <f>[15]Abril!$I$7</f>
        <v>*</v>
      </c>
      <c r="E19" s="89" t="str">
        <f>[15]Abril!$I$8</f>
        <v>*</v>
      </c>
      <c r="F19" s="89" t="str">
        <f>[15]Abril!$I$9</f>
        <v>*</v>
      </c>
      <c r="G19" s="89" t="str">
        <f>[15]Abril!$I$10</f>
        <v>*</v>
      </c>
      <c r="H19" s="89" t="str">
        <f>[15]Abril!$I$11</f>
        <v>*</v>
      </c>
      <c r="I19" s="89" t="str">
        <f>[15]Abril!$I$12</f>
        <v>*</v>
      </c>
      <c r="J19" s="89" t="str">
        <f>[15]Abril!$I$13</f>
        <v>*</v>
      </c>
      <c r="K19" s="89" t="str">
        <f>[15]Abril!$I$14</f>
        <v>*</v>
      </c>
      <c r="L19" s="89" t="str">
        <f>[15]Abril!$I$15</f>
        <v>*</v>
      </c>
      <c r="M19" s="89" t="str">
        <f>[15]Abril!$I$16</f>
        <v>*</v>
      </c>
      <c r="N19" s="89" t="str">
        <f>[15]Abril!$I$17</f>
        <v>*</v>
      </c>
      <c r="O19" s="89" t="str">
        <f>[15]Abril!$I$18</f>
        <v>*</v>
      </c>
      <c r="P19" s="89" t="str">
        <f>[15]Abril!$I$19</f>
        <v>*</v>
      </c>
      <c r="Q19" s="89" t="str">
        <f>[15]Abril!$I$20</f>
        <v>*</v>
      </c>
      <c r="R19" s="89" t="str">
        <f>[15]Abril!$I$21</f>
        <v>*</v>
      </c>
      <c r="S19" s="89" t="str">
        <f>[15]Abril!$I$22</f>
        <v>*</v>
      </c>
      <c r="T19" s="86" t="str">
        <f>[15]Abril!$I$23</f>
        <v>*</v>
      </c>
      <c r="U19" s="86" t="str">
        <f>[15]Abril!$I$24</f>
        <v>*</v>
      </c>
      <c r="V19" s="86" t="str">
        <f>[15]Abril!$I$25</f>
        <v>*</v>
      </c>
      <c r="W19" s="86" t="str">
        <f>[15]Abril!$I$26</f>
        <v>*</v>
      </c>
      <c r="X19" s="86" t="str">
        <f>[15]Abril!$I$27</f>
        <v>*</v>
      </c>
      <c r="Y19" s="86" t="str">
        <f>[15]Abril!$I$28</f>
        <v>*</v>
      </c>
      <c r="Z19" s="86" t="str">
        <f>[15]Abril!$I$29</f>
        <v>*</v>
      </c>
      <c r="AA19" s="86" t="str">
        <f>[15]Abril!$I$30</f>
        <v>*</v>
      </c>
      <c r="AB19" s="86" t="str">
        <f>[15]Abril!$I$31</f>
        <v>*</v>
      </c>
      <c r="AC19" s="86" t="str">
        <f>[15]Abril!$I$32</f>
        <v>*</v>
      </c>
      <c r="AD19" s="86" t="str">
        <f>[15]Abril!$I$33</f>
        <v>*</v>
      </c>
      <c r="AE19" s="86" t="str">
        <f>[15]Abril!$I$34</f>
        <v>*</v>
      </c>
      <c r="AF19" s="83" t="str">
        <f>[15]Abril!$I$35</f>
        <v>*</v>
      </c>
      <c r="AI19" t="s">
        <v>35</v>
      </c>
    </row>
    <row r="20" spans="1:39" x14ac:dyDescent="0.2">
      <c r="A20" s="74" t="s">
        <v>5</v>
      </c>
      <c r="B20" s="86" t="str">
        <f>[16]Abril!$I$5</f>
        <v>*</v>
      </c>
      <c r="C20" s="86" t="str">
        <f>[16]Abril!$I$6</f>
        <v>*</v>
      </c>
      <c r="D20" s="86" t="str">
        <f>[16]Abril!$I$7</f>
        <v>*</v>
      </c>
      <c r="E20" s="86" t="str">
        <f>[16]Abril!$I$8</f>
        <v>*</v>
      </c>
      <c r="F20" s="86" t="str">
        <f>[16]Abril!$I$9</f>
        <v>*</v>
      </c>
      <c r="G20" s="86" t="str">
        <f>[16]Abril!$I$10</f>
        <v>*</v>
      </c>
      <c r="H20" s="86" t="str">
        <f>[16]Abril!$I$11</f>
        <v>*</v>
      </c>
      <c r="I20" s="86" t="str">
        <f>[16]Abril!$I$12</f>
        <v>*</v>
      </c>
      <c r="J20" s="86" t="str">
        <f>[16]Abril!$I$13</f>
        <v>*</v>
      </c>
      <c r="K20" s="86" t="str">
        <f>[16]Abril!$I$14</f>
        <v>*</v>
      </c>
      <c r="L20" s="86" t="str">
        <f>[16]Abril!$I$15</f>
        <v>*</v>
      </c>
      <c r="M20" s="86" t="str">
        <f>[16]Abril!$I$16</f>
        <v>*</v>
      </c>
      <c r="N20" s="86" t="str">
        <f>[16]Abril!$I$17</f>
        <v>*</v>
      </c>
      <c r="O20" s="86" t="str">
        <f>[16]Abril!$I$18</f>
        <v>*</v>
      </c>
      <c r="P20" s="86" t="str">
        <f>[16]Abril!$I$19</f>
        <v>*</v>
      </c>
      <c r="Q20" s="86" t="str">
        <f>[16]Abril!$I$20</f>
        <v>*</v>
      </c>
      <c r="R20" s="86" t="str">
        <f>[16]Abril!$I$21</f>
        <v>*</v>
      </c>
      <c r="S20" s="86" t="str">
        <f>[16]Abril!$I$22</f>
        <v>*</v>
      </c>
      <c r="T20" s="86" t="str">
        <f>[16]Abril!$I$23</f>
        <v>*</v>
      </c>
      <c r="U20" s="86" t="str">
        <f>[16]Abril!$I$24</f>
        <v>*</v>
      </c>
      <c r="V20" s="86" t="str">
        <f>[16]Abril!$I$25</f>
        <v>*</v>
      </c>
      <c r="W20" s="86" t="str">
        <f>[16]Abril!$I$26</f>
        <v>*</v>
      </c>
      <c r="X20" s="86" t="str">
        <f>[16]Abril!$I$27</f>
        <v>*</v>
      </c>
      <c r="Y20" s="86" t="str">
        <f>[16]Abril!$I$28</f>
        <v>*</v>
      </c>
      <c r="Z20" s="86" t="str">
        <f>[16]Abril!$I$29</f>
        <v>*</v>
      </c>
      <c r="AA20" s="86" t="str">
        <f>[16]Abril!$I$30</f>
        <v>*</v>
      </c>
      <c r="AB20" s="86" t="str">
        <f>[16]Abril!$I$31</f>
        <v>*</v>
      </c>
      <c r="AC20" s="86" t="str">
        <f>[16]Abril!$I$32</f>
        <v>*</v>
      </c>
      <c r="AD20" s="86" t="str">
        <f>[16]Abril!$I$33</f>
        <v>*</v>
      </c>
      <c r="AE20" s="86" t="str">
        <f>[16]Abril!$I$34</f>
        <v>*</v>
      </c>
      <c r="AF20" s="83" t="str">
        <f>[16]Abril!$I$35</f>
        <v>*</v>
      </c>
      <c r="AG20" s="12" t="s">
        <v>35</v>
      </c>
      <c r="AI20" t="s">
        <v>35</v>
      </c>
      <c r="AJ20" t="s">
        <v>35</v>
      </c>
      <c r="AK20" t="s">
        <v>35</v>
      </c>
    </row>
    <row r="21" spans="1:39" x14ac:dyDescent="0.2">
      <c r="A21" s="74" t="s">
        <v>33</v>
      </c>
      <c r="B21" s="86" t="str">
        <f>[17]Abril!$I$5</f>
        <v>*</v>
      </c>
      <c r="C21" s="86" t="str">
        <f>[17]Abril!$I$6</f>
        <v>*</v>
      </c>
      <c r="D21" s="86" t="str">
        <f>[17]Abril!$I$7</f>
        <v>*</v>
      </c>
      <c r="E21" s="86" t="str">
        <f>[17]Abril!$I$8</f>
        <v>*</v>
      </c>
      <c r="F21" s="86" t="str">
        <f>[17]Abril!$I$9</f>
        <v>*</v>
      </c>
      <c r="G21" s="86" t="str">
        <f>[17]Abril!$I$10</f>
        <v>*</v>
      </c>
      <c r="H21" s="86" t="str">
        <f>[17]Abril!$I$11</f>
        <v>*</v>
      </c>
      <c r="I21" s="86" t="str">
        <f>[17]Abril!$I$12</f>
        <v>*</v>
      </c>
      <c r="J21" s="86" t="str">
        <f>[17]Abril!$I$13</f>
        <v>*</v>
      </c>
      <c r="K21" s="86" t="str">
        <f>[17]Abril!$I$14</f>
        <v>*</v>
      </c>
      <c r="L21" s="86" t="str">
        <f>[17]Abril!$I$15</f>
        <v>*</v>
      </c>
      <c r="M21" s="86" t="str">
        <f>[17]Abril!$I$16</f>
        <v>*</v>
      </c>
      <c r="N21" s="86" t="str">
        <f>[17]Abril!$I$17</f>
        <v>*</v>
      </c>
      <c r="O21" s="86" t="str">
        <f>[17]Abril!$I$18</f>
        <v>*</v>
      </c>
      <c r="P21" s="86" t="str">
        <f>[17]Abril!$I$19</f>
        <v>*</v>
      </c>
      <c r="Q21" s="86" t="str">
        <f>[17]Abril!$I$20</f>
        <v>*</v>
      </c>
      <c r="R21" s="86" t="str">
        <f>[17]Abril!$I$21</f>
        <v>*</v>
      </c>
      <c r="S21" s="86" t="str">
        <f>[17]Abril!$I$22</f>
        <v>*</v>
      </c>
      <c r="T21" s="86" t="str">
        <f>[17]Abril!$I$23</f>
        <v>*</v>
      </c>
      <c r="U21" s="86" t="str">
        <f>[17]Abril!$I$24</f>
        <v>*</v>
      </c>
      <c r="V21" s="86" t="str">
        <f>[17]Abril!$I$25</f>
        <v>*</v>
      </c>
      <c r="W21" s="86" t="str">
        <f>[17]Abril!$I$26</f>
        <v>*</v>
      </c>
      <c r="X21" s="86" t="str">
        <f>[17]Abril!$I$27</f>
        <v>*</v>
      </c>
      <c r="Y21" s="86" t="str">
        <f>[17]Abril!$I$28</f>
        <v>*</v>
      </c>
      <c r="Z21" s="86" t="str">
        <f>[17]Abril!$I$29</f>
        <v>*</v>
      </c>
      <c r="AA21" s="86" t="str">
        <f>[17]Abril!$I$30</f>
        <v>*</v>
      </c>
      <c r="AB21" s="86" t="str">
        <f>[17]Abril!$I$31</f>
        <v>*</v>
      </c>
      <c r="AC21" s="86" t="str">
        <f>[17]Abril!$I$32</f>
        <v>*</v>
      </c>
      <c r="AD21" s="86" t="str">
        <f>[17]Abril!$I$33</f>
        <v>*</v>
      </c>
      <c r="AE21" s="86" t="str">
        <f>[17]Abril!$I$34</f>
        <v>*</v>
      </c>
      <c r="AF21" s="83" t="str">
        <f>[17]Abril!$I$35</f>
        <v>*</v>
      </c>
      <c r="AJ21" t="s">
        <v>35</v>
      </c>
    </row>
    <row r="22" spans="1:39" x14ac:dyDescent="0.2">
      <c r="A22" s="74" t="s">
        <v>6</v>
      </c>
      <c r="B22" s="86" t="str">
        <f>[18]Abril!$I$5</f>
        <v>*</v>
      </c>
      <c r="C22" s="86" t="str">
        <f>[18]Abril!$I$6</f>
        <v>*</v>
      </c>
      <c r="D22" s="86" t="str">
        <f>[18]Abril!$I$7</f>
        <v>*</v>
      </c>
      <c r="E22" s="86" t="str">
        <f>[18]Abril!$I$8</f>
        <v>*</v>
      </c>
      <c r="F22" s="86" t="str">
        <f>[18]Abril!$I$9</f>
        <v>*</v>
      </c>
      <c r="G22" s="86" t="str">
        <f>[18]Abril!$I$10</f>
        <v>*</v>
      </c>
      <c r="H22" s="86" t="str">
        <f>[18]Abril!$I$11</f>
        <v>*</v>
      </c>
      <c r="I22" s="86" t="str">
        <f>[18]Abril!$I$12</f>
        <v>*</v>
      </c>
      <c r="J22" s="86" t="str">
        <f>[18]Abril!$I$13</f>
        <v>*</v>
      </c>
      <c r="K22" s="86" t="str">
        <f>[18]Abril!$I$14</f>
        <v>*</v>
      </c>
      <c r="L22" s="86" t="str">
        <f>[18]Abril!$I$15</f>
        <v>*</v>
      </c>
      <c r="M22" s="86" t="str">
        <f>[18]Abril!$I$16</f>
        <v>*</v>
      </c>
      <c r="N22" s="86" t="str">
        <f>[18]Abril!$I$17</f>
        <v>*</v>
      </c>
      <c r="O22" s="86" t="str">
        <f>[18]Abril!$I$18</f>
        <v>*</v>
      </c>
      <c r="P22" s="86" t="str">
        <f>[18]Abril!$I$19</f>
        <v>*</v>
      </c>
      <c r="Q22" s="86" t="str">
        <f>[18]Abril!$I$20</f>
        <v>*</v>
      </c>
      <c r="R22" s="86" t="str">
        <f>[18]Abril!$I$21</f>
        <v>*</v>
      </c>
      <c r="S22" s="86" t="str">
        <f>[18]Abril!$I$22</f>
        <v>*</v>
      </c>
      <c r="T22" s="86" t="str">
        <f>[18]Abril!$I$23</f>
        <v>*</v>
      </c>
      <c r="U22" s="86" t="str">
        <f>[18]Abril!$I$24</f>
        <v>*</v>
      </c>
      <c r="V22" s="86" t="str">
        <f>[18]Abril!$I$25</f>
        <v>*</v>
      </c>
      <c r="W22" s="86" t="str">
        <f>[18]Abril!$I$26</f>
        <v>*</v>
      </c>
      <c r="X22" s="86" t="str">
        <f>[18]Abril!$I$27</f>
        <v>*</v>
      </c>
      <c r="Y22" s="86" t="str">
        <f>[18]Abril!$I$28</f>
        <v>*</v>
      </c>
      <c r="Z22" s="86" t="str">
        <f>[18]Abril!$I$29</f>
        <v>*</v>
      </c>
      <c r="AA22" s="86" t="str">
        <f>[18]Abril!$I$30</f>
        <v>*</v>
      </c>
      <c r="AB22" s="86" t="str">
        <f>[18]Abril!$I$31</f>
        <v>*</v>
      </c>
      <c r="AC22" s="86" t="str">
        <f>[18]Abril!$I$32</f>
        <v>*</v>
      </c>
      <c r="AD22" s="86" t="str">
        <f>[18]Abril!$I$33</f>
        <v>*</v>
      </c>
      <c r="AE22" s="86" t="str">
        <f>[18]Abril!$I$34</f>
        <v>*</v>
      </c>
      <c r="AF22" s="83" t="str">
        <f>[18]Abril!$I$35</f>
        <v>*</v>
      </c>
      <c r="AJ22" t="s">
        <v>35</v>
      </c>
    </row>
    <row r="23" spans="1:39" x14ac:dyDescent="0.2">
      <c r="A23" s="74" t="s">
        <v>7</v>
      </c>
      <c r="B23" s="89" t="str">
        <f>[19]Abril!$I$5</f>
        <v>*</v>
      </c>
      <c r="C23" s="89" t="str">
        <f>[19]Abril!$I$6</f>
        <v>*</v>
      </c>
      <c r="D23" s="89" t="str">
        <f>[19]Abril!$I$7</f>
        <v>*</v>
      </c>
      <c r="E23" s="89" t="str">
        <f>[19]Abril!$I$8</f>
        <v>*</v>
      </c>
      <c r="F23" s="89" t="str">
        <f>[19]Abril!$I$9</f>
        <v>*</v>
      </c>
      <c r="G23" s="89" t="str">
        <f>[19]Abril!$I$10</f>
        <v>*</v>
      </c>
      <c r="H23" s="89" t="str">
        <f>[19]Abril!$I$11</f>
        <v>*</v>
      </c>
      <c r="I23" s="89" t="str">
        <f>[19]Abril!$I$12</f>
        <v>*</v>
      </c>
      <c r="J23" s="89" t="str">
        <f>[19]Abril!$I$13</f>
        <v>*</v>
      </c>
      <c r="K23" s="89" t="str">
        <f>[19]Abril!$I$14</f>
        <v>*</v>
      </c>
      <c r="L23" s="89" t="str">
        <f>[19]Abril!$I$15</f>
        <v>*</v>
      </c>
      <c r="M23" s="89" t="str">
        <f>[19]Abril!$I$16</f>
        <v>*</v>
      </c>
      <c r="N23" s="89" t="str">
        <f>[19]Abril!$I$17</f>
        <v>*</v>
      </c>
      <c r="O23" s="89" t="str">
        <f>[19]Abril!$I$18</f>
        <v>*</v>
      </c>
      <c r="P23" s="89" t="str">
        <f>[19]Abril!$I$19</f>
        <v>*</v>
      </c>
      <c r="Q23" s="89" t="str">
        <f>[19]Abril!$I$20</f>
        <v>*</v>
      </c>
      <c r="R23" s="89" t="str">
        <f>[19]Abril!$I$21</f>
        <v>*</v>
      </c>
      <c r="S23" s="89" t="str">
        <f>[19]Abril!$I$22</f>
        <v>*</v>
      </c>
      <c r="T23" s="86" t="str">
        <f>[19]Abril!$I$23</f>
        <v>*</v>
      </c>
      <c r="U23" s="86" t="str">
        <f>[19]Abril!$I$24</f>
        <v>*</v>
      </c>
      <c r="V23" s="86" t="str">
        <f>[19]Abril!$I$25</f>
        <v>*</v>
      </c>
      <c r="W23" s="86" t="str">
        <f>[19]Abril!$I$26</f>
        <v>*</v>
      </c>
      <c r="X23" s="86" t="str">
        <f>[19]Abril!$I$27</f>
        <v>*</v>
      </c>
      <c r="Y23" s="86" t="str">
        <f>[19]Abril!$I$28</f>
        <v>*</v>
      </c>
      <c r="Z23" s="86" t="str">
        <f>[19]Abril!$I$29</f>
        <v>*</v>
      </c>
      <c r="AA23" s="86" t="str">
        <f>[19]Abril!$I$30</f>
        <v>*</v>
      </c>
      <c r="AB23" s="86" t="str">
        <f>[19]Abril!$I$31</f>
        <v>*</v>
      </c>
      <c r="AC23" s="86" t="str">
        <f>[19]Abril!$I$32</f>
        <v>*</v>
      </c>
      <c r="AD23" s="86" t="str">
        <f>[19]Abril!$I$33</f>
        <v>*</v>
      </c>
      <c r="AE23" s="86" t="str">
        <f>[19]Abril!$I$34</f>
        <v>*</v>
      </c>
      <c r="AF23" s="83" t="str">
        <f>[19]Abril!$I$35</f>
        <v>*</v>
      </c>
      <c r="AI23" t="s">
        <v>35</v>
      </c>
      <c r="AJ23" t="s">
        <v>35</v>
      </c>
      <c r="AK23" t="s">
        <v>35</v>
      </c>
    </row>
    <row r="24" spans="1:39" x14ac:dyDescent="0.2">
      <c r="A24" s="74" t="s">
        <v>153</v>
      </c>
      <c r="B24" s="89" t="str">
        <f>[20]Abril!$I$5</f>
        <v>*</v>
      </c>
      <c r="C24" s="89" t="str">
        <f>[20]Abril!$I$6</f>
        <v>*</v>
      </c>
      <c r="D24" s="89" t="str">
        <f>[20]Abril!$I$7</f>
        <v>*</v>
      </c>
      <c r="E24" s="89" t="str">
        <f>[20]Abril!$I$8</f>
        <v>*</v>
      </c>
      <c r="F24" s="89" t="str">
        <f>[20]Abril!$I$9</f>
        <v>*</v>
      </c>
      <c r="G24" s="89" t="str">
        <f>[20]Abril!$I$10</f>
        <v>*</v>
      </c>
      <c r="H24" s="89" t="str">
        <f>[20]Abril!$I$11</f>
        <v>*</v>
      </c>
      <c r="I24" s="89" t="str">
        <f>[20]Abril!$I$12</f>
        <v>*</v>
      </c>
      <c r="J24" s="89" t="str">
        <f>[20]Abril!$I$13</f>
        <v>*</v>
      </c>
      <c r="K24" s="89" t="str">
        <f>[20]Abril!$I$14</f>
        <v>*</v>
      </c>
      <c r="L24" s="89" t="str">
        <f>[20]Abril!$I$15</f>
        <v>*</v>
      </c>
      <c r="M24" s="89" t="str">
        <f>[20]Abril!$I$16</f>
        <v>*</v>
      </c>
      <c r="N24" s="89" t="str">
        <f>[20]Abril!$I$17</f>
        <v>*</v>
      </c>
      <c r="O24" s="89" t="str">
        <f>[20]Abril!$I$18</f>
        <v>*</v>
      </c>
      <c r="P24" s="89" t="str">
        <f>[20]Abril!$I$19</f>
        <v>*</v>
      </c>
      <c r="Q24" s="89" t="str">
        <f>[20]Abril!$I$20</f>
        <v>*</v>
      </c>
      <c r="R24" s="89" t="str">
        <f>[20]Abril!$I$21</f>
        <v>*</v>
      </c>
      <c r="S24" s="89" t="str">
        <f>[20]Abril!$I$22</f>
        <v>*</v>
      </c>
      <c r="T24" s="89" t="str">
        <f>[20]Abril!$I$23</f>
        <v>*</v>
      </c>
      <c r="U24" s="89" t="str">
        <f>[20]Abril!$I$24</f>
        <v>*</v>
      </c>
      <c r="V24" s="89" t="str">
        <f>[20]Abril!$I$25</f>
        <v>*</v>
      </c>
      <c r="W24" s="89" t="str">
        <f>[20]Abril!$I$26</f>
        <v>*</v>
      </c>
      <c r="X24" s="89" t="str">
        <f>[20]Abril!$I$27</f>
        <v>*</v>
      </c>
      <c r="Y24" s="89" t="str">
        <f>[20]Abril!$I$28</f>
        <v>*</v>
      </c>
      <c r="Z24" s="89" t="str">
        <f>[20]Abril!$I$29</f>
        <v>*</v>
      </c>
      <c r="AA24" s="89" t="str">
        <f>[20]Abril!$I$30</f>
        <v>*</v>
      </c>
      <c r="AB24" s="89" t="str">
        <f>[20]Abril!$I$31</f>
        <v>*</v>
      </c>
      <c r="AC24" s="89" t="str">
        <f>[20]Abril!$I$32</f>
        <v>*</v>
      </c>
      <c r="AD24" s="89" t="str">
        <f>[20]Abril!$I$33</f>
        <v>*</v>
      </c>
      <c r="AE24" s="89" t="str">
        <f>[20]Abril!$I$34</f>
        <v>*</v>
      </c>
      <c r="AF24" s="90" t="str">
        <f>[20]Abril!$I$35</f>
        <v>*</v>
      </c>
      <c r="AJ24" t="s">
        <v>35</v>
      </c>
      <c r="AK24" t="s">
        <v>35</v>
      </c>
    </row>
    <row r="25" spans="1:39" x14ac:dyDescent="0.2">
      <c r="A25" s="74" t="s">
        <v>154</v>
      </c>
      <c r="B25" s="86" t="str">
        <f>[21]Abril!$I$5</f>
        <v>*</v>
      </c>
      <c r="C25" s="86" t="str">
        <f>[21]Abril!$I$6</f>
        <v>*</v>
      </c>
      <c r="D25" s="86" t="str">
        <f>[21]Abril!$I$7</f>
        <v>*</v>
      </c>
      <c r="E25" s="86" t="str">
        <f>[21]Abril!$I$8</f>
        <v>*</v>
      </c>
      <c r="F25" s="86" t="str">
        <f>[21]Abril!$I$9</f>
        <v>*</v>
      </c>
      <c r="G25" s="86" t="str">
        <f>[21]Abril!$I$10</f>
        <v>*</v>
      </c>
      <c r="H25" s="86" t="str">
        <f>[21]Abril!$I$11</f>
        <v>*</v>
      </c>
      <c r="I25" s="86" t="str">
        <f>[21]Abril!$I$12</f>
        <v>*</v>
      </c>
      <c r="J25" s="86" t="str">
        <f>[21]Abril!$I$13</f>
        <v>*</v>
      </c>
      <c r="K25" s="86" t="str">
        <f>[21]Abril!$I$14</f>
        <v>*</v>
      </c>
      <c r="L25" s="86" t="str">
        <f>[21]Abril!$I$15</f>
        <v>*</v>
      </c>
      <c r="M25" s="86" t="str">
        <f>[21]Abril!$I$16</f>
        <v>*</v>
      </c>
      <c r="N25" s="86" t="str">
        <f>[21]Abril!$I$17</f>
        <v>*</v>
      </c>
      <c r="O25" s="86" t="str">
        <f>[21]Abril!$I$18</f>
        <v>*</v>
      </c>
      <c r="P25" s="86" t="str">
        <f>[21]Abril!$I$19</f>
        <v>*</v>
      </c>
      <c r="Q25" s="86" t="str">
        <f>[21]Abril!$I$20</f>
        <v>*</v>
      </c>
      <c r="R25" s="86" t="str">
        <f>[21]Abril!$I$21</f>
        <v>*</v>
      </c>
      <c r="S25" s="86" t="str">
        <f>[21]Abril!$I$22</f>
        <v>*</v>
      </c>
      <c r="T25" s="11" t="s">
        <v>210</v>
      </c>
      <c r="U25" s="86" t="str">
        <f>[21]Abril!$I$24</f>
        <v>*</v>
      </c>
      <c r="V25" s="86" t="str">
        <f>[21]Abril!$I$25</f>
        <v>*</v>
      </c>
      <c r="W25" s="86" t="str">
        <f>[21]Abril!$I$26</f>
        <v>*</v>
      </c>
      <c r="X25" s="86" t="str">
        <f>[21]Abril!$I$27</f>
        <v>*</v>
      </c>
      <c r="Y25" s="86" t="str">
        <f>[21]Abril!$I$28</f>
        <v>*</v>
      </c>
      <c r="Z25" s="86" t="str">
        <f>[21]Abril!$I$29</f>
        <v>*</v>
      </c>
      <c r="AA25" s="86" t="str">
        <f>[21]Abril!$I$30</f>
        <v>*</v>
      </c>
      <c r="AB25" s="86" t="str">
        <f>[21]Abril!$I$31</f>
        <v>*</v>
      </c>
      <c r="AC25" s="86" t="str">
        <f>[21]Abril!$I$32</f>
        <v>*</v>
      </c>
      <c r="AD25" s="86" t="str">
        <f>[21]Abril!$I$33</f>
        <v>*</v>
      </c>
      <c r="AE25" s="86" t="str">
        <f>[21]Abril!$I$34</f>
        <v>*</v>
      </c>
      <c r="AF25" s="90" t="str">
        <f>[21]Abril!$I$35</f>
        <v>*</v>
      </c>
      <c r="AG25" s="12" t="s">
        <v>35</v>
      </c>
      <c r="AK25" t="s">
        <v>35</v>
      </c>
    </row>
    <row r="26" spans="1:39" x14ac:dyDescent="0.2">
      <c r="A26" s="74" t="s">
        <v>155</v>
      </c>
      <c r="B26" s="86" t="str">
        <f>[22]Abril!$I$5</f>
        <v>*</v>
      </c>
      <c r="C26" s="86" t="str">
        <f>[22]Abril!$I$6</f>
        <v>*</v>
      </c>
      <c r="D26" s="86" t="str">
        <f>[22]Abril!$I$7</f>
        <v>*</v>
      </c>
      <c r="E26" s="86" t="str">
        <f>[22]Abril!$I$8</f>
        <v>*</v>
      </c>
      <c r="F26" s="86" t="str">
        <f>[22]Abril!$I$9</f>
        <v>*</v>
      </c>
      <c r="G26" s="86" t="str">
        <f>[22]Abril!$I$10</f>
        <v>*</v>
      </c>
      <c r="H26" s="86" t="str">
        <f>[22]Abril!$I$11</f>
        <v>*</v>
      </c>
      <c r="I26" s="86" t="str">
        <f>[22]Abril!$I$12</f>
        <v>*</v>
      </c>
      <c r="J26" s="86" t="str">
        <f>[22]Abril!$I$13</f>
        <v>*</v>
      </c>
      <c r="K26" s="86" t="str">
        <f>[22]Abril!$I$14</f>
        <v>*</v>
      </c>
      <c r="L26" s="86" t="str">
        <f>[22]Abril!$I$15</f>
        <v>*</v>
      </c>
      <c r="M26" s="86" t="str">
        <f>[22]Abril!$I$16</f>
        <v>*</v>
      </c>
      <c r="N26" s="86" t="str">
        <f>[22]Abril!$I$17</f>
        <v>*</v>
      </c>
      <c r="O26" s="86" t="str">
        <f>[22]Abril!$I$18</f>
        <v>*</v>
      </c>
      <c r="P26" s="86" t="str">
        <f>[22]Abril!$I$19</f>
        <v>*</v>
      </c>
      <c r="Q26" s="86" t="str">
        <f>[22]Abril!$I$20</f>
        <v>*</v>
      </c>
      <c r="R26" s="86" t="str">
        <f>[22]Abril!$I$21</f>
        <v>*</v>
      </c>
      <c r="S26" s="86" t="str">
        <f>[22]Abril!$I$22</f>
        <v>*</v>
      </c>
      <c r="T26" s="86" t="str">
        <f>[22]Abril!$I$23</f>
        <v>*</v>
      </c>
      <c r="U26" s="86" t="str">
        <f>[22]Abril!$I$24</f>
        <v>*</v>
      </c>
      <c r="V26" s="86" t="str">
        <f>[22]Abril!$I$25</f>
        <v>*</v>
      </c>
      <c r="W26" s="86" t="str">
        <f>[22]Abril!$I$26</f>
        <v>*</v>
      </c>
      <c r="X26" s="86" t="str">
        <f>[22]Abril!$I$27</f>
        <v>*</v>
      </c>
      <c r="Y26" s="86" t="str">
        <f>[22]Abril!$I$28</f>
        <v>*</v>
      </c>
      <c r="Z26" s="86" t="str">
        <f>[22]Abril!$I$29</f>
        <v>*</v>
      </c>
      <c r="AA26" s="86" t="str">
        <f>[22]Abril!$I$30</f>
        <v>*</v>
      </c>
      <c r="AB26" s="86" t="str">
        <f>[22]Abril!$I$31</f>
        <v>*</v>
      </c>
      <c r="AC26" s="86" t="str">
        <f>[22]Abril!$I$32</f>
        <v>*</v>
      </c>
      <c r="AD26" s="86" t="str">
        <f>[22]Abril!$I$33</f>
        <v>*</v>
      </c>
      <c r="AE26" s="86" t="str">
        <f>[22]Abril!$I$34</f>
        <v>*</v>
      </c>
      <c r="AF26" s="90" t="str">
        <f>[22]Abril!$I$35</f>
        <v>*</v>
      </c>
    </row>
    <row r="27" spans="1:39" x14ac:dyDescent="0.2">
      <c r="A27" s="74" t="s">
        <v>8</v>
      </c>
      <c r="B27" s="89" t="str">
        <f>[23]Abril!$I$5</f>
        <v>*</v>
      </c>
      <c r="C27" s="89" t="str">
        <f>[23]Abril!$I$6</f>
        <v>*</v>
      </c>
      <c r="D27" s="89" t="str">
        <f>[23]Abril!$I$7</f>
        <v>*</v>
      </c>
      <c r="E27" s="89" t="str">
        <f>[23]Abril!$I$8</f>
        <v>*</v>
      </c>
      <c r="F27" s="89" t="str">
        <f>[23]Abril!$I$9</f>
        <v>*</v>
      </c>
      <c r="G27" s="89" t="str">
        <f>[23]Abril!$I$10</f>
        <v>*</v>
      </c>
      <c r="H27" s="89" t="str">
        <f>[23]Abril!$I$11</f>
        <v>*</v>
      </c>
      <c r="I27" s="89" t="str">
        <f>[23]Abril!$I$12</f>
        <v>*</v>
      </c>
      <c r="J27" s="89" t="str">
        <f>[23]Abril!$I$13</f>
        <v>*</v>
      </c>
      <c r="K27" s="89" t="str">
        <f>[23]Abril!$I$14</f>
        <v>*</v>
      </c>
      <c r="L27" s="89" t="str">
        <f>[23]Abril!$I$15</f>
        <v>*</v>
      </c>
      <c r="M27" s="89" t="str">
        <f>[23]Abril!$I$16</f>
        <v>*</v>
      </c>
      <c r="N27" s="89" t="str">
        <f>[23]Abril!$I$17</f>
        <v>*</v>
      </c>
      <c r="O27" s="89" t="str">
        <f>[23]Abril!$I$18</f>
        <v>*</v>
      </c>
      <c r="P27" s="89" t="str">
        <f>[23]Abril!$I$19</f>
        <v>*</v>
      </c>
      <c r="Q27" s="86" t="str">
        <f>[23]Abril!$I$20</f>
        <v>*</v>
      </c>
      <c r="R27" s="86" t="str">
        <f>[23]Abril!$I$21</f>
        <v>*</v>
      </c>
      <c r="S27" s="86" t="str">
        <f>[23]Abril!$I$22</f>
        <v>*</v>
      </c>
      <c r="T27" s="86" t="str">
        <f>[23]Abril!$I$23</f>
        <v>*</v>
      </c>
      <c r="U27" s="86" t="str">
        <f>[23]Abril!$I$24</f>
        <v>*</v>
      </c>
      <c r="V27" s="86" t="str">
        <f>[23]Abril!$I$25</f>
        <v>*</v>
      </c>
      <c r="W27" s="86" t="str">
        <f>[23]Abril!$I$26</f>
        <v>*</v>
      </c>
      <c r="X27" s="86" t="str">
        <f>[23]Abril!$I$27</f>
        <v>*</v>
      </c>
      <c r="Y27" s="86" t="str">
        <f>[23]Abril!$I$28</f>
        <v>*</v>
      </c>
      <c r="Z27" s="86" t="str">
        <f>[23]Abril!$I$29</f>
        <v>*</v>
      </c>
      <c r="AA27" s="86" t="str">
        <f>[23]Abril!$I$30</f>
        <v>*</v>
      </c>
      <c r="AB27" s="86" t="str">
        <f>[23]Abril!$I$31</f>
        <v>*</v>
      </c>
      <c r="AC27" s="86" t="str">
        <f>[23]Abril!$I$32</f>
        <v>*</v>
      </c>
      <c r="AD27" s="86" t="str">
        <f>[23]Abril!$I$33</f>
        <v>*</v>
      </c>
      <c r="AE27" s="86" t="str">
        <f>[23]Abril!$I$34</f>
        <v>*</v>
      </c>
      <c r="AF27" s="83" t="str">
        <f>[23]Abril!$I$35</f>
        <v>*</v>
      </c>
      <c r="AK27" t="s">
        <v>35</v>
      </c>
      <c r="AM27" t="s">
        <v>35</v>
      </c>
    </row>
    <row r="28" spans="1:39" x14ac:dyDescent="0.2">
      <c r="A28" s="74" t="s">
        <v>9</v>
      </c>
      <c r="B28" s="89" t="str">
        <f>[24]Abril!$I$5</f>
        <v>*</v>
      </c>
      <c r="C28" s="89" t="str">
        <f>[24]Abril!$I$6</f>
        <v>*</v>
      </c>
      <c r="D28" s="89" t="str">
        <f>[24]Abril!$I$7</f>
        <v>*</v>
      </c>
      <c r="E28" s="89" t="str">
        <f>[24]Abril!$I$8</f>
        <v>*</v>
      </c>
      <c r="F28" s="89" t="str">
        <f>[24]Abril!$I$9</f>
        <v>*</v>
      </c>
      <c r="G28" s="89" t="str">
        <f>[24]Abril!$I$10</f>
        <v>*</v>
      </c>
      <c r="H28" s="89" t="str">
        <f>[24]Abril!$I$11</f>
        <v>*</v>
      </c>
      <c r="I28" s="89" t="str">
        <f>[24]Abril!$I$12</f>
        <v>*</v>
      </c>
      <c r="J28" s="89" t="str">
        <f>[24]Abril!$I$13</f>
        <v>*</v>
      </c>
      <c r="K28" s="89" t="str">
        <f>[24]Abril!$I$14</f>
        <v>*</v>
      </c>
      <c r="L28" s="89" t="str">
        <f>[24]Abril!$I$15</f>
        <v>*</v>
      </c>
      <c r="M28" s="89" t="str">
        <f>[24]Abril!$I$16</f>
        <v>*</v>
      </c>
      <c r="N28" s="89" t="str">
        <f>[24]Abril!$I$17</f>
        <v>*</v>
      </c>
      <c r="O28" s="89" t="str">
        <f>[24]Abril!$I$18</f>
        <v>*</v>
      </c>
      <c r="P28" s="89" t="str">
        <f>[24]Abril!$I$19</f>
        <v>*</v>
      </c>
      <c r="Q28" s="89" t="str">
        <f>[24]Abril!$I$20</f>
        <v>*</v>
      </c>
      <c r="R28" s="89" t="str">
        <f>[24]Abril!$I$21</f>
        <v>*</v>
      </c>
      <c r="S28" s="89" t="str">
        <f>[24]Abril!$I$22</f>
        <v>*</v>
      </c>
      <c r="T28" s="86" t="str">
        <f>[24]Abril!$I$23</f>
        <v>*</v>
      </c>
      <c r="U28" s="86" t="str">
        <f>[24]Abril!$I$24</f>
        <v>*</v>
      </c>
      <c r="V28" s="86" t="str">
        <f>[24]Abril!$I$25</f>
        <v>*</v>
      </c>
      <c r="W28" s="86" t="str">
        <f>[24]Abril!$I$26</f>
        <v>*</v>
      </c>
      <c r="X28" s="86" t="str">
        <f>[24]Abril!$I$27</f>
        <v>*</v>
      </c>
      <c r="Y28" s="86" t="str">
        <f>[24]Abril!$I$28</f>
        <v>*</v>
      </c>
      <c r="Z28" s="86" t="str">
        <f>[24]Abril!$I$29</f>
        <v>*</v>
      </c>
      <c r="AA28" s="86" t="str">
        <f>[24]Abril!$I$30</f>
        <v>*</v>
      </c>
      <c r="AB28" s="86" t="str">
        <f>[24]Abril!$I$31</f>
        <v>*</v>
      </c>
      <c r="AC28" s="86" t="str">
        <f>[24]Abril!$I$32</f>
        <v>*</v>
      </c>
      <c r="AD28" s="86" t="str">
        <f>[24]Abril!$I$33</f>
        <v>*</v>
      </c>
      <c r="AE28" s="86" t="str">
        <f>[24]Abril!$I$34</f>
        <v>*</v>
      </c>
      <c r="AF28" s="83" t="str">
        <f>[24]Abril!$I$35</f>
        <v>*</v>
      </c>
      <c r="AL28" t="s">
        <v>35</v>
      </c>
    </row>
    <row r="29" spans="1:39" x14ac:dyDescent="0.2">
      <c r="A29" s="74" t="s">
        <v>32</v>
      </c>
      <c r="B29" s="89" t="str">
        <f>[25]Abril!$I$5</f>
        <v>*</v>
      </c>
      <c r="C29" s="89" t="str">
        <f>[25]Abril!$I$6</f>
        <v>*</v>
      </c>
      <c r="D29" s="89" t="str">
        <f>[25]Abril!$I$7</f>
        <v>*</v>
      </c>
      <c r="E29" s="89" t="str">
        <f>[25]Abril!$I$8</f>
        <v>*</v>
      </c>
      <c r="F29" s="89" t="str">
        <f>[25]Abril!$I$9</f>
        <v>*</v>
      </c>
      <c r="G29" s="89" t="str">
        <f>[25]Abril!$I$10</f>
        <v>*</v>
      </c>
      <c r="H29" s="89" t="str">
        <f>[25]Abril!$I$11</f>
        <v>*</v>
      </c>
      <c r="I29" s="89" t="str">
        <f>[25]Abril!$I$12</f>
        <v>*</v>
      </c>
      <c r="J29" s="89" t="str">
        <f>[25]Abril!$I$13</f>
        <v>*</v>
      </c>
      <c r="K29" s="89" t="str">
        <f>[25]Abril!$I$14</f>
        <v>*</v>
      </c>
      <c r="L29" s="89" t="str">
        <f>[25]Abril!$I$15</f>
        <v>*</v>
      </c>
      <c r="M29" s="89" t="str">
        <f>[25]Abril!$I$16</f>
        <v>*</v>
      </c>
      <c r="N29" s="89" t="str">
        <f>[25]Abril!$I$17</f>
        <v>*</v>
      </c>
      <c r="O29" s="89" t="str">
        <f>[25]Abril!$I$18</f>
        <v>*</v>
      </c>
      <c r="P29" s="89" t="str">
        <f>[25]Abril!$I$19</f>
        <v>*</v>
      </c>
      <c r="Q29" s="89" t="str">
        <f>[25]Abril!$I$20</f>
        <v>*</v>
      </c>
      <c r="R29" s="89" t="str">
        <f>[25]Abril!$I$21</f>
        <v>*</v>
      </c>
      <c r="S29" s="89" t="str">
        <f>[25]Abril!$I$22</f>
        <v>*</v>
      </c>
      <c r="T29" s="86" t="str">
        <f>[25]Abril!$I$23</f>
        <v>*</v>
      </c>
      <c r="U29" s="86" t="str">
        <f>[25]Abril!$I$24</f>
        <v>*</v>
      </c>
      <c r="V29" s="86" t="str">
        <f>[25]Abril!$I$25</f>
        <v>*</v>
      </c>
      <c r="W29" s="86" t="str">
        <f>[25]Abril!$I$26</f>
        <v>*</v>
      </c>
      <c r="X29" s="86" t="str">
        <f>[25]Abril!$I$27</f>
        <v>*</v>
      </c>
      <c r="Y29" s="86" t="str">
        <f>[25]Abril!$I$28</f>
        <v>*</v>
      </c>
      <c r="Z29" s="86" t="str">
        <f>[25]Abril!$I$29</f>
        <v>*</v>
      </c>
      <c r="AA29" s="86" t="str">
        <f>[25]Abril!$I$30</f>
        <v>*</v>
      </c>
      <c r="AB29" s="86" t="str">
        <f>[25]Abril!$I$31</f>
        <v>*</v>
      </c>
      <c r="AC29" s="86" t="str">
        <f>[25]Abril!$I$32</f>
        <v>*</v>
      </c>
      <c r="AD29" s="86" t="str">
        <f>[25]Abril!$I$33</f>
        <v>*</v>
      </c>
      <c r="AE29" s="86" t="str">
        <f>[25]Abril!$I$34</f>
        <v>*</v>
      </c>
      <c r="AF29" s="83" t="str">
        <f>[25]Abril!$I$35</f>
        <v>*</v>
      </c>
      <c r="AI29" t="s">
        <v>35</v>
      </c>
    </row>
    <row r="30" spans="1:39" x14ac:dyDescent="0.2">
      <c r="A30" s="74" t="s">
        <v>10</v>
      </c>
      <c r="B30" s="11" t="str">
        <f>[26]Abril!$I$5</f>
        <v>*</v>
      </c>
      <c r="C30" s="11" t="str">
        <f>[26]Abril!$I$6</f>
        <v>*</v>
      </c>
      <c r="D30" s="11" t="str">
        <f>[26]Abril!$I$7</f>
        <v>*</v>
      </c>
      <c r="E30" s="11" t="str">
        <f>[26]Abril!$I$8</f>
        <v>*</v>
      </c>
      <c r="F30" s="11" t="str">
        <f>[26]Abril!$I$9</f>
        <v>*</v>
      </c>
      <c r="G30" s="11" t="str">
        <f>[26]Abril!$I$10</f>
        <v>*</v>
      </c>
      <c r="H30" s="11" t="str">
        <f>[26]Abril!$I$11</f>
        <v>*</v>
      </c>
      <c r="I30" s="11" t="str">
        <f>[26]Abril!$I$12</f>
        <v>*</v>
      </c>
      <c r="J30" s="11" t="str">
        <f>[26]Abril!$I$13</f>
        <v>*</v>
      </c>
      <c r="K30" s="11" t="str">
        <f>[26]Abril!$I$14</f>
        <v>*</v>
      </c>
      <c r="L30" s="11" t="str">
        <f>[26]Abril!$I$15</f>
        <v>*</v>
      </c>
      <c r="M30" s="11" t="str">
        <f>[26]Abril!$I$16</f>
        <v>*</v>
      </c>
      <c r="N30" s="11" t="str">
        <f>[26]Abril!$I$17</f>
        <v>*</v>
      </c>
      <c r="O30" s="11" t="str">
        <f>[26]Abril!$I$18</f>
        <v>*</v>
      </c>
      <c r="P30" s="11" t="str">
        <f>[26]Abril!$I$19</f>
        <v>*</v>
      </c>
      <c r="Q30" s="11" t="str">
        <f>[26]Abril!$I$20</f>
        <v>*</v>
      </c>
      <c r="R30" s="11" t="str">
        <f>[26]Abril!$I$21</f>
        <v>*</v>
      </c>
      <c r="S30" s="11" t="str">
        <f>[26]Abril!$I$22</f>
        <v>*</v>
      </c>
      <c r="T30" s="86" t="str">
        <f>[26]Abril!$I$23</f>
        <v>*</v>
      </c>
      <c r="U30" s="86" t="str">
        <f>[26]Abril!$I$24</f>
        <v>*</v>
      </c>
      <c r="V30" s="86" t="str">
        <f>[26]Abril!$I$25</f>
        <v>*</v>
      </c>
      <c r="W30" s="86" t="str">
        <f>[26]Abril!$I$26</f>
        <v>*</v>
      </c>
      <c r="X30" s="86" t="str">
        <f>[26]Abril!$I$27</f>
        <v>*</v>
      </c>
      <c r="Y30" s="86" t="str">
        <f>[26]Abril!$I$28</f>
        <v>*</v>
      </c>
      <c r="Z30" s="86" t="str">
        <f>[26]Abril!$I$29</f>
        <v>*</v>
      </c>
      <c r="AA30" s="86" t="str">
        <f>[26]Abril!$I$30</f>
        <v>*</v>
      </c>
      <c r="AB30" s="86" t="str">
        <f>[26]Abril!$I$31</f>
        <v>*</v>
      </c>
      <c r="AC30" s="86" t="str">
        <f>[26]Abril!$I$32</f>
        <v>*</v>
      </c>
      <c r="AD30" s="86" t="str">
        <f>[26]Abril!$I$33</f>
        <v>*</v>
      </c>
      <c r="AE30" s="86" t="str">
        <f>[26]Abril!$I$34</f>
        <v>*</v>
      </c>
      <c r="AF30" s="83" t="str">
        <f>[26]Abril!$I$35</f>
        <v>*</v>
      </c>
      <c r="AI30" t="s">
        <v>35</v>
      </c>
    </row>
    <row r="31" spans="1:39" x14ac:dyDescent="0.2">
      <c r="A31" s="74" t="s">
        <v>156</v>
      </c>
      <c r="B31" s="86" t="str">
        <f>[27]Abril!$I$5</f>
        <v>*</v>
      </c>
      <c r="C31" s="86" t="str">
        <f>[27]Abril!$I$6</f>
        <v>*</v>
      </c>
      <c r="D31" s="86" t="str">
        <f>[27]Abril!$I$7</f>
        <v>*</v>
      </c>
      <c r="E31" s="86" t="str">
        <f>[27]Abril!$I$8</f>
        <v>*</v>
      </c>
      <c r="F31" s="86" t="str">
        <f>[27]Abril!$I$9</f>
        <v>*</v>
      </c>
      <c r="G31" s="86" t="str">
        <f>[27]Abril!$I$10</f>
        <v>*</v>
      </c>
      <c r="H31" s="86" t="str">
        <f>[27]Abril!$I$11</f>
        <v>*</v>
      </c>
      <c r="I31" s="86" t="str">
        <f>[27]Abril!$I$12</f>
        <v>*</v>
      </c>
      <c r="J31" s="86" t="str">
        <f>[27]Abril!$I$13</f>
        <v>*</v>
      </c>
      <c r="K31" s="86" t="str">
        <f>[27]Abril!$I$14</f>
        <v>*</v>
      </c>
      <c r="L31" s="86" t="str">
        <f>[27]Abril!$I$15</f>
        <v>*</v>
      </c>
      <c r="M31" s="86" t="str">
        <f>[27]Abril!$I$16</f>
        <v>*</v>
      </c>
      <c r="N31" s="86" t="str">
        <f>[27]Abril!$I$17</f>
        <v>*</v>
      </c>
      <c r="O31" s="86" t="str">
        <f>[27]Abril!$I$18</f>
        <v>*</v>
      </c>
      <c r="P31" s="86" t="str">
        <f>[27]Abril!$I$19</f>
        <v>*</v>
      </c>
      <c r="Q31" s="86" t="str">
        <f>[27]Abril!$I$20</f>
        <v>*</v>
      </c>
      <c r="R31" s="86" t="str">
        <f>[27]Abril!$I$21</f>
        <v>*</v>
      </c>
      <c r="S31" s="86" t="str">
        <f>[27]Abril!$I$22</f>
        <v>*</v>
      </c>
      <c r="T31" s="86" t="str">
        <f>[27]Abril!$I$23</f>
        <v>*</v>
      </c>
      <c r="U31" s="86" t="str">
        <f>[27]Abril!$I$24</f>
        <v>*</v>
      </c>
      <c r="V31" s="86" t="str">
        <f>[27]Abril!$I$25</f>
        <v>*</v>
      </c>
      <c r="W31" s="86" t="str">
        <f>[27]Abril!$I$26</f>
        <v>*</v>
      </c>
      <c r="X31" s="86" t="str">
        <f>[27]Abril!$I$27</f>
        <v>*</v>
      </c>
      <c r="Y31" s="86" t="str">
        <f>[27]Abril!$I$28</f>
        <v>*</v>
      </c>
      <c r="Z31" s="86" t="str">
        <f>[27]Abril!$I$29</f>
        <v>*</v>
      </c>
      <c r="AA31" s="86" t="str">
        <f>[27]Abril!$I$30</f>
        <v>*</v>
      </c>
      <c r="AB31" s="86" t="str">
        <f>[27]Abril!$I$31</f>
        <v>*</v>
      </c>
      <c r="AC31" s="86" t="str">
        <f>[27]Abril!$I$32</f>
        <v>*</v>
      </c>
      <c r="AD31" s="86" t="str">
        <f>[27]Abril!$I$33</f>
        <v>*</v>
      </c>
      <c r="AE31" s="86" t="str">
        <f>[27]Abril!$I$34</f>
        <v>*</v>
      </c>
      <c r="AF31" s="90" t="str">
        <f>[27]Abril!$I$35</f>
        <v>*</v>
      </c>
      <c r="AG31" s="12" t="s">
        <v>35</v>
      </c>
      <c r="AK31" t="s">
        <v>35</v>
      </c>
    </row>
    <row r="32" spans="1:39" x14ac:dyDescent="0.2">
      <c r="A32" s="74" t="s">
        <v>11</v>
      </c>
      <c r="B32" s="89" t="str">
        <f>[28]Abril!$I$5</f>
        <v>*</v>
      </c>
      <c r="C32" s="89" t="str">
        <f>[28]Abril!$I$6</f>
        <v>*</v>
      </c>
      <c r="D32" s="89" t="str">
        <f>[28]Abril!$I$7</f>
        <v>*</v>
      </c>
      <c r="E32" s="89" t="str">
        <f>[28]Abril!$I$8</f>
        <v>*</v>
      </c>
      <c r="F32" s="89" t="str">
        <f>[28]Abril!$I$9</f>
        <v>*</v>
      </c>
      <c r="G32" s="89" t="str">
        <f>[28]Abril!$I$10</f>
        <v>*</v>
      </c>
      <c r="H32" s="89" t="str">
        <f>[28]Abril!$I$11</f>
        <v>*</v>
      </c>
      <c r="I32" s="89" t="str">
        <f>[28]Abril!$I$12</f>
        <v>*</v>
      </c>
      <c r="J32" s="89" t="str">
        <f>[28]Abril!$I$13</f>
        <v>*</v>
      </c>
      <c r="K32" s="89" t="str">
        <f>[28]Abril!$I$14</f>
        <v>*</v>
      </c>
      <c r="L32" s="89" t="str">
        <f>[28]Abril!$I$15</f>
        <v>*</v>
      </c>
      <c r="M32" s="89" t="str">
        <f>[28]Abril!$I$16</f>
        <v>*</v>
      </c>
      <c r="N32" s="89" t="str">
        <f>[28]Abril!$I$17</f>
        <v>*</v>
      </c>
      <c r="O32" s="89" t="str">
        <f>[28]Abril!$I$18</f>
        <v>*</v>
      </c>
      <c r="P32" s="89" t="str">
        <f>[28]Abril!$I$19</f>
        <v>*</v>
      </c>
      <c r="Q32" s="89" t="str">
        <f>[28]Abril!$I$20</f>
        <v>*</v>
      </c>
      <c r="R32" s="89" t="str">
        <f>[28]Abril!$I$21</f>
        <v>*</v>
      </c>
      <c r="S32" s="89" t="str">
        <f>[28]Abril!$I$22</f>
        <v>*</v>
      </c>
      <c r="T32" s="86" t="str">
        <f>[28]Abril!$I$23</f>
        <v>*</v>
      </c>
      <c r="U32" s="86" t="str">
        <f>[28]Abril!$I$24</f>
        <v>*</v>
      </c>
      <c r="V32" s="86" t="str">
        <f>[28]Abril!$I$25</f>
        <v>*</v>
      </c>
      <c r="W32" s="86" t="str">
        <f>[28]Abril!$I$26</f>
        <v>*</v>
      </c>
      <c r="X32" s="86" t="str">
        <f>[28]Abril!$I$27</f>
        <v>*</v>
      </c>
      <c r="Y32" s="86" t="str">
        <f>[28]Abril!$I$28</f>
        <v>*</v>
      </c>
      <c r="Z32" s="86" t="str">
        <f>[28]Abril!$I$29</f>
        <v>*</v>
      </c>
      <c r="AA32" s="86" t="str">
        <f>[28]Abril!$I$30</f>
        <v>*</v>
      </c>
      <c r="AB32" s="86" t="str">
        <f>[28]Abril!$I$31</f>
        <v>*</v>
      </c>
      <c r="AC32" s="86" t="str">
        <f>[28]Abril!$I$32</f>
        <v>*</v>
      </c>
      <c r="AD32" s="86" t="str">
        <f>[28]Abril!$I$33</f>
        <v>*</v>
      </c>
      <c r="AE32" s="86" t="str">
        <f>[28]Abril!$I$34</f>
        <v>*</v>
      </c>
      <c r="AF32" s="83" t="str">
        <f>[28]Abril!$I$35</f>
        <v>*</v>
      </c>
      <c r="AI32" t="s">
        <v>35</v>
      </c>
    </row>
    <row r="33" spans="1:38" s="5" customFormat="1" x14ac:dyDescent="0.2">
      <c r="A33" s="74" t="s">
        <v>12</v>
      </c>
      <c r="B33" s="89" t="str">
        <f>[29]Abril!$I$5</f>
        <v>*</v>
      </c>
      <c r="C33" s="89" t="str">
        <f>[29]Abril!$I$6</f>
        <v>*</v>
      </c>
      <c r="D33" s="89" t="str">
        <f>[29]Abril!$I$7</f>
        <v>*</v>
      </c>
      <c r="E33" s="89" t="str">
        <f>[29]Abril!$I$8</f>
        <v>*</v>
      </c>
      <c r="F33" s="89" t="str">
        <f>[29]Abril!$I$9</f>
        <v>*</v>
      </c>
      <c r="G33" s="89" t="str">
        <f>[29]Abril!$I$10</f>
        <v>*</v>
      </c>
      <c r="H33" s="89" t="str">
        <f>[29]Abril!$I$11</f>
        <v>*</v>
      </c>
      <c r="I33" s="89" t="str">
        <f>[29]Abril!$I$12</f>
        <v>*</v>
      </c>
      <c r="J33" s="89" t="str">
        <f>[29]Abril!$I$13</f>
        <v>*</v>
      </c>
      <c r="K33" s="89" t="str">
        <f>[29]Abril!$I$14</f>
        <v>*</v>
      </c>
      <c r="L33" s="89" t="str">
        <f>[29]Abril!$I$15</f>
        <v>*</v>
      </c>
      <c r="M33" s="89" t="str">
        <f>[29]Abril!$I$16</f>
        <v>*</v>
      </c>
      <c r="N33" s="89" t="str">
        <f>[29]Abril!$I$17</f>
        <v>*</v>
      </c>
      <c r="O33" s="89" t="str">
        <f>[29]Abril!$I$18</f>
        <v>*</v>
      </c>
      <c r="P33" s="89" t="str">
        <f>[29]Abril!$I$19</f>
        <v>*</v>
      </c>
      <c r="Q33" s="89" t="str">
        <f>[29]Abril!$I$20</f>
        <v>*</v>
      </c>
      <c r="R33" s="89" t="str">
        <f>[29]Abril!$I$21</f>
        <v>*</v>
      </c>
      <c r="S33" s="89" t="str">
        <f>[29]Abril!$I$22</f>
        <v>*</v>
      </c>
      <c r="T33" s="89" t="str">
        <f>[29]Abril!$I$23</f>
        <v>*</v>
      </c>
      <c r="U33" s="89" t="str">
        <f>[29]Abril!$I$24</f>
        <v>*</v>
      </c>
      <c r="V33" s="89" t="str">
        <f>[29]Abril!$I$25</f>
        <v>*</v>
      </c>
      <c r="W33" s="89" t="str">
        <f>[29]Abril!$I$26</f>
        <v>*</v>
      </c>
      <c r="X33" s="89" t="str">
        <f>[29]Abril!$I$27</f>
        <v>*</v>
      </c>
      <c r="Y33" s="89" t="str">
        <f>[29]Abril!$I$28</f>
        <v>*</v>
      </c>
      <c r="Z33" s="89" t="str">
        <f>[29]Abril!$I$29</f>
        <v>*</v>
      </c>
      <c r="AA33" s="89" t="str">
        <f>[29]Abril!$I$30</f>
        <v>*</v>
      </c>
      <c r="AB33" s="89" t="str">
        <f>[29]Abril!$I$31</f>
        <v>*</v>
      </c>
      <c r="AC33" s="89" t="str">
        <f>[29]Abril!$I$32</f>
        <v>*</v>
      </c>
      <c r="AD33" s="89" t="str">
        <f>[29]Abril!$I$33</f>
        <v>*</v>
      </c>
      <c r="AE33" s="89" t="str">
        <f>[29]Abril!$I$34</f>
        <v>*</v>
      </c>
      <c r="AF33" s="83" t="str">
        <f>[29]Abril!$I$35</f>
        <v>*</v>
      </c>
      <c r="AJ33" s="5" t="s">
        <v>35</v>
      </c>
      <c r="AL33" s="5" t="s">
        <v>35</v>
      </c>
    </row>
    <row r="34" spans="1:38" x14ac:dyDescent="0.2">
      <c r="A34" s="74" t="s">
        <v>13</v>
      </c>
      <c r="B34" s="86" t="str">
        <f>[30]Abril!$I$5</f>
        <v>*</v>
      </c>
      <c r="C34" s="86" t="str">
        <f>[30]Abril!$I$6</f>
        <v>*</v>
      </c>
      <c r="D34" s="86" t="str">
        <f>[30]Abril!$I$7</f>
        <v>*</v>
      </c>
      <c r="E34" s="86" t="str">
        <f>[30]Abril!$I$8</f>
        <v>*</v>
      </c>
      <c r="F34" s="86" t="str">
        <f>[30]Abril!$I$9</f>
        <v>*</v>
      </c>
      <c r="G34" s="86" t="str">
        <f>[30]Abril!$I$10</f>
        <v>*</v>
      </c>
      <c r="H34" s="86" t="str">
        <f>[30]Abril!$I$11</f>
        <v>*</v>
      </c>
      <c r="I34" s="86" t="str">
        <f>[30]Abril!$I$12</f>
        <v>*</v>
      </c>
      <c r="J34" s="86" t="str">
        <f>[30]Abril!$I$13</f>
        <v>*</v>
      </c>
      <c r="K34" s="86" t="str">
        <f>[30]Abril!$I$14</f>
        <v>*</v>
      </c>
      <c r="L34" s="86" t="str">
        <f>[30]Abril!$I$15</f>
        <v>*</v>
      </c>
      <c r="M34" s="86" t="str">
        <f>[30]Abril!$I$16</f>
        <v>*</v>
      </c>
      <c r="N34" s="86" t="str">
        <f>[30]Abril!$I$17</f>
        <v>*</v>
      </c>
      <c r="O34" s="86" t="str">
        <f>[30]Abril!$I$18</f>
        <v>*</v>
      </c>
      <c r="P34" s="86" t="str">
        <f>[30]Abril!$I$19</f>
        <v>*</v>
      </c>
      <c r="Q34" s="86" t="str">
        <f>[30]Abril!$I$20</f>
        <v>*</v>
      </c>
      <c r="R34" s="86" t="str">
        <f>[30]Abril!$I$21</f>
        <v>*</v>
      </c>
      <c r="S34" s="86" t="str">
        <f>[30]Abril!$I$22</f>
        <v>*</v>
      </c>
      <c r="T34" s="86" t="str">
        <f>[30]Abril!$I$23</f>
        <v>*</v>
      </c>
      <c r="U34" s="86" t="str">
        <f>[30]Abril!$I$24</f>
        <v>*</v>
      </c>
      <c r="V34" s="86" t="str">
        <f>[30]Abril!$I$25</f>
        <v>*</v>
      </c>
      <c r="W34" s="86" t="str">
        <f>[30]Abril!$I$26</f>
        <v>*</v>
      </c>
      <c r="X34" s="86" t="str">
        <f>[30]Abril!$I$27</f>
        <v>*</v>
      </c>
      <c r="Y34" s="86" t="str">
        <f>[30]Abril!$I$28</f>
        <v>*</v>
      </c>
      <c r="Z34" s="86" t="str">
        <f>[30]Abril!$I$29</f>
        <v>*</v>
      </c>
      <c r="AA34" s="86" t="str">
        <f>[30]Abril!$I$30</f>
        <v>*</v>
      </c>
      <c r="AB34" s="86" t="str">
        <f>[30]Abril!$I$31</f>
        <v>*</v>
      </c>
      <c r="AC34" s="86" t="str">
        <f>[30]Abril!$I$32</f>
        <v>*</v>
      </c>
      <c r="AD34" s="86" t="str">
        <f>[30]Abril!$I$33</f>
        <v>*</v>
      </c>
      <c r="AE34" s="86" t="str">
        <f>[30]Abril!$I$34</f>
        <v>*</v>
      </c>
      <c r="AF34" s="90" t="str">
        <f>[30]Abril!$I$35</f>
        <v>*</v>
      </c>
      <c r="AI34" t="s">
        <v>35</v>
      </c>
      <c r="AJ34" t="s">
        <v>35</v>
      </c>
      <c r="AK34" t="s">
        <v>35</v>
      </c>
    </row>
    <row r="35" spans="1:38" x14ac:dyDescent="0.2">
      <c r="A35" s="74" t="s">
        <v>157</v>
      </c>
      <c r="B35" s="89" t="str">
        <f>[31]Abril!$I$5</f>
        <v>*</v>
      </c>
      <c r="C35" s="89" t="str">
        <f>[31]Abril!$I$6</f>
        <v>*</v>
      </c>
      <c r="D35" s="89" t="str">
        <f>[31]Abril!$I$7</f>
        <v>*</v>
      </c>
      <c r="E35" s="89" t="str">
        <f>[31]Abril!$I$8</f>
        <v>*</v>
      </c>
      <c r="F35" s="89" t="str">
        <f>[31]Abril!$I$9</f>
        <v>*</v>
      </c>
      <c r="G35" s="89" t="str">
        <f>[31]Abril!$I$10</f>
        <v>*</v>
      </c>
      <c r="H35" s="89" t="str">
        <f>[31]Abril!$I$11</f>
        <v>*</v>
      </c>
      <c r="I35" s="89" t="str">
        <f>[31]Abril!$I$12</f>
        <v>*</v>
      </c>
      <c r="J35" s="89" t="str">
        <f>[31]Abril!$I$13</f>
        <v>*</v>
      </c>
      <c r="K35" s="89" t="str">
        <f>[31]Abril!$I$14</f>
        <v>*</v>
      </c>
      <c r="L35" s="89" t="str">
        <f>[31]Abril!$I$15</f>
        <v>*</v>
      </c>
      <c r="M35" s="89" t="str">
        <f>[31]Abril!$I$16</f>
        <v>*</v>
      </c>
      <c r="N35" s="89" t="str">
        <f>[31]Abril!$I$17</f>
        <v>*</v>
      </c>
      <c r="O35" s="89" t="str">
        <f>[31]Abril!$I$18</f>
        <v>*</v>
      </c>
      <c r="P35" s="89" t="str">
        <f>[31]Abril!$I$19</f>
        <v>*</v>
      </c>
      <c r="Q35" s="89" t="str">
        <f>[31]Abril!$I$20</f>
        <v>*</v>
      </c>
      <c r="R35" s="89" t="str">
        <f>[31]Abril!$I$21</f>
        <v>*</v>
      </c>
      <c r="S35" s="89" t="str">
        <f>[31]Abril!$I$22</f>
        <v>*</v>
      </c>
      <c r="T35" s="86" t="str">
        <f>[31]Abril!$I$23</f>
        <v>*</v>
      </c>
      <c r="U35" s="86" t="str">
        <f>[31]Abril!$I$24</f>
        <v>*</v>
      </c>
      <c r="V35" s="86" t="str">
        <f>[31]Abril!$I$25</f>
        <v>*</v>
      </c>
      <c r="W35" s="86" t="str">
        <f>[31]Abril!$I$26</f>
        <v>*</v>
      </c>
      <c r="X35" s="86" t="str">
        <f>[31]Abril!$I$27</f>
        <v>*</v>
      </c>
      <c r="Y35" s="86" t="str">
        <f>[31]Abril!$I$28</f>
        <v>*</v>
      </c>
      <c r="Z35" s="86" t="str">
        <f>[31]Abril!$I$29</f>
        <v>*</v>
      </c>
      <c r="AA35" s="86" t="str">
        <f>[31]Abril!$I$30</f>
        <v>*</v>
      </c>
      <c r="AB35" s="86" t="str">
        <f>[31]Abril!$I$31</f>
        <v>*</v>
      </c>
      <c r="AC35" s="86" t="str">
        <f>[31]Abril!$I$32</f>
        <v>*</v>
      </c>
      <c r="AD35" s="86" t="str">
        <f>[31]Abril!$I$33</f>
        <v>*</v>
      </c>
      <c r="AE35" s="86" t="str">
        <f>[31]Abril!$I$34</f>
        <v>*</v>
      </c>
      <c r="AF35" s="90" t="str">
        <f>[31]Abril!$I$35</f>
        <v>*</v>
      </c>
      <c r="AJ35" t="s">
        <v>35</v>
      </c>
    </row>
    <row r="36" spans="1:38" x14ac:dyDescent="0.2">
      <c r="A36" s="74" t="s">
        <v>128</v>
      </c>
      <c r="B36" s="89" t="str">
        <f>[32]Abril!$I$5</f>
        <v>*</v>
      </c>
      <c r="C36" s="89" t="str">
        <f>[32]Abril!$I$6</f>
        <v>*</v>
      </c>
      <c r="D36" s="89" t="str">
        <f>[32]Abril!$I$7</f>
        <v>*</v>
      </c>
      <c r="E36" s="89" t="str">
        <f>[32]Abril!$I$8</f>
        <v>*</v>
      </c>
      <c r="F36" s="89" t="str">
        <f>[32]Abril!$I$9</f>
        <v>*</v>
      </c>
      <c r="G36" s="89" t="str">
        <f>[32]Abril!$I$10</f>
        <v>*</v>
      </c>
      <c r="H36" s="89" t="str">
        <f>[32]Abril!$I$11</f>
        <v>*</v>
      </c>
      <c r="I36" s="89" t="str">
        <f>[32]Abril!$I$12</f>
        <v>*</v>
      </c>
      <c r="J36" s="89" t="str">
        <f>[32]Abril!$I$13</f>
        <v>*</v>
      </c>
      <c r="K36" s="89" t="str">
        <f>[32]Abril!$I$14</f>
        <v>*</v>
      </c>
      <c r="L36" s="89" t="str">
        <f>[32]Abril!$I$15</f>
        <v>*</v>
      </c>
      <c r="M36" s="89" t="str">
        <f>[32]Abril!$I$16</f>
        <v>*</v>
      </c>
      <c r="N36" s="89" t="str">
        <f>[32]Abril!$I$17</f>
        <v>*</v>
      </c>
      <c r="O36" s="89" t="str">
        <f>[32]Abril!$I$18</f>
        <v>*</v>
      </c>
      <c r="P36" s="89" t="str">
        <f>[32]Abril!$I$19</f>
        <v>*</v>
      </c>
      <c r="Q36" s="86" t="str">
        <f>[32]Abril!$I$20</f>
        <v>*</v>
      </c>
      <c r="R36" s="86" t="str">
        <f>[32]Abril!$I$21</f>
        <v>*</v>
      </c>
      <c r="S36" s="86" t="str">
        <f>[32]Abril!$I$22</f>
        <v>*</v>
      </c>
      <c r="T36" s="86" t="str">
        <f>[32]Abril!$I$23</f>
        <v>*</v>
      </c>
      <c r="U36" s="86" t="str">
        <f>[32]Abril!$I$24</f>
        <v>*</v>
      </c>
      <c r="V36" s="86" t="str">
        <f>[32]Abril!$I$25</f>
        <v>*</v>
      </c>
      <c r="W36" s="86" t="str">
        <f>[32]Abril!$I$26</f>
        <v>*</v>
      </c>
      <c r="X36" s="86" t="str">
        <f>[32]Abril!$I$27</f>
        <v>*</v>
      </c>
      <c r="Y36" s="86" t="str">
        <f>[32]Abril!$I$28</f>
        <v>*</v>
      </c>
      <c r="Z36" s="86" t="str">
        <f>[32]Abril!$I$29</f>
        <v>*</v>
      </c>
      <c r="AA36" s="86" t="str">
        <f>[32]Abril!$I$30</f>
        <v>*</v>
      </c>
      <c r="AB36" s="86" t="str">
        <f>[32]Abril!$I$31</f>
        <v>*</v>
      </c>
      <c r="AC36" s="86" t="str">
        <f>[32]Abril!$I$32</f>
        <v>*</v>
      </c>
      <c r="AD36" s="86" t="str">
        <f>[32]Abril!$I$33</f>
        <v>*</v>
      </c>
      <c r="AE36" s="86" t="str">
        <f>[32]Abril!$I$34</f>
        <v>*</v>
      </c>
      <c r="AF36" s="90" t="str">
        <f>[32]Abril!$I$35</f>
        <v>*</v>
      </c>
      <c r="AI36" t="s">
        <v>35</v>
      </c>
      <c r="AJ36" t="s">
        <v>35</v>
      </c>
    </row>
    <row r="37" spans="1:38" x14ac:dyDescent="0.2">
      <c r="A37" s="74" t="s">
        <v>14</v>
      </c>
      <c r="B37" s="89" t="str">
        <f>[33]Abril!$I$5</f>
        <v>*</v>
      </c>
      <c r="C37" s="89" t="str">
        <f>[33]Abril!$I$6</f>
        <v>*</v>
      </c>
      <c r="D37" s="89" t="str">
        <f>[33]Abril!$I$7</f>
        <v>*</v>
      </c>
      <c r="E37" s="89" t="str">
        <f>[33]Abril!$I$8</f>
        <v>*</v>
      </c>
      <c r="F37" s="89" t="str">
        <f>[33]Abril!$I$9</f>
        <v>*</v>
      </c>
      <c r="G37" s="89" t="str">
        <f>[33]Abril!$I$10</f>
        <v>*</v>
      </c>
      <c r="H37" s="89" t="str">
        <f>[33]Abril!$I$11</f>
        <v>*</v>
      </c>
      <c r="I37" s="89" t="str">
        <f>[33]Abril!$I$12</f>
        <v>*</v>
      </c>
      <c r="J37" s="89" t="str">
        <f>[33]Abril!$I$13</f>
        <v>*</v>
      </c>
      <c r="K37" s="89" t="str">
        <f>[33]Abril!$I$14</f>
        <v>*</v>
      </c>
      <c r="L37" s="89" t="str">
        <f>[33]Abril!$I$15</f>
        <v>*</v>
      </c>
      <c r="M37" s="89" t="str">
        <f>[33]Abril!$I$16</f>
        <v>*</v>
      </c>
      <c r="N37" s="89" t="str">
        <f>[33]Abril!$I$17</f>
        <v>*</v>
      </c>
      <c r="O37" s="89" t="str">
        <f>[33]Abril!$I$18</f>
        <v>*</v>
      </c>
      <c r="P37" s="89" t="str">
        <f>[33]Abril!$I$19</f>
        <v>*</v>
      </c>
      <c r="Q37" s="89" t="str">
        <f>[33]Abril!$I$20</f>
        <v>*</v>
      </c>
      <c r="R37" s="89" t="str">
        <f>[33]Abril!$I$21</f>
        <v>*</v>
      </c>
      <c r="S37" s="89" t="str">
        <f>[33]Abril!$I$22</f>
        <v>*</v>
      </c>
      <c r="T37" s="89" t="str">
        <f>[33]Abril!$I$23</f>
        <v>*</v>
      </c>
      <c r="U37" s="89" t="str">
        <f>[33]Abril!$I$24</f>
        <v>*</v>
      </c>
      <c r="V37" s="89" t="str">
        <f>[33]Abril!$I$25</f>
        <v>*</v>
      </c>
      <c r="W37" s="89" t="str">
        <f>[33]Abril!$I$26</f>
        <v>*</v>
      </c>
      <c r="X37" s="89" t="str">
        <f>[33]Abril!$I$27</f>
        <v>*</v>
      </c>
      <c r="Y37" s="89" t="str">
        <f>[33]Abril!$I$28</f>
        <v>*</v>
      </c>
      <c r="Z37" s="89" t="str">
        <f>[33]Abril!$I$29</f>
        <v>*</v>
      </c>
      <c r="AA37" s="89" t="str">
        <f>[33]Abril!$I$30</f>
        <v>*</v>
      </c>
      <c r="AB37" s="89" t="str">
        <f>[33]Abril!$I$31</f>
        <v>*</v>
      </c>
      <c r="AC37" s="89" t="str">
        <f>[33]Abril!$I$32</f>
        <v>*</v>
      </c>
      <c r="AD37" s="89" t="str">
        <f>[33]Abril!$I$33</f>
        <v>*</v>
      </c>
      <c r="AE37" s="89" t="str">
        <f>[33]Abril!$I$34</f>
        <v>*</v>
      </c>
      <c r="AF37" s="83" t="str">
        <f>[33]Abril!$I$35</f>
        <v>*</v>
      </c>
      <c r="AJ37" t="s">
        <v>35</v>
      </c>
    </row>
    <row r="38" spans="1:38" x14ac:dyDescent="0.2">
      <c r="A38" s="74" t="s">
        <v>158</v>
      </c>
      <c r="B38" s="11" t="str">
        <f>[34]Abril!$I$5</f>
        <v>*</v>
      </c>
      <c r="C38" s="11" t="str">
        <f>[34]Abril!$I$6</f>
        <v>*</v>
      </c>
      <c r="D38" s="11" t="str">
        <f>[34]Abril!$I$7</f>
        <v>*</v>
      </c>
      <c r="E38" s="11" t="str">
        <f>[34]Abril!$I$8</f>
        <v>*</v>
      </c>
      <c r="F38" s="11" t="str">
        <f>[34]Abril!$I$9</f>
        <v>*</v>
      </c>
      <c r="G38" s="11" t="str">
        <f>[34]Abril!$I$10</f>
        <v>*</v>
      </c>
      <c r="H38" s="11" t="str">
        <f>[34]Abril!$I$11</f>
        <v>*</v>
      </c>
      <c r="I38" s="11" t="str">
        <f>[34]Abril!$I$12</f>
        <v>*</v>
      </c>
      <c r="J38" s="11" t="str">
        <f>[34]Abril!$I$13</f>
        <v>*</v>
      </c>
      <c r="K38" s="11" t="str">
        <f>[34]Abril!$I$14</f>
        <v>*</v>
      </c>
      <c r="L38" s="11" t="str">
        <f>[34]Abril!$I$15</f>
        <v>*</v>
      </c>
      <c r="M38" s="11" t="str">
        <f>[34]Abril!$I$16</f>
        <v>*</v>
      </c>
      <c r="N38" s="11" t="str">
        <f>[34]Abril!$I$17</f>
        <v>*</v>
      </c>
      <c r="O38" s="11" t="str">
        <f>[34]Abril!$I$18</f>
        <v>*</v>
      </c>
      <c r="P38" s="11" t="str">
        <f>[34]Abril!$I$19</f>
        <v>*</v>
      </c>
      <c r="Q38" s="86" t="str">
        <f>[34]Abril!$I$20</f>
        <v>*</v>
      </c>
      <c r="R38" s="86" t="str">
        <f>[34]Abril!$I$21</f>
        <v>*</v>
      </c>
      <c r="S38" s="86" t="str">
        <f>[34]Abril!$I$22</f>
        <v>*</v>
      </c>
      <c r="T38" s="86" t="str">
        <f>[34]Abril!$I$23</f>
        <v>*</v>
      </c>
      <c r="U38" s="86" t="str">
        <f>[34]Abril!$I$24</f>
        <v>*</v>
      </c>
      <c r="V38" s="86" t="str">
        <f>[34]Abril!$I$25</f>
        <v>*</v>
      </c>
      <c r="W38" s="86" t="str">
        <f>[34]Abril!$I$26</f>
        <v>*</v>
      </c>
      <c r="X38" s="86" t="str">
        <f>[34]Abril!$I$27</f>
        <v>*</v>
      </c>
      <c r="Y38" s="86" t="str">
        <f>[34]Abril!$I$28</f>
        <v>*</v>
      </c>
      <c r="Z38" s="86" t="str">
        <f>[34]Abril!$I$29</f>
        <v>*</v>
      </c>
      <c r="AA38" s="86" t="str">
        <f>[34]Abril!$I$30</f>
        <v>*</v>
      </c>
      <c r="AB38" s="86" t="str">
        <f>[34]Abril!$I$31</f>
        <v>*</v>
      </c>
      <c r="AC38" s="86" t="str">
        <f>[34]Abril!$I$32</f>
        <v>*</v>
      </c>
      <c r="AD38" s="86" t="str">
        <f>[34]Abril!$I$33</f>
        <v>*</v>
      </c>
      <c r="AE38" s="86" t="str">
        <f>[34]Abril!$I$34</f>
        <v>*</v>
      </c>
      <c r="AF38" s="90" t="str">
        <f>[34]Abril!$I$35</f>
        <v>*</v>
      </c>
      <c r="AI38" t="s">
        <v>35</v>
      </c>
      <c r="AJ38" t="s">
        <v>35</v>
      </c>
    </row>
    <row r="39" spans="1:38" x14ac:dyDescent="0.2">
      <c r="A39" s="74" t="s">
        <v>15</v>
      </c>
      <c r="B39" s="89" t="str">
        <f>[35]Abril!$I$5</f>
        <v>*</v>
      </c>
      <c r="C39" s="89" t="str">
        <f>[35]Abril!$I$6</f>
        <v>*</v>
      </c>
      <c r="D39" s="89" t="str">
        <f>[35]Abril!$I$7</f>
        <v>*</v>
      </c>
      <c r="E39" s="89" t="str">
        <f>[35]Abril!$I$8</f>
        <v>*</v>
      </c>
      <c r="F39" s="89" t="str">
        <f>[35]Abril!$I$9</f>
        <v>*</v>
      </c>
      <c r="G39" s="89" t="str">
        <f>[35]Abril!$I$10</f>
        <v>*</v>
      </c>
      <c r="H39" s="89" t="str">
        <f>[35]Abril!$I$11</f>
        <v>*</v>
      </c>
      <c r="I39" s="89" t="str">
        <f>[35]Abril!$I$12</f>
        <v>*</v>
      </c>
      <c r="J39" s="89" t="str">
        <f>[35]Abril!$I$13</f>
        <v>*</v>
      </c>
      <c r="K39" s="89" t="str">
        <f>[35]Abril!$I$14</f>
        <v>*</v>
      </c>
      <c r="L39" s="89" t="str">
        <f>[35]Abril!$I$15</f>
        <v>*</v>
      </c>
      <c r="M39" s="89" t="str">
        <f>[35]Abril!$I$16</f>
        <v>*</v>
      </c>
      <c r="N39" s="89" t="str">
        <f>[35]Abril!$I$17</f>
        <v>*</v>
      </c>
      <c r="O39" s="89" t="str">
        <f>[35]Abril!$I$18</f>
        <v>*</v>
      </c>
      <c r="P39" s="89" t="str">
        <f>[35]Abril!$I$19</f>
        <v>*</v>
      </c>
      <c r="Q39" s="89" t="str">
        <f>[35]Abril!$I$20</f>
        <v>*</v>
      </c>
      <c r="R39" s="89" t="str">
        <f>[35]Abril!$I$21</f>
        <v>*</v>
      </c>
      <c r="S39" s="89" t="str">
        <f>[35]Abril!$I$22</f>
        <v>*</v>
      </c>
      <c r="T39" s="89" t="str">
        <f>[35]Abril!$I$23</f>
        <v>*</v>
      </c>
      <c r="U39" s="89" t="str">
        <f>[35]Abril!$I$24</f>
        <v>*</v>
      </c>
      <c r="V39" s="89" t="str">
        <f>[35]Abril!$I$25</f>
        <v>*</v>
      </c>
      <c r="W39" s="89" t="str">
        <f>[35]Abril!$I$26</f>
        <v>*</v>
      </c>
      <c r="X39" s="89" t="str">
        <f>[35]Abril!$I$27</f>
        <v>*</v>
      </c>
      <c r="Y39" s="89" t="str">
        <f>[35]Abril!$I$28</f>
        <v>*</v>
      </c>
      <c r="Z39" s="89" t="str">
        <f>[35]Abril!$I$29</f>
        <v>*</v>
      </c>
      <c r="AA39" s="89" t="str">
        <f>[35]Abril!$I$30</f>
        <v>*</v>
      </c>
      <c r="AB39" s="89" t="str">
        <f>[35]Abril!$I$31</f>
        <v>*</v>
      </c>
      <c r="AC39" s="89" t="str">
        <f>[35]Abril!$I$32</f>
        <v>*</v>
      </c>
      <c r="AD39" s="89" t="str">
        <f>[35]Abril!$I$33</f>
        <v>*</v>
      </c>
      <c r="AE39" s="89" t="str">
        <f>[35]Abril!$I$34</f>
        <v>*</v>
      </c>
      <c r="AF39" s="83" t="str">
        <f>[35]Abril!$I$35</f>
        <v>*</v>
      </c>
      <c r="AG39" s="12" t="s">
        <v>35</v>
      </c>
      <c r="AJ39" t="s">
        <v>35</v>
      </c>
    </row>
    <row r="40" spans="1:38" x14ac:dyDescent="0.2">
      <c r="A40" s="74" t="s">
        <v>16</v>
      </c>
      <c r="B40" s="89" t="e">
        <f>#REF!</f>
        <v>#REF!</v>
      </c>
      <c r="C40" s="89" t="e">
        <f>#REF!</f>
        <v>#REF!</v>
      </c>
      <c r="D40" s="89" t="e">
        <f>#REF!</f>
        <v>#REF!</v>
      </c>
      <c r="E40" s="89" t="e">
        <f>#REF!</f>
        <v>#REF!</v>
      </c>
      <c r="F40" s="89" t="e">
        <f>#REF!</f>
        <v>#REF!</v>
      </c>
      <c r="G40" s="89" t="e">
        <f>#REF!</f>
        <v>#REF!</v>
      </c>
      <c r="H40" s="89" t="e">
        <f>#REF!</f>
        <v>#REF!</v>
      </c>
      <c r="I40" s="89" t="e">
        <f>#REF!</f>
        <v>#REF!</v>
      </c>
      <c r="J40" s="89" t="e">
        <f>#REF!</f>
        <v>#REF!</v>
      </c>
      <c r="K40" s="89" t="e">
        <f>#REF!</f>
        <v>#REF!</v>
      </c>
      <c r="L40" s="89" t="e">
        <f>#REF!</f>
        <v>#REF!</v>
      </c>
      <c r="M40" s="89" t="e">
        <f>#REF!</f>
        <v>#REF!</v>
      </c>
      <c r="N40" s="89" t="e">
        <f>#REF!</f>
        <v>#REF!</v>
      </c>
      <c r="O40" s="89" t="e">
        <f>#REF!</f>
        <v>#REF!</v>
      </c>
      <c r="P40" s="89" t="e">
        <f>#REF!</f>
        <v>#REF!</v>
      </c>
      <c r="Q40" s="89" t="e">
        <f>#REF!</f>
        <v>#REF!</v>
      </c>
      <c r="R40" s="89" t="e">
        <f>#REF!</f>
        <v>#REF!</v>
      </c>
      <c r="S40" s="89" t="e">
        <f>#REF!</f>
        <v>#REF!</v>
      </c>
      <c r="T40" s="89" t="e">
        <f>#REF!</f>
        <v>#REF!</v>
      </c>
      <c r="U40" s="89" t="e">
        <f>#REF!</f>
        <v>#REF!</v>
      </c>
      <c r="V40" s="89" t="e">
        <f>#REF!</f>
        <v>#REF!</v>
      </c>
      <c r="W40" s="89" t="e">
        <f>#REF!</f>
        <v>#REF!</v>
      </c>
      <c r="X40" s="89" t="e">
        <f>#REF!</f>
        <v>#REF!</v>
      </c>
      <c r="Y40" s="89" t="e">
        <f>#REF!</f>
        <v>#REF!</v>
      </c>
      <c r="Z40" s="89" t="e">
        <f>#REF!</f>
        <v>#REF!</v>
      </c>
      <c r="AA40" s="89" t="e">
        <f>#REF!</f>
        <v>#REF!</v>
      </c>
      <c r="AB40" s="89" t="e">
        <f>#REF!</f>
        <v>#REF!</v>
      </c>
      <c r="AC40" s="89" t="e">
        <f>#REF!</f>
        <v>#REF!</v>
      </c>
      <c r="AD40" s="89" t="e">
        <f>#REF!</f>
        <v>#REF!</v>
      </c>
      <c r="AE40" s="89" t="e">
        <f>#REF!</f>
        <v>#REF!</v>
      </c>
      <c r="AF40" s="83" t="e">
        <f>#REF!</f>
        <v>#REF!</v>
      </c>
      <c r="AH40" t="s">
        <v>35</v>
      </c>
      <c r="AI40" t="s">
        <v>35</v>
      </c>
    </row>
    <row r="41" spans="1:38" x14ac:dyDescent="0.2">
      <c r="A41" s="74" t="s">
        <v>159</v>
      </c>
      <c r="B41" s="89" t="str">
        <f>[37]Abril!$I$5</f>
        <v>*</v>
      </c>
      <c r="C41" s="89" t="str">
        <f>[37]Abril!$I$6</f>
        <v>*</v>
      </c>
      <c r="D41" s="89" t="str">
        <f>[37]Abril!$I$7</f>
        <v>*</v>
      </c>
      <c r="E41" s="89" t="str">
        <f>[37]Abril!$I$8</f>
        <v>*</v>
      </c>
      <c r="F41" s="89" t="str">
        <f>[37]Abril!$I$9</f>
        <v>*</v>
      </c>
      <c r="G41" s="89" t="str">
        <f>[37]Abril!$I$10</f>
        <v>*</v>
      </c>
      <c r="H41" s="89" t="str">
        <f>[37]Abril!$I$11</f>
        <v>*</v>
      </c>
      <c r="I41" s="89" t="str">
        <f>[37]Abril!$I$12</f>
        <v>*</v>
      </c>
      <c r="J41" s="89" t="str">
        <f>[37]Abril!$I$13</f>
        <v>*</v>
      </c>
      <c r="K41" s="89" t="str">
        <f>[37]Abril!$I$14</f>
        <v>*</v>
      </c>
      <c r="L41" s="89" t="str">
        <f>[37]Abril!$I$15</f>
        <v>*</v>
      </c>
      <c r="M41" s="89" t="str">
        <f>[37]Abril!$I$16</f>
        <v>*</v>
      </c>
      <c r="N41" s="89" t="str">
        <f>[37]Abril!$I$17</f>
        <v>*</v>
      </c>
      <c r="O41" s="89" t="str">
        <f>[37]Abril!$I$18</f>
        <v>*</v>
      </c>
      <c r="P41" s="89" t="str">
        <f>[37]Abril!$I$19</f>
        <v>*</v>
      </c>
      <c r="Q41" s="89" t="str">
        <f>[37]Abril!$I$20</f>
        <v>*</v>
      </c>
      <c r="R41" s="89" t="str">
        <f>[37]Abril!$I$21</f>
        <v>*</v>
      </c>
      <c r="S41" s="89" t="str">
        <f>[37]Abril!$I$22</f>
        <v>*</v>
      </c>
      <c r="T41" s="86" t="str">
        <f>[37]Abril!$I$23</f>
        <v>*</v>
      </c>
      <c r="U41" s="86" t="str">
        <f>[37]Abril!$I$24</f>
        <v>*</v>
      </c>
      <c r="V41" s="86" t="str">
        <f>[37]Abril!$I$25</f>
        <v>*</v>
      </c>
      <c r="W41" s="86" t="str">
        <f>[37]Abril!$I$26</f>
        <v>*</v>
      </c>
      <c r="X41" s="86" t="str">
        <f>[37]Abril!$I$27</f>
        <v>*</v>
      </c>
      <c r="Y41" s="86" t="str">
        <f>[37]Abril!$I$28</f>
        <v>*</v>
      </c>
      <c r="Z41" s="86" t="str">
        <f>[37]Abril!$I$29</f>
        <v>*</v>
      </c>
      <c r="AA41" s="86" t="str">
        <f>[37]Abril!$I$30</f>
        <v>*</v>
      </c>
      <c r="AB41" s="86" t="str">
        <f>[37]Abril!$I$31</f>
        <v>*</v>
      </c>
      <c r="AC41" s="86" t="str">
        <f>[37]Abril!$I$32</f>
        <v>*</v>
      </c>
      <c r="AD41" s="86" t="str">
        <f>[37]Abril!$I$33</f>
        <v>*</v>
      </c>
      <c r="AE41" s="86" t="str">
        <f>[37]Abril!$I$34</f>
        <v>*</v>
      </c>
      <c r="AF41" s="90" t="str">
        <f>[37]Abril!$I$35</f>
        <v>*</v>
      </c>
      <c r="AI41" t="s">
        <v>35</v>
      </c>
    </row>
    <row r="42" spans="1:38" x14ac:dyDescent="0.2">
      <c r="A42" s="74" t="s">
        <v>17</v>
      </c>
      <c r="B42" s="89" t="str">
        <f>[38]Abril!$I$5</f>
        <v>*</v>
      </c>
      <c r="C42" s="89" t="str">
        <f>[38]Abril!$I$6</f>
        <v>*</v>
      </c>
      <c r="D42" s="89" t="str">
        <f>[38]Abril!$I$7</f>
        <v>*</v>
      </c>
      <c r="E42" s="89" t="str">
        <f>[38]Abril!$I$8</f>
        <v>*</v>
      </c>
      <c r="F42" s="89" t="str">
        <f>[38]Abril!$I$9</f>
        <v>*</v>
      </c>
      <c r="G42" s="89" t="str">
        <f>[38]Abril!$I$10</f>
        <v>*</v>
      </c>
      <c r="H42" s="89" t="str">
        <f>[38]Abril!$I$11</f>
        <v>*</v>
      </c>
      <c r="I42" s="89" t="str">
        <f>[38]Abril!$I$12</f>
        <v>*</v>
      </c>
      <c r="J42" s="89" t="str">
        <f>[38]Abril!$I$13</f>
        <v>*</v>
      </c>
      <c r="K42" s="89" t="str">
        <f>[38]Abril!$I$14</f>
        <v>*</v>
      </c>
      <c r="L42" s="89" t="str">
        <f>[38]Abril!$I$15</f>
        <v>*</v>
      </c>
      <c r="M42" s="89" t="str">
        <f>[38]Abril!$I$16</f>
        <v>*</v>
      </c>
      <c r="N42" s="89" t="str">
        <f>[38]Abril!$I$17</f>
        <v>*</v>
      </c>
      <c r="O42" s="89" t="str">
        <f>[38]Abril!$I$18</f>
        <v>*</v>
      </c>
      <c r="P42" s="89" t="str">
        <f>[38]Abril!$I$19</f>
        <v>*</v>
      </c>
      <c r="Q42" s="89" t="str">
        <f>[38]Abril!$I$20</f>
        <v>*</v>
      </c>
      <c r="R42" s="89" t="str">
        <f>[38]Abril!$I$21</f>
        <v>*</v>
      </c>
      <c r="S42" s="89" t="str">
        <f>[38]Abril!$I$22</f>
        <v>*</v>
      </c>
      <c r="T42" s="89" t="str">
        <f>[38]Abril!$I$23</f>
        <v>*</v>
      </c>
      <c r="U42" s="89" t="str">
        <f>[38]Abril!$I$24</f>
        <v>*</v>
      </c>
      <c r="V42" s="89" t="str">
        <f>[38]Abril!$I$25</f>
        <v>*</v>
      </c>
      <c r="W42" s="89" t="str">
        <f>[38]Abril!$I$26</f>
        <v>*</v>
      </c>
      <c r="X42" s="89" t="str">
        <f>[38]Abril!$I$27</f>
        <v>*</v>
      </c>
      <c r="Y42" s="89" t="str">
        <f>[38]Abril!$I$28</f>
        <v>*</v>
      </c>
      <c r="Z42" s="89" t="str">
        <f>[38]Abril!$I$29</f>
        <v>*</v>
      </c>
      <c r="AA42" s="89" t="str">
        <f>[38]Abril!$I$30</f>
        <v>*</v>
      </c>
      <c r="AB42" s="89" t="str">
        <f>[38]Abril!$I$31</f>
        <v>*</v>
      </c>
      <c r="AC42" s="89" t="str">
        <f>[38]Abril!$I$32</f>
        <v>*</v>
      </c>
      <c r="AD42" s="89" t="str">
        <f>[38]Abril!$I$33</f>
        <v>*</v>
      </c>
      <c r="AE42" s="89" t="str">
        <f>[38]Abril!$I$34</f>
        <v>*</v>
      </c>
      <c r="AF42" s="83" t="str">
        <f>[38]Abril!$I$35</f>
        <v>*</v>
      </c>
      <c r="AJ42" t="s">
        <v>35</v>
      </c>
    </row>
    <row r="43" spans="1:38" x14ac:dyDescent="0.2">
      <c r="A43" s="74" t="s">
        <v>141</v>
      </c>
      <c r="B43" s="11" t="str">
        <f>[39]Abril!$I$5</f>
        <v>*</v>
      </c>
      <c r="C43" s="11" t="str">
        <f>[39]Abril!$I$6</f>
        <v>*</v>
      </c>
      <c r="D43" s="11" t="str">
        <f>[39]Abril!$I$7</f>
        <v>*</v>
      </c>
      <c r="E43" s="11" t="str">
        <f>[39]Abril!$I$8</f>
        <v>*</v>
      </c>
      <c r="F43" s="11" t="str">
        <f>[39]Abril!$I$9</f>
        <v>*</v>
      </c>
      <c r="G43" s="11" t="str">
        <f>[39]Abril!$I$10</f>
        <v>*</v>
      </c>
      <c r="H43" s="11" t="str">
        <f>[39]Abril!$I$11</f>
        <v>*</v>
      </c>
      <c r="I43" s="11" t="str">
        <f>[39]Abril!$I$12</f>
        <v>*</v>
      </c>
      <c r="J43" s="11" t="str">
        <f>[39]Abril!$I$13</f>
        <v>*</v>
      </c>
      <c r="K43" s="11" t="str">
        <f>[39]Abril!$I$14</f>
        <v>*</v>
      </c>
      <c r="L43" s="11" t="str">
        <f>[39]Abril!$I$15</f>
        <v>*</v>
      </c>
      <c r="M43" s="11" t="str">
        <f>[39]Abril!$I$16</f>
        <v>*</v>
      </c>
      <c r="N43" s="11" t="str">
        <f>[39]Abril!$I$17</f>
        <v>*</v>
      </c>
      <c r="O43" s="11" t="str">
        <f>[39]Abril!$I$18</f>
        <v>*</v>
      </c>
      <c r="P43" s="11" t="str">
        <f>[39]Abril!$I$19</f>
        <v>*</v>
      </c>
      <c r="Q43" s="11" t="str">
        <f>[39]Abril!$I$20</f>
        <v>*</v>
      </c>
      <c r="R43" s="11" t="str">
        <f>[39]Abril!$I$21</f>
        <v>*</v>
      </c>
      <c r="S43" s="11" t="str">
        <f>[39]Abril!$I$22</f>
        <v>*</v>
      </c>
      <c r="T43" s="86" t="str">
        <f>[39]Abril!$I$23</f>
        <v>*</v>
      </c>
      <c r="U43" s="86" t="str">
        <f>[39]Abril!$I$24</f>
        <v>*</v>
      </c>
      <c r="V43" s="86" t="str">
        <f>[39]Abril!$I$25</f>
        <v>*</v>
      </c>
      <c r="W43" s="86" t="str">
        <f>[39]Abril!$I$26</f>
        <v>*</v>
      </c>
      <c r="X43" s="86" t="str">
        <f>[39]Abril!$I$27</f>
        <v>*</v>
      </c>
      <c r="Y43" s="86" t="str">
        <f>[39]Abril!$I$28</f>
        <v>*</v>
      </c>
      <c r="Z43" s="86" t="str">
        <f>[39]Abril!$I$29</f>
        <v>*</v>
      </c>
      <c r="AA43" s="86" t="str">
        <f>[39]Abril!$I$30</f>
        <v>*</v>
      </c>
      <c r="AB43" s="86" t="str">
        <f>[39]Abril!$I$31</f>
        <v>*</v>
      </c>
      <c r="AC43" s="86" t="str">
        <f>[39]Abril!$I$32</f>
        <v>*</v>
      </c>
      <c r="AD43" s="86" t="str">
        <f>[39]Abril!$I$33</f>
        <v>*</v>
      </c>
      <c r="AE43" s="86" t="str">
        <f>[39]Abril!$I$34</f>
        <v>*</v>
      </c>
      <c r="AF43" s="90" t="str">
        <f>[39]Abril!$I$35</f>
        <v>*</v>
      </c>
      <c r="AI43" t="s">
        <v>35</v>
      </c>
      <c r="AJ43" t="s">
        <v>35</v>
      </c>
      <c r="AK43" t="s">
        <v>35</v>
      </c>
    </row>
    <row r="44" spans="1:38" x14ac:dyDescent="0.2">
      <c r="A44" s="74" t="s">
        <v>18</v>
      </c>
      <c r="B44" s="89" t="str">
        <f>[40]Abril!$I$5</f>
        <v>*</v>
      </c>
      <c r="C44" s="89" t="str">
        <f>[40]Abril!$I$6</f>
        <v>*</v>
      </c>
      <c r="D44" s="89" t="str">
        <f>[40]Abril!$I$7</f>
        <v>*</v>
      </c>
      <c r="E44" s="89" t="str">
        <f>[40]Abril!$I$8</f>
        <v>*</v>
      </c>
      <c r="F44" s="89" t="str">
        <f>[40]Abril!$I$9</f>
        <v>*</v>
      </c>
      <c r="G44" s="89" t="str">
        <f>[40]Abril!$I$10</f>
        <v>*</v>
      </c>
      <c r="H44" s="89" t="str">
        <f>[40]Abril!$I$11</f>
        <v>*</v>
      </c>
      <c r="I44" s="89" t="str">
        <f>[40]Abril!$I$12</f>
        <v>*</v>
      </c>
      <c r="J44" s="89" t="str">
        <f>[40]Abril!$I$13</f>
        <v>*</v>
      </c>
      <c r="K44" s="89" t="str">
        <f>[40]Abril!$I$14</f>
        <v>*</v>
      </c>
      <c r="L44" s="89" t="str">
        <f>[40]Abril!$I$15</f>
        <v>*</v>
      </c>
      <c r="M44" s="89" t="str">
        <f>[40]Abril!$I$16</f>
        <v>*</v>
      </c>
      <c r="N44" s="89" t="str">
        <f>[40]Abril!$I$17</f>
        <v>*</v>
      </c>
      <c r="O44" s="89" t="str">
        <f>[40]Abril!$I$18</f>
        <v>*</v>
      </c>
      <c r="P44" s="89" t="str">
        <f>[40]Abril!$I$19</f>
        <v>*</v>
      </c>
      <c r="Q44" s="89" t="str">
        <f>[40]Abril!$I$20</f>
        <v>*</v>
      </c>
      <c r="R44" s="89" t="str">
        <f>[40]Abril!$I$21</f>
        <v>*</v>
      </c>
      <c r="S44" s="89" t="str">
        <f>[40]Abril!$I$22</f>
        <v>*</v>
      </c>
      <c r="T44" s="89" t="str">
        <f>[40]Abril!$I$23</f>
        <v>*</v>
      </c>
      <c r="U44" s="89" t="str">
        <f>[40]Abril!$I$24</f>
        <v>*</v>
      </c>
      <c r="V44" s="89" t="str">
        <f>[40]Abril!$I$25</f>
        <v>*</v>
      </c>
      <c r="W44" s="89" t="str">
        <f>[40]Abril!$I$26</f>
        <v>*</v>
      </c>
      <c r="X44" s="89" t="str">
        <f>[40]Abril!$I$27</f>
        <v>*</v>
      </c>
      <c r="Y44" s="89" t="str">
        <f>[40]Abril!$I$28</f>
        <v>*</v>
      </c>
      <c r="Z44" s="89" t="str">
        <f>[40]Abril!$I$29</f>
        <v>*</v>
      </c>
      <c r="AA44" s="89" t="str">
        <f>[40]Abril!$I$30</f>
        <v>*</v>
      </c>
      <c r="AB44" s="89" t="str">
        <f>[40]Abril!$I$31</f>
        <v>*</v>
      </c>
      <c r="AC44" s="89" t="str">
        <f>[40]Abril!$I$32</f>
        <v>*</v>
      </c>
      <c r="AD44" s="89" t="str">
        <f>[40]Abril!$I$33</f>
        <v>*</v>
      </c>
      <c r="AE44" s="89" t="str">
        <f>[40]Abril!$I$34</f>
        <v>*</v>
      </c>
      <c r="AF44" s="83" t="str">
        <f>[40]Abril!$I$35</f>
        <v>*</v>
      </c>
      <c r="AI44" t="s">
        <v>35</v>
      </c>
      <c r="AJ44" t="s">
        <v>35</v>
      </c>
      <c r="AK44" t="s">
        <v>35</v>
      </c>
    </row>
    <row r="45" spans="1:38" x14ac:dyDescent="0.2">
      <c r="A45" s="74" t="s">
        <v>146</v>
      </c>
      <c r="B45" s="89" t="str">
        <f>[41]Abril!$I$5</f>
        <v>*</v>
      </c>
      <c r="C45" s="89" t="str">
        <f>[41]Abril!$I$6</f>
        <v>*</v>
      </c>
      <c r="D45" s="89" t="str">
        <f>[41]Abril!$I$7</f>
        <v>*</v>
      </c>
      <c r="E45" s="89" t="str">
        <f>[41]Abril!$I$8</f>
        <v>*</v>
      </c>
      <c r="F45" s="89" t="str">
        <f>[41]Abril!$I$9</f>
        <v>*</v>
      </c>
      <c r="G45" s="89" t="str">
        <f>[41]Abril!$I$10</f>
        <v>*</v>
      </c>
      <c r="H45" s="89" t="str">
        <f>[41]Abril!$I$11</f>
        <v>*</v>
      </c>
      <c r="I45" s="89" t="str">
        <f>[41]Abril!$I$12</f>
        <v>*</v>
      </c>
      <c r="J45" s="89" t="str">
        <f>[41]Abril!$I$13</f>
        <v>*</v>
      </c>
      <c r="K45" s="89" t="str">
        <f>[41]Abril!$I$14</f>
        <v>*</v>
      </c>
      <c r="L45" s="89" t="str">
        <f>[41]Abril!$I$15</f>
        <v>*</v>
      </c>
      <c r="M45" s="89" t="str">
        <f>[41]Abril!$I$16</f>
        <v>*</v>
      </c>
      <c r="N45" s="89" t="str">
        <f>[41]Abril!$I$17</f>
        <v>*</v>
      </c>
      <c r="O45" s="89" t="str">
        <f>[41]Abril!$I$18</f>
        <v>*</v>
      </c>
      <c r="P45" s="89" t="str">
        <f>[41]Abril!$I$19</f>
        <v>*</v>
      </c>
      <c r="Q45" s="89" t="str">
        <f>[41]Abril!$I$20</f>
        <v>*</v>
      </c>
      <c r="R45" s="89" t="str">
        <f>[41]Abril!$I$21</f>
        <v>*</v>
      </c>
      <c r="S45" s="89" t="str">
        <f>[41]Abril!$I$22</f>
        <v>*</v>
      </c>
      <c r="T45" s="86" t="str">
        <f>[41]Abril!$I$23</f>
        <v>*</v>
      </c>
      <c r="U45" s="86" t="str">
        <f>[41]Abril!$I$24</f>
        <v>*</v>
      </c>
      <c r="V45" s="86" t="str">
        <f>[41]Abril!$I$25</f>
        <v>*</v>
      </c>
      <c r="W45" s="86" t="str">
        <f>[41]Abril!$I$26</f>
        <v>*</v>
      </c>
      <c r="X45" s="86" t="str">
        <f>[41]Abril!$I$27</f>
        <v>*</v>
      </c>
      <c r="Y45" s="86" t="str">
        <f>[41]Abril!$I$28</f>
        <v>*</v>
      </c>
      <c r="Z45" s="86" t="str">
        <f>[41]Abril!$I$29</f>
        <v>*</v>
      </c>
      <c r="AA45" s="86" t="str">
        <f>[41]Abril!$I$30</f>
        <v>*</v>
      </c>
      <c r="AB45" s="86" t="str">
        <f>[41]Abril!$I$31</f>
        <v>*</v>
      </c>
      <c r="AC45" s="86" t="str">
        <f>[41]Abril!$I$32</f>
        <v>*</v>
      </c>
      <c r="AD45" s="86" t="str">
        <f>[41]Abril!$I$33</f>
        <v>*</v>
      </c>
      <c r="AE45" s="86" t="str">
        <f>[41]Abril!$I$34</f>
        <v>*</v>
      </c>
      <c r="AF45" s="90" t="str">
        <f>[41]Abril!$I$35</f>
        <v>*</v>
      </c>
      <c r="AH45" t="s">
        <v>35</v>
      </c>
      <c r="AI45" t="s">
        <v>35</v>
      </c>
      <c r="AJ45" t="s">
        <v>35</v>
      </c>
      <c r="AK45" t="s">
        <v>213</v>
      </c>
    </row>
    <row r="46" spans="1:38" x14ac:dyDescent="0.2">
      <c r="A46" s="74" t="s">
        <v>19</v>
      </c>
      <c r="B46" s="89" t="str">
        <f>[42]Abril!$I$5</f>
        <v>*</v>
      </c>
      <c r="C46" s="89" t="str">
        <f>[42]Abril!$I$6</f>
        <v>*</v>
      </c>
      <c r="D46" s="89" t="str">
        <f>[42]Abril!$I$7</f>
        <v>*</v>
      </c>
      <c r="E46" s="89" t="str">
        <f>[42]Abril!$I$8</f>
        <v>*</v>
      </c>
      <c r="F46" s="89" t="str">
        <f>[42]Abril!$I$9</f>
        <v>*</v>
      </c>
      <c r="G46" s="89" t="str">
        <f>[42]Abril!$I$10</f>
        <v>*</v>
      </c>
      <c r="H46" s="89" t="str">
        <f>[42]Abril!$I$11</f>
        <v>*</v>
      </c>
      <c r="I46" s="89" t="str">
        <f>[42]Abril!$I$12</f>
        <v>*</v>
      </c>
      <c r="J46" s="89" t="str">
        <f>[42]Abril!$I$13</f>
        <v>*</v>
      </c>
      <c r="K46" s="89" t="str">
        <f>[42]Abril!$I$14</f>
        <v>*</v>
      </c>
      <c r="L46" s="89" t="str">
        <f>[42]Abril!$I$15</f>
        <v>*</v>
      </c>
      <c r="M46" s="89" t="str">
        <f>[42]Abril!$I$16</f>
        <v>*</v>
      </c>
      <c r="N46" s="89" t="str">
        <f>[42]Abril!$I$17</f>
        <v>*</v>
      </c>
      <c r="O46" s="89" t="str">
        <f>[42]Abril!$I$18</f>
        <v>*</v>
      </c>
      <c r="P46" s="89" t="str">
        <f>[42]Abril!$I$19</f>
        <v>*</v>
      </c>
      <c r="Q46" s="89" t="str">
        <f>[42]Abril!$I$20</f>
        <v>*</v>
      </c>
      <c r="R46" s="89" t="str">
        <f>[42]Abril!$I$21</f>
        <v>*</v>
      </c>
      <c r="S46" s="89" t="str">
        <f>[42]Abril!$I$22</f>
        <v>*</v>
      </c>
      <c r="T46" s="89" t="str">
        <f>[42]Abril!$I$23</f>
        <v>*</v>
      </c>
      <c r="U46" s="89" t="str">
        <f>[42]Abril!$I$24</f>
        <v>*</v>
      </c>
      <c r="V46" s="89" t="str">
        <f>[42]Abril!$I$25</f>
        <v>*</v>
      </c>
      <c r="W46" s="89" t="str">
        <f>[42]Abril!$I$26</f>
        <v>*</v>
      </c>
      <c r="X46" s="89" t="str">
        <f>[42]Abril!$I$27</f>
        <v>*</v>
      </c>
      <c r="Y46" s="89" t="str">
        <f>[42]Abril!$I$28</f>
        <v>*</v>
      </c>
      <c r="Z46" s="89" t="str">
        <f>[42]Abril!$I$29</f>
        <v>*</v>
      </c>
      <c r="AA46" s="89" t="str">
        <f>[42]Abril!$I$30</f>
        <v>*</v>
      </c>
      <c r="AB46" s="89" t="str">
        <f>[42]Abril!$I$31</f>
        <v>*</v>
      </c>
      <c r="AC46" s="89" t="str">
        <f>[42]Abril!$I$32</f>
        <v>*</v>
      </c>
      <c r="AD46" s="89" t="str">
        <f>[42]Abril!$I$33</f>
        <v>*</v>
      </c>
      <c r="AE46" s="89" t="str">
        <f>[42]Abril!$I$34</f>
        <v>*</v>
      </c>
      <c r="AF46" s="83" t="str">
        <f>[42]Abril!$I$35</f>
        <v>*</v>
      </c>
      <c r="AG46" s="12" t="s">
        <v>35</v>
      </c>
      <c r="AI46" t="s">
        <v>35</v>
      </c>
    </row>
    <row r="47" spans="1:38" x14ac:dyDescent="0.2">
      <c r="A47" s="74" t="s">
        <v>23</v>
      </c>
      <c r="B47" s="89" t="str">
        <f>[43]Abril!$I$5</f>
        <v>*</v>
      </c>
      <c r="C47" s="89" t="str">
        <f>[43]Abril!$I$6</f>
        <v>*</v>
      </c>
      <c r="D47" s="89" t="str">
        <f>[43]Abril!$I$7</f>
        <v>*</v>
      </c>
      <c r="E47" s="89" t="str">
        <f>[43]Abril!$I$8</f>
        <v>*</v>
      </c>
      <c r="F47" s="89" t="str">
        <f>[43]Abril!$I$9</f>
        <v>*</v>
      </c>
      <c r="G47" s="89" t="str">
        <f>[43]Abril!$I$10</f>
        <v>*</v>
      </c>
      <c r="H47" s="89" t="str">
        <f>[43]Abril!$I$11</f>
        <v>*</v>
      </c>
      <c r="I47" s="89" t="str">
        <f>[43]Abril!$I$12</f>
        <v>*</v>
      </c>
      <c r="J47" s="89" t="str">
        <f>[43]Abril!$I$13</f>
        <v>*</v>
      </c>
      <c r="K47" s="89" t="str">
        <f>[43]Abril!$I$14</f>
        <v>*</v>
      </c>
      <c r="L47" s="89" t="str">
        <f>[43]Abril!$I$15</f>
        <v>*</v>
      </c>
      <c r="M47" s="89" t="str">
        <f>[43]Abril!$I$16</f>
        <v>*</v>
      </c>
      <c r="N47" s="89" t="str">
        <f>[43]Abril!$I$17</f>
        <v>*</v>
      </c>
      <c r="O47" s="89" t="str">
        <f>[43]Abril!$I$18</f>
        <v>*</v>
      </c>
      <c r="P47" s="89" t="str">
        <f>[43]Abril!$I$19</f>
        <v>*</v>
      </c>
      <c r="Q47" s="89" t="str">
        <f>[43]Abril!$I$20</f>
        <v>*</v>
      </c>
      <c r="R47" s="89" t="str">
        <f>[43]Abril!$I$21</f>
        <v>*</v>
      </c>
      <c r="S47" s="89" t="str">
        <f>[43]Abril!$I$22</f>
        <v>*</v>
      </c>
      <c r="T47" s="89" t="str">
        <f>[43]Abril!$I$23</f>
        <v>*</v>
      </c>
      <c r="U47" s="89" t="str">
        <f>[43]Abril!$I$24</f>
        <v>*</v>
      </c>
      <c r="V47" s="89" t="str">
        <f>[43]Abril!$I$25</f>
        <v>*</v>
      </c>
      <c r="W47" s="89" t="str">
        <f>[43]Abril!$I$26</f>
        <v>*</v>
      </c>
      <c r="X47" s="89" t="str">
        <f>[43]Abril!$I$27</f>
        <v>*</v>
      </c>
      <c r="Y47" s="89" t="str">
        <f>[43]Abril!$I$28</f>
        <v>*</v>
      </c>
      <c r="Z47" s="89" t="str">
        <f>[43]Abril!$I$29</f>
        <v>*</v>
      </c>
      <c r="AA47" s="89" t="str">
        <f>[43]Abril!$I$30</f>
        <v>*</v>
      </c>
      <c r="AB47" s="89" t="str">
        <f>[43]Abril!$I$31</f>
        <v>*</v>
      </c>
      <c r="AC47" s="89" t="str">
        <f>[43]Abril!$I$32</f>
        <v>*</v>
      </c>
      <c r="AD47" s="89" t="str">
        <f>[43]Abril!$I$33</f>
        <v>*</v>
      </c>
      <c r="AE47" s="89" t="str">
        <f>[43]Abril!$I$34</f>
        <v>*</v>
      </c>
      <c r="AF47" s="83" t="str">
        <f>[43]Abril!$I$35</f>
        <v>*</v>
      </c>
      <c r="AH47" t="s">
        <v>35</v>
      </c>
      <c r="AJ47" t="s">
        <v>35</v>
      </c>
      <c r="AK47" t="s">
        <v>35</v>
      </c>
    </row>
    <row r="48" spans="1:38" x14ac:dyDescent="0.2">
      <c r="A48" s="74" t="s">
        <v>34</v>
      </c>
      <c r="B48" s="89" t="str">
        <f>[44]Abril!$I$5</f>
        <v>*</v>
      </c>
      <c r="C48" s="89" t="str">
        <f>[44]Abril!$I$6</f>
        <v>*</v>
      </c>
      <c r="D48" s="89" t="str">
        <f>[44]Abril!$I$7</f>
        <v>*</v>
      </c>
      <c r="E48" s="89" t="str">
        <f>[44]Abril!$I$8</f>
        <v>*</v>
      </c>
      <c r="F48" s="89" t="str">
        <f>[44]Abril!$I$9</f>
        <v>*</v>
      </c>
      <c r="G48" s="89" t="str">
        <f>[44]Abril!$I$10</f>
        <v>*</v>
      </c>
      <c r="H48" s="89" t="str">
        <f>[44]Abril!$I$11</f>
        <v>*</v>
      </c>
      <c r="I48" s="89" t="str">
        <f>[44]Abril!$I$12</f>
        <v>*</v>
      </c>
      <c r="J48" s="89" t="str">
        <f>[44]Abril!$I$13</f>
        <v>*</v>
      </c>
      <c r="K48" s="89" t="str">
        <f>[44]Abril!$I$14</f>
        <v>*</v>
      </c>
      <c r="L48" s="89" t="str">
        <f>[44]Abril!$I$15</f>
        <v>*</v>
      </c>
      <c r="M48" s="89" t="str">
        <f>[44]Abril!$I$16</f>
        <v>*</v>
      </c>
      <c r="N48" s="89" t="str">
        <f>[44]Abril!$I$17</f>
        <v>*</v>
      </c>
      <c r="O48" s="89" t="str">
        <f>[44]Abril!$I$18</f>
        <v>*</v>
      </c>
      <c r="P48" s="89" t="str">
        <f>[44]Abril!$I$19</f>
        <v>*</v>
      </c>
      <c r="Q48" s="89" t="str">
        <f>[44]Abril!$I$20</f>
        <v>*</v>
      </c>
      <c r="R48" s="89" t="str">
        <f>[44]Abril!$I$21</f>
        <v>*</v>
      </c>
      <c r="S48" s="89" t="str">
        <f>[44]Abril!$I$22</f>
        <v>*</v>
      </c>
      <c r="T48" s="89" t="str">
        <f>[44]Abril!$I$23</f>
        <v>*</v>
      </c>
      <c r="U48" s="89" t="str">
        <f>[44]Abril!$I$24</f>
        <v>*</v>
      </c>
      <c r="V48" s="89" t="str">
        <f>[44]Abril!$I$25</f>
        <v>*</v>
      </c>
      <c r="W48" s="89" t="str">
        <f>[44]Abril!$I$26</f>
        <v>*</v>
      </c>
      <c r="X48" s="89" t="str">
        <f>[44]Abril!$I$27</f>
        <v>*</v>
      </c>
      <c r="Y48" s="89" t="str">
        <f>[44]Abril!$I$28</f>
        <v>*</v>
      </c>
      <c r="Z48" s="89" t="str">
        <f>[44]Abril!$I$29</f>
        <v>*</v>
      </c>
      <c r="AA48" s="89" t="str">
        <f>[44]Abril!$I$30</f>
        <v>*</v>
      </c>
      <c r="AB48" s="89" t="str">
        <f>[44]Abril!$I$31</f>
        <v>*</v>
      </c>
      <c r="AC48" s="89" t="str">
        <f>[44]Abril!$I$32</f>
        <v>*</v>
      </c>
      <c r="AD48" s="89" t="str">
        <f>[44]Abril!$I$33</f>
        <v>*</v>
      </c>
      <c r="AE48" s="89" t="str">
        <f>[44]Abril!$I$34</f>
        <v>*</v>
      </c>
      <c r="AF48" s="83" t="str">
        <f>[44]Abril!$I$35</f>
        <v>*</v>
      </c>
      <c r="AG48" s="12" t="s">
        <v>35</v>
      </c>
      <c r="AI48" t="s">
        <v>35</v>
      </c>
      <c r="AJ48" t="s">
        <v>35</v>
      </c>
      <c r="AL48" t="s">
        <v>35</v>
      </c>
    </row>
    <row r="49" spans="1:37" ht="13.5" thickBot="1" x14ac:dyDescent="0.25">
      <c r="A49" s="75" t="s">
        <v>20</v>
      </c>
      <c r="B49" s="86" t="str">
        <f>[45]Abril!$I$5</f>
        <v>*</v>
      </c>
      <c r="C49" s="86" t="str">
        <f>[45]Abril!$I$6</f>
        <v>*</v>
      </c>
      <c r="D49" s="86" t="str">
        <f>[45]Abril!$I$7</f>
        <v>*</v>
      </c>
      <c r="E49" s="86" t="str">
        <f>[45]Abril!$I$8</f>
        <v>*</v>
      </c>
      <c r="F49" s="86" t="str">
        <f>[45]Abril!$I$9</f>
        <v>*</v>
      </c>
      <c r="G49" s="86" t="str">
        <f>[45]Abril!$I$10</f>
        <v>*</v>
      </c>
      <c r="H49" s="86" t="str">
        <f>[45]Abril!$I$11</f>
        <v>*</v>
      </c>
      <c r="I49" s="86" t="str">
        <f>[45]Abril!$I$12</f>
        <v>*</v>
      </c>
      <c r="J49" s="86" t="str">
        <f>[45]Abril!$I$13</f>
        <v>*</v>
      </c>
      <c r="K49" s="86" t="str">
        <f>[45]Abril!$I$14</f>
        <v>*</v>
      </c>
      <c r="L49" s="86" t="str">
        <f>[45]Abril!$I$15</f>
        <v>*</v>
      </c>
      <c r="M49" s="86" t="str">
        <f>[45]Abril!$I$16</f>
        <v>*</v>
      </c>
      <c r="N49" s="86" t="str">
        <f>[45]Abril!$I$17</f>
        <v>*</v>
      </c>
      <c r="O49" s="86" t="str">
        <f>[45]Abril!$I$18</f>
        <v>*</v>
      </c>
      <c r="P49" s="86" t="str">
        <f>[45]Abril!$I$19</f>
        <v>*</v>
      </c>
      <c r="Q49" s="86" t="str">
        <f>[45]Abril!$I$20</f>
        <v>*</v>
      </c>
      <c r="R49" s="86" t="str">
        <f>[45]Abril!$I$21</f>
        <v>*</v>
      </c>
      <c r="S49" s="86" t="str">
        <f>[45]Abril!$I$22</f>
        <v>*</v>
      </c>
      <c r="T49" s="86" t="str">
        <f>[45]Abril!$I$23</f>
        <v>*</v>
      </c>
      <c r="U49" s="86" t="str">
        <f>[45]Abril!$I$24</f>
        <v>*</v>
      </c>
      <c r="V49" s="86" t="str">
        <f>[45]Abril!$I$25</f>
        <v>*</v>
      </c>
      <c r="W49" s="86" t="str">
        <f>[45]Abril!$I$26</f>
        <v>*</v>
      </c>
      <c r="X49" s="86" t="str">
        <f>[45]Abril!$I$27</f>
        <v>*</v>
      </c>
      <c r="Y49" s="86" t="str">
        <f>[45]Abril!$I$28</f>
        <v>*</v>
      </c>
      <c r="Z49" s="86" t="str">
        <f>[45]Abril!$I$29</f>
        <v>*</v>
      </c>
      <c r="AA49" s="86" t="str">
        <f>[45]Abril!$I$30</f>
        <v>*</v>
      </c>
      <c r="AB49" s="86" t="str">
        <f>[45]Abril!$I$31</f>
        <v>*</v>
      </c>
      <c r="AC49" s="86" t="str">
        <f>[45]Abril!$I$32</f>
        <v>*</v>
      </c>
      <c r="AD49" s="86" t="str">
        <f>[45]Abril!$I$33</f>
        <v>*</v>
      </c>
      <c r="AE49" s="86" t="str">
        <f>[45]Abril!$I$34</f>
        <v>*</v>
      </c>
      <c r="AF49" s="83" t="str">
        <f>[45]Abril!$I$35</f>
        <v>*</v>
      </c>
    </row>
    <row r="50" spans="1:37" s="5" customFormat="1" ht="17.100000000000001" customHeight="1" thickBot="1" x14ac:dyDescent="0.25">
      <c r="A50" s="76" t="s">
        <v>208</v>
      </c>
      <c r="B50" s="77" t="s">
        <v>210</v>
      </c>
      <c r="C50" s="78" t="s">
        <v>210</v>
      </c>
      <c r="D50" s="78" t="s">
        <v>210</v>
      </c>
      <c r="E50" s="78" t="s">
        <v>210</v>
      </c>
      <c r="F50" s="78" t="s">
        <v>210</v>
      </c>
      <c r="G50" s="78" t="s">
        <v>210</v>
      </c>
      <c r="H50" s="78" t="s">
        <v>210</v>
      </c>
      <c r="I50" s="78" t="s">
        <v>210</v>
      </c>
      <c r="J50" s="78" t="s">
        <v>210</v>
      </c>
      <c r="K50" s="78" t="s">
        <v>210</v>
      </c>
      <c r="L50" s="78" t="s">
        <v>210</v>
      </c>
      <c r="M50" s="78" t="s">
        <v>210</v>
      </c>
      <c r="N50" s="78" t="s">
        <v>210</v>
      </c>
      <c r="O50" s="78" t="s">
        <v>210</v>
      </c>
      <c r="P50" s="78" t="s">
        <v>210</v>
      </c>
      <c r="Q50" s="78" t="s">
        <v>210</v>
      </c>
      <c r="R50" s="78" t="s">
        <v>210</v>
      </c>
      <c r="S50" s="78" t="s">
        <v>210</v>
      </c>
      <c r="T50" s="78" t="s">
        <v>210</v>
      </c>
      <c r="U50" s="78" t="s">
        <v>210</v>
      </c>
      <c r="V50" s="78" t="s">
        <v>210</v>
      </c>
      <c r="W50" s="78" t="s">
        <v>210</v>
      </c>
      <c r="X50" s="78" t="s">
        <v>210</v>
      </c>
      <c r="Y50" s="78" t="s">
        <v>210</v>
      </c>
      <c r="Z50" s="78" t="s">
        <v>210</v>
      </c>
      <c r="AA50" s="78" t="s">
        <v>210</v>
      </c>
      <c r="AB50" s="78" t="s">
        <v>210</v>
      </c>
      <c r="AC50" s="78" t="s">
        <v>210</v>
      </c>
      <c r="AD50" s="78" t="s">
        <v>210</v>
      </c>
      <c r="AE50" s="82" t="s">
        <v>210</v>
      </c>
      <c r="AF50" s="91"/>
      <c r="AK50" s="5" t="s">
        <v>35</v>
      </c>
    </row>
    <row r="51" spans="1:37" s="8" customFormat="1" ht="13.5" thickBot="1" x14ac:dyDescent="0.25">
      <c r="A51" s="158" t="s">
        <v>207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60"/>
      <c r="AF51" s="84" t="s">
        <v>210</v>
      </c>
      <c r="AK51" s="8" t="s">
        <v>35</v>
      </c>
    </row>
    <row r="52" spans="1:37" x14ac:dyDescent="0.2">
      <c r="A52" s="34"/>
      <c r="B52" s="35"/>
      <c r="C52" s="35"/>
      <c r="D52" s="35"/>
      <c r="E52" s="35"/>
      <c r="F52" s="35"/>
      <c r="G52" s="3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41"/>
      <c r="AE52" s="45" t="s">
        <v>35</v>
      </c>
      <c r="AF52" s="66"/>
    </row>
    <row r="53" spans="1:37" x14ac:dyDescent="0.2">
      <c r="A53" s="34"/>
      <c r="B53" s="36"/>
      <c r="C53" s="36"/>
      <c r="D53" s="36"/>
      <c r="E53" s="36"/>
      <c r="F53" s="36"/>
      <c r="G53" s="36"/>
      <c r="H53" s="36"/>
      <c r="I53" s="36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156"/>
      <c r="U53" s="156"/>
      <c r="V53" s="156"/>
      <c r="W53" s="156"/>
      <c r="X53" s="156"/>
      <c r="Y53" s="64"/>
      <c r="Z53" s="64"/>
      <c r="AA53" s="64"/>
      <c r="AB53" s="64"/>
      <c r="AC53" s="64"/>
      <c r="AD53" s="64"/>
      <c r="AE53" s="64"/>
      <c r="AF53" s="66"/>
      <c r="AK53" t="s">
        <v>35</v>
      </c>
    </row>
    <row r="54" spans="1:37" x14ac:dyDescent="0.2">
      <c r="A54" s="37"/>
      <c r="B54" s="64"/>
      <c r="C54" s="64"/>
      <c r="D54" s="64"/>
      <c r="E54" s="64"/>
      <c r="F54" s="64"/>
      <c r="G54" s="64"/>
      <c r="H54" s="64"/>
      <c r="I54" s="64"/>
      <c r="J54" s="65"/>
      <c r="K54" s="65"/>
      <c r="L54" s="65"/>
      <c r="M54" s="65"/>
      <c r="N54" s="65"/>
      <c r="O54" s="65"/>
      <c r="P54" s="65"/>
      <c r="Q54" s="64"/>
      <c r="R54" s="64"/>
      <c r="S54" s="64"/>
      <c r="T54" s="157"/>
      <c r="U54" s="157"/>
      <c r="V54" s="157"/>
      <c r="W54" s="157"/>
      <c r="X54" s="157"/>
      <c r="Y54" s="64"/>
      <c r="Z54" s="64"/>
      <c r="AA54" s="64"/>
      <c r="AB54" s="64"/>
      <c r="AC54" s="64"/>
      <c r="AD54" s="41"/>
      <c r="AE54" s="41"/>
      <c r="AF54" s="66"/>
    </row>
    <row r="55" spans="1:37" x14ac:dyDescent="0.2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41"/>
      <c r="AE55" s="41"/>
      <c r="AF55" s="66"/>
    </row>
    <row r="56" spans="1:37" x14ac:dyDescent="0.2">
      <c r="A56" s="3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1"/>
      <c r="AF56" s="66"/>
    </row>
    <row r="57" spans="1:37" x14ac:dyDescent="0.2">
      <c r="A57" s="37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23"/>
      <c r="AF57" s="66"/>
    </row>
    <row r="58" spans="1:37" ht="13.5" thickBot="1" x14ac:dyDescent="0.25">
      <c r="A58" s="46"/>
      <c r="B58" s="47"/>
      <c r="C58" s="47"/>
      <c r="D58" s="47"/>
      <c r="E58" s="47"/>
      <c r="F58" s="47"/>
      <c r="G58" s="47" t="s">
        <v>35</v>
      </c>
      <c r="H58" s="47"/>
      <c r="I58" s="47"/>
      <c r="J58" s="47"/>
      <c r="K58" s="47"/>
      <c r="L58" s="47" t="s">
        <v>35</v>
      </c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67"/>
    </row>
    <row r="59" spans="1:37" x14ac:dyDescent="0.2">
      <c r="AF59" s="7"/>
    </row>
    <row r="62" spans="1:37" x14ac:dyDescent="0.2">
      <c r="V62" s="2" t="s">
        <v>35</v>
      </c>
    </row>
    <row r="66" spans="10:33" x14ac:dyDescent="0.2">
      <c r="Q66" s="2" t="s">
        <v>35</v>
      </c>
    </row>
    <row r="67" spans="10:33" x14ac:dyDescent="0.2">
      <c r="J67" s="2" t="s">
        <v>35</v>
      </c>
      <c r="AG67" t="s">
        <v>35</v>
      </c>
    </row>
    <row r="69" spans="10:33" x14ac:dyDescent="0.2">
      <c r="O69" s="2" t="s">
        <v>35</v>
      </c>
    </row>
    <row r="70" spans="10:33" x14ac:dyDescent="0.2">
      <c r="P70" s="2" t="s">
        <v>35</v>
      </c>
      <c r="AB70" s="2" t="s">
        <v>35</v>
      </c>
    </row>
    <row r="74" spans="10:33" x14ac:dyDescent="0.2">
      <c r="Z74" s="2" t="s">
        <v>35</v>
      </c>
    </row>
    <row r="82" spans="22:22" x14ac:dyDescent="0.2">
      <c r="V82" s="2" t="s">
        <v>35</v>
      </c>
    </row>
  </sheetData>
  <mergeCells count="36">
    <mergeCell ref="T53:X53"/>
    <mergeCell ref="T54:X54"/>
    <mergeCell ref="M3:M4"/>
    <mergeCell ref="N3:N4"/>
    <mergeCell ref="O3:O4"/>
    <mergeCell ref="P3:P4"/>
    <mergeCell ref="Q3:Q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zoomScale="90" zoomScaleNormal="90" workbookViewId="0">
      <selection activeCell="K33" sqref="K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6" width="5.42578125" style="2" bestFit="1" customWidth="1"/>
    <col min="27" max="27" width="6.285156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1" t="s">
        <v>216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3" s="4" customFormat="1" ht="20.100000000000001" customHeight="1" x14ac:dyDescent="0.2">
      <c r="A2" s="134" t="s">
        <v>21</v>
      </c>
      <c r="B2" s="128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</row>
    <row r="3" spans="1:33" s="5" customFormat="1" ht="20.100000000000001" customHeight="1" x14ac:dyDescent="0.2">
      <c r="A3" s="134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5" t="s">
        <v>27</v>
      </c>
      <c r="AG3" s="98" t="s">
        <v>26</v>
      </c>
    </row>
    <row r="4" spans="1:33" s="5" customFormat="1" ht="20.100000000000001" customHeight="1" x14ac:dyDescent="0.2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95" t="s">
        <v>25</v>
      </c>
      <c r="AG4" s="98" t="s">
        <v>25</v>
      </c>
    </row>
    <row r="5" spans="1:33" s="5" customFormat="1" x14ac:dyDescent="0.2">
      <c r="A5" s="43" t="s">
        <v>30</v>
      </c>
      <c r="B5" s="110">
        <f>[1]Abril!$J$5</f>
        <v>15.840000000000002</v>
      </c>
      <c r="C5" s="110">
        <f>[1]Abril!$J$6</f>
        <v>24.840000000000003</v>
      </c>
      <c r="D5" s="110">
        <f>[1]Abril!$J$7</f>
        <v>18.720000000000002</v>
      </c>
      <c r="E5" s="110">
        <f>[1]Abril!$J$8</f>
        <v>17.28</v>
      </c>
      <c r="F5" s="110">
        <f>[1]Abril!$J$9</f>
        <v>16.559999999999999</v>
      </c>
      <c r="G5" s="110">
        <f>[1]Abril!$J$10</f>
        <v>21.240000000000002</v>
      </c>
      <c r="H5" s="110">
        <f>[1]Abril!$J$11</f>
        <v>34.56</v>
      </c>
      <c r="I5" s="110">
        <f>[1]Abril!$J$12</f>
        <v>23.400000000000002</v>
      </c>
      <c r="J5" s="110">
        <f>[1]Abril!$J$13</f>
        <v>27</v>
      </c>
      <c r="K5" s="110">
        <f>[1]Abril!$J$14</f>
        <v>20.88</v>
      </c>
      <c r="L5" s="110">
        <f>[1]Abril!$J$15</f>
        <v>25.56</v>
      </c>
      <c r="M5" s="110">
        <f>[1]Abril!$J$16</f>
        <v>31.680000000000003</v>
      </c>
      <c r="N5" s="110">
        <f>[1]Abril!$J$17</f>
        <v>25.2</v>
      </c>
      <c r="O5" s="110">
        <f>[1]Abril!$J$18</f>
        <v>30.6</v>
      </c>
      <c r="P5" s="110">
        <f>[1]Abril!$J$19</f>
        <v>34.92</v>
      </c>
      <c r="Q5" s="110">
        <f>[1]Abril!$J$20</f>
        <v>43.56</v>
      </c>
      <c r="R5" s="110">
        <f>[1]Abril!$J$21</f>
        <v>23.759999999999998</v>
      </c>
      <c r="S5" s="110">
        <f>[1]Abril!$J$22</f>
        <v>20.88</v>
      </c>
      <c r="T5" s="110">
        <f>[1]Abril!$J$23</f>
        <v>19.8</v>
      </c>
      <c r="U5" s="110">
        <f>[1]Abril!$J$24</f>
        <v>21.6</v>
      </c>
      <c r="V5" s="110">
        <f>[1]Abril!$J$25</f>
        <v>18.36</v>
      </c>
      <c r="W5" s="110">
        <f>[1]Abril!$J$26</f>
        <v>23.040000000000003</v>
      </c>
      <c r="X5" s="110">
        <f>[1]Abril!$J$27</f>
        <v>20.52</v>
      </c>
      <c r="Y5" s="110">
        <f>[1]Abril!$J$28</f>
        <v>21.240000000000002</v>
      </c>
      <c r="Z5" s="110">
        <f>[1]Abril!$J$29</f>
        <v>21.96</v>
      </c>
      <c r="AA5" s="110">
        <f>[1]Abril!$J$30</f>
        <v>22.32</v>
      </c>
      <c r="AB5" s="110">
        <f>[1]Abril!$J$31</f>
        <v>41.76</v>
      </c>
      <c r="AC5" s="110">
        <f>[1]Abril!$J$32</f>
        <v>25.92</v>
      </c>
      <c r="AD5" s="110">
        <f>[1]Abril!$J$33</f>
        <v>26.64</v>
      </c>
      <c r="AE5" s="110">
        <f>[1]Abril!$J$34</f>
        <v>34.92</v>
      </c>
      <c r="AF5" s="111">
        <f>MAX(B5:AE5)</f>
        <v>43.56</v>
      </c>
      <c r="AG5" s="112">
        <f>AVERAGE(B5:AE5)</f>
        <v>25.151999999999997</v>
      </c>
    </row>
    <row r="6" spans="1:33" x14ac:dyDescent="0.2">
      <c r="A6" s="43" t="s">
        <v>0</v>
      </c>
      <c r="B6" s="113">
        <f>[2]Abril!$J$5</f>
        <v>12.96</v>
      </c>
      <c r="C6" s="113">
        <f>[2]Abril!$J$6</f>
        <v>13.68</v>
      </c>
      <c r="D6" s="113">
        <f>[2]Abril!$J$7</f>
        <v>22.32</v>
      </c>
      <c r="E6" s="113">
        <f>[2]Abril!$J$8</f>
        <v>21.240000000000002</v>
      </c>
      <c r="F6" s="113">
        <f>[2]Abril!$J$9</f>
        <v>10.44</v>
      </c>
      <c r="G6" s="113">
        <f>[2]Abril!$J$10</f>
        <v>21.240000000000002</v>
      </c>
      <c r="H6" s="113">
        <f>[2]Abril!$J$11</f>
        <v>25.56</v>
      </c>
      <c r="I6" s="113">
        <f>[2]Abril!$J$12</f>
        <v>25.56</v>
      </c>
      <c r="J6" s="113">
        <f>[2]Abril!$J$13</f>
        <v>22.32</v>
      </c>
      <c r="K6" s="113">
        <f>[2]Abril!$J$14</f>
        <v>24.48</v>
      </c>
      <c r="L6" s="113">
        <f>[2]Abril!$J$15</f>
        <v>21.240000000000002</v>
      </c>
      <c r="M6" s="113">
        <f>[2]Abril!$J$16</f>
        <v>29.16</v>
      </c>
      <c r="N6" s="113">
        <f>[2]Abril!$J$17</f>
        <v>18</v>
      </c>
      <c r="O6" s="113">
        <f>[2]Abril!$J$18</f>
        <v>17.28</v>
      </c>
      <c r="P6" s="113">
        <f>[2]Abril!$J$19</f>
        <v>31.319999999999997</v>
      </c>
      <c r="Q6" s="113">
        <f>[2]Abril!$J$20</f>
        <v>23.040000000000003</v>
      </c>
      <c r="R6" s="113">
        <f>[2]Abril!$J$21</f>
        <v>16.559999999999999</v>
      </c>
      <c r="S6" s="113">
        <f>[2]Abril!$J$22</f>
        <v>8.64</v>
      </c>
      <c r="T6" s="113">
        <f>[2]Abril!$J$23</f>
        <v>25.56</v>
      </c>
      <c r="U6" s="113">
        <f>[2]Abril!$J$24</f>
        <v>20.16</v>
      </c>
      <c r="V6" s="113">
        <f>[2]Abril!$J$25</f>
        <v>20.52</v>
      </c>
      <c r="W6" s="113">
        <f>[2]Abril!$J$26</f>
        <v>27</v>
      </c>
      <c r="X6" s="113">
        <f>[2]Abril!$J$27</f>
        <v>25.92</v>
      </c>
      <c r="Y6" s="113">
        <f>[2]Abril!$J$28</f>
        <v>12.96</v>
      </c>
      <c r="Z6" s="113">
        <f>[2]Abril!$J$29</f>
        <v>19.440000000000001</v>
      </c>
      <c r="AA6" s="113">
        <f>[2]Abril!$J$30</f>
        <v>24.840000000000003</v>
      </c>
      <c r="AB6" s="113">
        <f>[2]Abril!$J$31</f>
        <v>32.4</v>
      </c>
      <c r="AC6" s="113">
        <f>[2]Abril!$J$32</f>
        <v>28.44</v>
      </c>
      <c r="AD6" s="113">
        <f>[2]Abril!$J$33</f>
        <v>37.080000000000005</v>
      </c>
      <c r="AE6" s="113">
        <f>[2]Abril!$J$34</f>
        <v>39.24</v>
      </c>
      <c r="AF6" s="122">
        <f t="shared" ref="AF6:AF24" si="1">MAX(B6:AE6)</f>
        <v>39.24</v>
      </c>
      <c r="AG6" s="112">
        <f t="shared" ref="AG6:AG24" si="2">AVERAGE(B6:AE6)</f>
        <v>22.620000000000005</v>
      </c>
    </row>
    <row r="7" spans="1:33" x14ac:dyDescent="0.2">
      <c r="A7" s="43" t="s">
        <v>88</v>
      </c>
      <c r="B7" s="113">
        <f>[3]Abril!$J$5</f>
        <v>20.88</v>
      </c>
      <c r="C7" s="113">
        <f>[3]Abril!$J$6</f>
        <v>16.2</v>
      </c>
      <c r="D7" s="113">
        <f>[3]Abril!$J$7</f>
        <v>27.36</v>
      </c>
      <c r="E7" s="113">
        <f>[3]Abril!$J$8</f>
        <v>26.64</v>
      </c>
      <c r="F7" s="113">
        <f>[3]Abril!$J$9</f>
        <v>20.88</v>
      </c>
      <c r="G7" s="113">
        <f>[3]Abril!$J$10</f>
        <v>27</v>
      </c>
      <c r="H7" s="113">
        <f>[3]Abril!$J$11</f>
        <v>34.200000000000003</v>
      </c>
      <c r="I7" s="113">
        <f>[3]Abril!$J$12</f>
        <v>23.759999999999998</v>
      </c>
      <c r="J7" s="113">
        <f>[3]Abril!$J$13</f>
        <v>21.6</v>
      </c>
      <c r="K7" s="113">
        <f>[3]Abril!$J$14</f>
        <v>27</v>
      </c>
      <c r="L7" s="113">
        <f>[3]Abril!$J$15</f>
        <v>24.12</v>
      </c>
      <c r="M7" s="113">
        <f>[3]Abril!$J$16</f>
        <v>47.88</v>
      </c>
      <c r="N7" s="113">
        <f>[3]Abril!$J$17</f>
        <v>37.800000000000004</v>
      </c>
      <c r="O7" s="113">
        <f>[3]Abril!$J$18</f>
        <v>34.56</v>
      </c>
      <c r="P7" s="113">
        <f>[3]Abril!$J$19</f>
        <v>30.6</v>
      </c>
      <c r="Q7" s="113">
        <f>[3]Abril!$J$20</f>
        <v>28.8</v>
      </c>
      <c r="R7" s="113">
        <f>[3]Abril!$J$21</f>
        <v>30.6</v>
      </c>
      <c r="S7" s="113">
        <f>[3]Abril!$J$22</f>
        <v>28.8</v>
      </c>
      <c r="T7" s="113">
        <f>[3]Abril!$J$23</f>
        <v>31.680000000000003</v>
      </c>
      <c r="U7" s="113">
        <f>[3]Abril!$J$24</f>
        <v>24.12</v>
      </c>
      <c r="V7" s="113">
        <f>[3]Abril!$J$25</f>
        <v>25.56</v>
      </c>
      <c r="W7" s="113">
        <f>[3]Abril!$J$26</f>
        <v>29.16</v>
      </c>
      <c r="X7" s="113">
        <f>[3]Abril!$J$27</f>
        <v>28.08</v>
      </c>
      <c r="Y7" s="113">
        <f>[3]Abril!$J$28</f>
        <v>24.12</v>
      </c>
      <c r="Z7" s="113">
        <f>[3]Abril!$J$29</f>
        <v>31.319999999999997</v>
      </c>
      <c r="AA7" s="113">
        <f>[3]Abril!$J$30</f>
        <v>28.8</v>
      </c>
      <c r="AB7" s="113">
        <f>[3]Abril!$J$31</f>
        <v>31.319999999999997</v>
      </c>
      <c r="AC7" s="113">
        <f>[3]Abril!$J$32</f>
        <v>29.16</v>
      </c>
      <c r="AD7" s="113">
        <f>[3]Abril!$J$33</f>
        <v>34.200000000000003</v>
      </c>
      <c r="AE7" s="113">
        <f>[3]Abril!$J$34</f>
        <v>30.6</v>
      </c>
      <c r="AF7" s="122">
        <f t="shared" si="1"/>
        <v>47.88</v>
      </c>
      <c r="AG7" s="112">
        <f t="shared" si="2"/>
        <v>28.560000000000002</v>
      </c>
    </row>
    <row r="8" spans="1:33" x14ac:dyDescent="0.2">
      <c r="A8" s="43" t="s">
        <v>1</v>
      </c>
      <c r="B8" s="113">
        <f>[4]Abril!$J$5</f>
        <v>34.200000000000003</v>
      </c>
      <c r="C8" s="113">
        <f>[4]Abril!$J$6</f>
        <v>16.559999999999999</v>
      </c>
      <c r="D8" s="113">
        <f>[4]Abril!$J$7</f>
        <v>22.68</v>
      </c>
      <c r="E8" s="113">
        <f>[4]Abril!$J$8</f>
        <v>29.52</v>
      </c>
      <c r="F8" s="113">
        <f>[4]Abril!$J$9</f>
        <v>32.76</v>
      </c>
      <c r="G8" s="113">
        <f>[4]Abril!$J$10</f>
        <v>31.680000000000003</v>
      </c>
      <c r="H8" s="113">
        <f>[4]Abril!$J$11</f>
        <v>34.92</v>
      </c>
      <c r="I8" s="113">
        <f>[4]Abril!$J$12</f>
        <v>27</v>
      </c>
      <c r="J8" s="113">
        <f>[4]Abril!$J$13</f>
        <v>33.119999999999997</v>
      </c>
      <c r="K8" s="113">
        <f>[4]Abril!$J$14</f>
        <v>29.16</v>
      </c>
      <c r="L8" s="113">
        <f>[4]Abril!$J$15</f>
        <v>15.120000000000001</v>
      </c>
      <c r="M8" s="113">
        <f>[4]Abril!$J$16</f>
        <v>27.36</v>
      </c>
      <c r="N8" s="113">
        <f>[4]Abril!$J$17</f>
        <v>18</v>
      </c>
      <c r="O8" s="113">
        <f>[4]Abril!$J$18</f>
        <v>27</v>
      </c>
      <c r="P8" s="113">
        <f>[4]Abril!$J$19</f>
        <v>36</v>
      </c>
      <c r="Q8" s="113">
        <f>[4]Abril!$J$20</f>
        <v>18.36</v>
      </c>
      <c r="R8" s="113">
        <f>[4]Abril!$J$21</f>
        <v>20.16</v>
      </c>
      <c r="S8" s="113">
        <f>[4]Abril!$J$22</f>
        <v>23.759999999999998</v>
      </c>
      <c r="T8" s="113">
        <f>[4]Abril!$J$23</f>
        <v>19.440000000000001</v>
      </c>
      <c r="U8" s="113">
        <f>[4]Abril!$J$24</f>
        <v>19.079999999999998</v>
      </c>
      <c r="V8" s="113">
        <f>[4]Abril!$J$25</f>
        <v>33.840000000000003</v>
      </c>
      <c r="W8" s="113">
        <f>[4]Abril!$J$26</f>
        <v>31.319999999999997</v>
      </c>
      <c r="X8" s="113">
        <f>[4]Abril!$J$27</f>
        <v>27.36</v>
      </c>
      <c r="Y8" s="113">
        <f>[4]Abril!$J$28</f>
        <v>19.8</v>
      </c>
      <c r="Z8" s="113">
        <f>[4]Abril!$J$29</f>
        <v>27.36</v>
      </c>
      <c r="AA8" s="113">
        <f>[4]Abril!$J$30</f>
        <v>30.240000000000002</v>
      </c>
      <c r="AB8" s="113">
        <f>[4]Abril!$J$31</f>
        <v>27.36</v>
      </c>
      <c r="AC8" s="113">
        <f>[4]Abril!$J$32</f>
        <v>27.36</v>
      </c>
      <c r="AD8" s="113">
        <f>[4]Abril!$J$33</f>
        <v>36.72</v>
      </c>
      <c r="AE8" s="113">
        <f>[4]Abril!$J$34</f>
        <v>36.72</v>
      </c>
      <c r="AF8" s="122">
        <f t="shared" si="1"/>
        <v>36.72</v>
      </c>
      <c r="AG8" s="112">
        <f t="shared" si="2"/>
        <v>27.132000000000009</v>
      </c>
    </row>
    <row r="9" spans="1:33" x14ac:dyDescent="0.2">
      <c r="A9" s="43" t="s">
        <v>151</v>
      </c>
      <c r="B9" s="113">
        <f>[5]Abril!$J$5</f>
        <v>37.800000000000004</v>
      </c>
      <c r="C9" s="113">
        <f>[5]Abril!$J$6</f>
        <v>21.240000000000002</v>
      </c>
      <c r="D9" s="113">
        <f>[5]Abril!$J$7</f>
        <v>30.6</v>
      </c>
      <c r="E9" s="113">
        <f>[5]Abril!$J$8</f>
        <v>35.28</v>
      </c>
      <c r="F9" s="113">
        <f>[5]Abril!$J$9</f>
        <v>21.96</v>
      </c>
      <c r="G9" s="113">
        <f>[5]Abril!$J$10</f>
        <v>32.76</v>
      </c>
      <c r="H9" s="113">
        <f>[5]Abril!$J$11</f>
        <v>34.92</v>
      </c>
      <c r="I9" s="113">
        <f>[5]Abril!$J$12</f>
        <v>42.12</v>
      </c>
      <c r="J9" s="113">
        <f>[5]Abril!$J$13</f>
        <v>26.28</v>
      </c>
      <c r="K9" s="113">
        <f>[5]Abril!$J$14</f>
        <v>34.92</v>
      </c>
      <c r="L9" s="113">
        <f>[5]Abril!$J$15</f>
        <v>31.319999999999997</v>
      </c>
      <c r="M9" s="113">
        <f>[5]Abril!$J$16</f>
        <v>43.92</v>
      </c>
      <c r="N9" s="113">
        <f>[5]Abril!$J$17</f>
        <v>25.92</v>
      </c>
      <c r="O9" s="113">
        <f>[5]Abril!$J$18</f>
        <v>37.440000000000005</v>
      </c>
      <c r="P9" s="113">
        <f>[5]Abril!$J$19</f>
        <v>38.519999999999996</v>
      </c>
      <c r="Q9" s="113">
        <f>[5]Abril!$J$20</f>
        <v>37.080000000000005</v>
      </c>
      <c r="R9" s="113">
        <f>[5]Abril!$J$21</f>
        <v>33.480000000000004</v>
      </c>
      <c r="S9" s="113">
        <f>[5]Abril!$J$22</f>
        <v>39.6</v>
      </c>
      <c r="T9" s="113">
        <f>[5]Abril!$J$23</f>
        <v>38.519999999999996</v>
      </c>
      <c r="U9" s="113">
        <f>[5]Abril!$J$24</f>
        <v>38.519999999999996</v>
      </c>
      <c r="V9" s="113">
        <f>[5]Abril!$J$25</f>
        <v>30.6</v>
      </c>
      <c r="W9" s="113">
        <f>[5]Abril!$J$26</f>
        <v>38.519999999999996</v>
      </c>
      <c r="X9" s="113">
        <f>[5]Abril!$J$27</f>
        <v>37.800000000000004</v>
      </c>
      <c r="Y9" s="113">
        <f>[5]Abril!$J$28</f>
        <v>28.08</v>
      </c>
      <c r="Z9" s="113">
        <f>[5]Abril!$J$29</f>
        <v>31.680000000000003</v>
      </c>
      <c r="AA9" s="113">
        <f>[5]Abril!$J$30</f>
        <v>42.480000000000004</v>
      </c>
      <c r="AB9" s="113">
        <f>[5]Abril!$J$31</f>
        <v>39.6</v>
      </c>
      <c r="AC9" s="113">
        <f>[5]Abril!$J$32</f>
        <v>38.519999999999996</v>
      </c>
      <c r="AD9" s="113">
        <f>[5]Abril!$J$33</f>
        <v>41.76</v>
      </c>
      <c r="AE9" s="113">
        <f>[5]Abril!$J$34</f>
        <v>45.72</v>
      </c>
      <c r="AF9" s="122">
        <f t="shared" si="1"/>
        <v>45.72</v>
      </c>
      <c r="AG9" s="112">
        <f t="shared" si="2"/>
        <v>35.231999999999999</v>
      </c>
    </row>
    <row r="10" spans="1:33" x14ac:dyDescent="0.2">
      <c r="A10" s="43" t="s">
        <v>95</v>
      </c>
      <c r="B10" s="113">
        <f>[6]Abril!$J$5</f>
        <v>33.480000000000004</v>
      </c>
      <c r="C10" s="113">
        <f>[6]Abril!$J$6</f>
        <v>29.16</v>
      </c>
      <c r="D10" s="113">
        <f>[6]Abril!$J$7</f>
        <v>24.12</v>
      </c>
      <c r="E10" s="113">
        <f>[6]Abril!$J$8</f>
        <v>30.96</v>
      </c>
      <c r="F10" s="113">
        <f>[6]Abril!$J$9</f>
        <v>49.32</v>
      </c>
      <c r="G10" s="113">
        <f>[6]Abril!$J$10</f>
        <v>30.6</v>
      </c>
      <c r="H10" s="113">
        <f>[6]Abril!$J$11</f>
        <v>34.200000000000003</v>
      </c>
      <c r="I10" s="113">
        <f>[6]Abril!$J$12</f>
        <v>27.36</v>
      </c>
      <c r="J10" s="113">
        <f>[6]Abril!$J$13</f>
        <v>34.92</v>
      </c>
      <c r="K10" s="113">
        <f>[6]Abril!$J$14</f>
        <v>28.44</v>
      </c>
      <c r="L10" s="113">
        <f>[6]Abril!$J$15</f>
        <v>29.880000000000003</v>
      </c>
      <c r="M10" s="113">
        <f>[6]Abril!$J$16</f>
        <v>27.720000000000002</v>
      </c>
      <c r="N10" s="113">
        <f>[6]Abril!$J$17</f>
        <v>24.12</v>
      </c>
      <c r="O10" s="113">
        <f>[6]Abril!$J$18</f>
        <v>29.16</v>
      </c>
      <c r="P10" s="113">
        <f>[6]Abril!$J$19</f>
        <v>38.519999999999996</v>
      </c>
      <c r="Q10" s="113">
        <f>[6]Abril!$J$20</f>
        <v>58.680000000000007</v>
      </c>
      <c r="R10" s="113">
        <f>[6]Abril!$J$21</f>
        <v>25.2</v>
      </c>
      <c r="S10" s="113">
        <f>[6]Abril!$J$22</f>
        <v>39.96</v>
      </c>
      <c r="T10" s="113">
        <f>[6]Abril!$J$23</f>
        <v>39.96</v>
      </c>
      <c r="U10" s="113">
        <f>[6]Abril!$J$24</f>
        <v>28.08</v>
      </c>
      <c r="V10" s="113">
        <f>[6]Abril!$J$25</f>
        <v>30.6</v>
      </c>
      <c r="W10" s="113">
        <f>[6]Abril!$J$26</f>
        <v>30.240000000000002</v>
      </c>
      <c r="X10" s="113">
        <f>[6]Abril!$J$27</f>
        <v>21.96</v>
      </c>
      <c r="Y10" s="113">
        <f>[6]Abril!$J$28</f>
        <v>20.16</v>
      </c>
      <c r="Z10" s="113">
        <f>[6]Abril!$J$29</f>
        <v>48.96</v>
      </c>
      <c r="AA10" s="113">
        <f>[6]Abril!$J$30</f>
        <v>30.6</v>
      </c>
      <c r="AB10" s="113">
        <f>[6]Abril!$J$31</f>
        <v>28.08</v>
      </c>
      <c r="AC10" s="113">
        <f>[6]Abril!$J$32</f>
        <v>34.92</v>
      </c>
      <c r="AD10" s="113">
        <f>[6]Abril!$J$33</f>
        <v>29.880000000000003</v>
      </c>
      <c r="AE10" s="113">
        <f>[6]Abril!$J$34</f>
        <v>42.12</v>
      </c>
      <c r="AF10" s="122">
        <f t="shared" si="1"/>
        <v>58.680000000000007</v>
      </c>
      <c r="AG10" s="112">
        <f t="shared" si="2"/>
        <v>32.71200000000001</v>
      </c>
    </row>
    <row r="11" spans="1:33" x14ac:dyDescent="0.2">
      <c r="A11" s="43" t="s">
        <v>52</v>
      </c>
      <c r="B11" s="113">
        <f>[7]Abril!$J$5</f>
        <v>28.44</v>
      </c>
      <c r="C11" s="113">
        <f>[7]Abril!$J$6</f>
        <v>18.720000000000002</v>
      </c>
      <c r="D11" s="113">
        <f>[7]Abril!$J$7</f>
        <v>24.840000000000003</v>
      </c>
      <c r="E11" s="113">
        <f>[7]Abril!$J$8</f>
        <v>29.16</v>
      </c>
      <c r="F11" s="113">
        <f>[7]Abril!$J$9</f>
        <v>19.8</v>
      </c>
      <c r="G11" s="113">
        <f>[7]Abril!$J$10</f>
        <v>32.4</v>
      </c>
      <c r="H11" s="113">
        <f>[7]Abril!$J$11</f>
        <v>37.440000000000005</v>
      </c>
      <c r="I11" s="113">
        <f>[7]Abril!$J$12</f>
        <v>24.840000000000003</v>
      </c>
      <c r="J11" s="113">
        <f>[7]Abril!$J$13</f>
        <v>33.840000000000003</v>
      </c>
      <c r="K11" s="113">
        <f>[7]Abril!$J$14</f>
        <v>20.88</v>
      </c>
      <c r="L11" s="113">
        <f>[7]Abril!$J$15</f>
        <v>24.12</v>
      </c>
      <c r="M11" s="113">
        <f>[7]Abril!$J$16</f>
        <v>34.200000000000003</v>
      </c>
      <c r="N11" s="113">
        <f>[7]Abril!$J$17</f>
        <v>41.04</v>
      </c>
      <c r="O11" s="113">
        <f>[7]Abril!$J$18</f>
        <v>34.56</v>
      </c>
      <c r="P11" s="113">
        <f>[7]Abril!$J$19</f>
        <v>30.6</v>
      </c>
      <c r="Q11" s="113">
        <f>[7]Abril!$J$20</f>
        <v>47.88</v>
      </c>
      <c r="R11" s="113">
        <f>[7]Abril!$J$21</f>
        <v>26.64</v>
      </c>
      <c r="S11" s="113">
        <f>[7]Abril!$J$22</f>
        <v>26.28</v>
      </c>
      <c r="T11" s="113">
        <f>[7]Abril!$J$23</f>
        <v>33.840000000000003</v>
      </c>
      <c r="U11" s="113">
        <f>[7]Abril!$J$24</f>
        <v>27.36</v>
      </c>
      <c r="V11" s="113">
        <f>[7]Abril!$J$25</f>
        <v>25.92</v>
      </c>
      <c r="W11" s="113">
        <f>[7]Abril!$J$26</f>
        <v>24.840000000000003</v>
      </c>
      <c r="X11" s="113">
        <f>[7]Abril!$J$27</f>
        <v>27.36</v>
      </c>
      <c r="Y11" s="113">
        <f>[7]Abril!$J$28</f>
        <v>27</v>
      </c>
      <c r="Z11" s="113">
        <f>[7]Abril!$J$29</f>
        <v>27.720000000000002</v>
      </c>
      <c r="AA11" s="113">
        <f>[7]Abril!$J$30</f>
        <v>32.04</v>
      </c>
      <c r="AB11" s="113">
        <f>[7]Abril!$J$31</f>
        <v>30.96</v>
      </c>
      <c r="AC11" s="113">
        <f>[7]Abril!$J$32</f>
        <v>25.2</v>
      </c>
      <c r="AD11" s="113">
        <f>[7]Abril!$J$33</f>
        <v>29.880000000000003</v>
      </c>
      <c r="AE11" s="113">
        <f>[7]Abril!$J$34</f>
        <v>33.480000000000004</v>
      </c>
      <c r="AF11" s="122">
        <f t="shared" si="1"/>
        <v>47.88</v>
      </c>
      <c r="AG11" s="112">
        <f t="shared" si="2"/>
        <v>29.376000000000008</v>
      </c>
    </row>
    <row r="12" spans="1:33" hidden="1" x14ac:dyDescent="0.2">
      <c r="A12" s="43" t="s">
        <v>31</v>
      </c>
      <c r="B12" s="113" t="str">
        <f>[8]Abril!$J$5</f>
        <v>*</v>
      </c>
      <c r="C12" s="113" t="str">
        <f>[8]Abril!$J$6</f>
        <v>*</v>
      </c>
      <c r="D12" s="113" t="str">
        <f>[8]Abril!$J$7</f>
        <v>*</v>
      </c>
      <c r="E12" s="113" t="str">
        <f>[8]Abril!$J$8</f>
        <v>*</v>
      </c>
      <c r="F12" s="113" t="str">
        <f>[8]Abril!$J$9</f>
        <v>*</v>
      </c>
      <c r="G12" s="113" t="str">
        <f>[8]Abril!$J$10</f>
        <v>*</v>
      </c>
      <c r="H12" s="113" t="str">
        <f>[8]Abril!$J$11</f>
        <v>*</v>
      </c>
      <c r="I12" s="113" t="str">
        <f>[8]Abril!$J$12</f>
        <v>*</v>
      </c>
      <c r="J12" s="113" t="str">
        <f>[8]Abril!$J$13</f>
        <v>*</v>
      </c>
      <c r="K12" s="113" t="str">
        <f>[8]Abril!$J$14</f>
        <v>*</v>
      </c>
      <c r="L12" s="113" t="str">
        <f>[8]Abril!$J$15</f>
        <v>*</v>
      </c>
      <c r="M12" s="113" t="str">
        <f>[8]Abril!$J$16</f>
        <v>*</v>
      </c>
      <c r="N12" s="113" t="str">
        <f>[8]Abril!$J$17</f>
        <v>*</v>
      </c>
      <c r="O12" s="113" t="str">
        <f>[8]Abril!$J$18</f>
        <v>*</v>
      </c>
      <c r="P12" s="113" t="str">
        <f>[8]Abril!$J$19</f>
        <v>*</v>
      </c>
      <c r="Q12" s="113" t="str">
        <f>[8]Abril!$J$20</f>
        <v>*</v>
      </c>
      <c r="R12" s="113" t="str">
        <f>[8]Abril!$J$21</f>
        <v>*</v>
      </c>
      <c r="S12" s="113" t="str">
        <f>[8]Abril!$J$22</f>
        <v>*</v>
      </c>
      <c r="T12" s="113" t="str">
        <f>[8]Abril!$J$23</f>
        <v>*</v>
      </c>
      <c r="U12" s="113" t="str">
        <f>[8]Abril!$J$24</f>
        <v>*</v>
      </c>
      <c r="V12" s="113" t="str">
        <f>[8]Abril!$J$25</f>
        <v>*</v>
      </c>
      <c r="W12" s="113" t="str">
        <f>[8]Abril!$J$26</f>
        <v>*</v>
      </c>
      <c r="X12" s="113" t="str">
        <f>[8]Abril!$J$27</f>
        <v>*</v>
      </c>
      <c r="Y12" s="113" t="str">
        <f>[8]Abril!$J$28</f>
        <v>*</v>
      </c>
      <c r="Z12" s="113" t="str">
        <f>[8]Abril!$J$29</f>
        <v>*</v>
      </c>
      <c r="AA12" s="113" t="str">
        <f>[8]Abril!$J$30</f>
        <v>*</v>
      </c>
      <c r="AB12" s="113" t="str">
        <f>[8]Abril!$J$31</f>
        <v>*</v>
      </c>
      <c r="AC12" s="113" t="str">
        <f>[8]Abril!$J$32</f>
        <v>*</v>
      </c>
      <c r="AD12" s="113" t="str">
        <f>[8]Abril!$J$33</f>
        <v>*</v>
      </c>
      <c r="AE12" s="113" t="str">
        <f>[8]Abril!$J$34</f>
        <v>*</v>
      </c>
      <c r="AF12" s="122">
        <f t="shared" si="1"/>
        <v>0</v>
      </c>
      <c r="AG12" s="112" t="e">
        <f t="shared" si="2"/>
        <v>#DIV/0!</v>
      </c>
    </row>
    <row r="13" spans="1:33" x14ac:dyDescent="0.2">
      <c r="A13" s="43" t="s">
        <v>98</v>
      </c>
      <c r="B13" s="113">
        <f>[9]Abril!$J$5</f>
        <v>68.760000000000005</v>
      </c>
      <c r="C13" s="113">
        <f>[9]Abril!$J$6</f>
        <v>42.84</v>
      </c>
      <c r="D13" s="113">
        <f>[9]Abril!$J$7</f>
        <v>32.04</v>
      </c>
      <c r="E13" s="113">
        <f>[9]Abril!$J$8</f>
        <v>32.4</v>
      </c>
      <c r="F13" s="113">
        <f>[9]Abril!$J$9</f>
        <v>28.8</v>
      </c>
      <c r="G13" s="113">
        <f>[9]Abril!$J$10</f>
        <v>28.8</v>
      </c>
      <c r="H13" s="113">
        <f>[9]Abril!$J$11</f>
        <v>60.12</v>
      </c>
      <c r="I13" s="113">
        <f>[9]Abril!$J$12</f>
        <v>67.319999999999993</v>
      </c>
      <c r="J13" s="113">
        <f>[9]Abril!$J$13</f>
        <v>27.36</v>
      </c>
      <c r="K13" s="113">
        <f>[9]Abril!$J$14</f>
        <v>31.319999999999997</v>
      </c>
      <c r="L13" s="113">
        <f>[9]Abril!$J$15</f>
        <v>34.200000000000003</v>
      </c>
      <c r="M13" s="113">
        <f>[9]Abril!$J$16</f>
        <v>32.4</v>
      </c>
      <c r="N13" s="113">
        <f>[9]Abril!$J$17</f>
        <v>29.16</v>
      </c>
      <c r="O13" s="113">
        <f>[9]Abril!$J$18</f>
        <v>33.840000000000003</v>
      </c>
      <c r="P13" s="113">
        <f>[9]Abril!$J$19</f>
        <v>45</v>
      </c>
      <c r="Q13" s="113">
        <f>[9]Abril!$J$20</f>
        <v>36.36</v>
      </c>
      <c r="R13" s="113">
        <f>[9]Abril!$J$21</f>
        <v>44.28</v>
      </c>
      <c r="S13" s="113">
        <f>[9]Abril!$J$22</f>
        <v>25.56</v>
      </c>
      <c r="T13" s="113">
        <f>[9]Abril!$J$23</f>
        <v>29.880000000000003</v>
      </c>
      <c r="U13" s="113">
        <f>[9]Abril!$J$24</f>
        <v>22.68</v>
      </c>
      <c r="V13" s="113">
        <f>[9]Abril!$J$25</f>
        <v>29.16</v>
      </c>
      <c r="W13" s="113">
        <f>[9]Abril!$J$26</f>
        <v>43.56</v>
      </c>
      <c r="X13" s="113">
        <f>[9]Abril!$J$27</f>
        <v>35.64</v>
      </c>
      <c r="Y13" s="113">
        <f>[9]Abril!$J$28</f>
        <v>30.240000000000002</v>
      </c>
      <c r="Z13" s="113">
        <f>[9]Abril!$J$29</f>
        <v>30.240000000000002</v>
      </c>
      <c r="AA13" s="113">
        <f>[9]Abril!$J$30</f>
        <v>45.36</v>
      </c>
      <c r="AB13" s="113">
        <f>[9]Abril!$J$31</f>
        <v>41.04</v>
      </c>
      <c r="AC13" s="113">
        <f>[9]Abril!$J$32</f>
        <v>37.080000000000005</v>
      </c>
      <c r="AD13" s="113">
        <f>[9]Abril!$J$33</f>
        <v>46.800000000000004</v>
      </c>
      <c r="AE13" s="113">
        <f>[9]Abril!$J$34</f>
        <v>52.92</v>
      </c>
      <c r="AF13" s="122">
        <f t="shared" si="1"/>
        <v>68.760000000000005</v>
      </c>
      <c r="AG13" s="112">
        <f t="shared" si="2"/>
        <v>38.171999999999997</v>
      </c>
    </row>
    <row r="14" spans="1:33" hidden="1" x14ac:dyDescent="0.2">
      <c r="A14" s="43" t="s">
        <v>102</v>
      </c>
      <c r="B14" s="113" t="str">
        <f>[10]Abril!$J$5</f>
        <v>*</v>
      </c>
      <c r="C14" s="113" t="str">
        <f>[10]Abril!$J$6</f>
        <v>*</v>
      </c>
      <c r="D14" s="113" t="str">
        <f>[10]Abril!$J$7</f>
        <v>*</v>
      </c>
      <c r="E14" s="113" t="str">
        <f>[10]Abril!$J$8</f>
        <v>*</v>
      </c>
      <c r="F14" s="113" t="str">
        <f>[10]Abril!$J$9</f>
        <v>*</v>
      </c>
      <c r="G14" s="113" t="str">
        <f>[10]Abril!$J$10</f>
        <v>*</v>
      </c>
      <c r="H14" s="113" t="str">
        <f>[10]Abril!$J$11</f>
        <v>*</v>
      </c>
      <c r="I14" s="113" t="str">
        <f>[10]Abril!$J$12</f>
        <v>*</v>
      </c>
      <c r="J14" s="113" t="str">
        <f>[10]Abril!$J$13</f>
        <v>*</v>
      </c>
      <c r="K14" s="113" t="str">
        <f>[10]Abril!$J$14</f>
        <v>*</v>
      </c>
      <c r="L14" s="113" t="str">
        <f>[10]Abril!$J$15</f>
        <v>*</v>
      </c>
      <c r="M14" s="113" t="str">
        <f>[10]Abril!$J$16</f>
        <v>*</v>
      </c>
      <c r="N14" s="113" t="str">
        <f>[10]Abril!$J$17</f>
        <v>*</v>
      </c>
      <c r="O14" s="113" t="str">
        <f>[10]Abril!$J$18</f>
        <v>*</v>
      </c>
      <c r="P14" s="113" t="str">
        <f>[10]Abril!$J$19</f>
        <v>*</v>
      </c>
      <c r="Q14" s="113" t="str">
        <f>[10]Abril!$J$20</f>
        <v>*</v>
      </c>
      <c r="R14" s="113" t="str">
        <f>[10]Abril!$J$21</f>
        <v>*</v>
      </c>
      <c r="S14" s="113" t="str">
        <f>[10]Abril!$J$22</f>
        <v>*</v>
      </c>
      <c r="T14" s="113" t="str">
        <f>[10]Abril!$J$23</f>
        <v>*</v>
      </c>
      <c r="U14" s="113" t="str">
        <f>[10]Abril!$J$24</f>
        <v>*</v>
      </c>
      <c r="V14" s="113" t="str">
        <f>[10]Abril!$J$25</f>
        <v>*</v>
      </c>
      <c r="W14" s="113" t="str">
        <f>[10]Abril!$J$26</f>
        <v>*</v>
      </c>
      <c r="X14" s="113" t="str">
        <f>[10]Abril!$J$27</f>
        <v>*</v>
      </c>
      <c r="Y14" s="113" t="str">
        <f>[10]Abril!$J$28</f>
        <v>*</v>
      </c>
      <c r="Z14" s="113" t="str">
        <f>[10]Abril!$J$29</f>
        <v>*</v>
      </c>
      <c r="AA14" s="113" t="str">
        <f>[10]Abril!$J$30</f>
        <v>*</v>
      </c>
      <c r="AB14" s="113" t="str">
        <f>[10]Abril!$J$31</f>
        <v>*</v>
      </c>
      <c r="AC14" s="113" t="str">
        <f>[10]Abril!$J$32</f>
        <v>*</v>
      </c>
      <c r="AD14" s="113" t="str">
        <f>[10]Abril!$J$33</f>
        <v>*</v>
      </c>
      <c r="AE14" s="113" t="str">
        <f>[10]Abril!$J$34</f>
        <v>*</v>
      </c>
      <c r="AF14" s="122">
        <f t="shared" si="1"/>
        <v>0</v>
      </c>
      <c r="AG14" s="112" t="e">
        <f t="shared" si="2"/>
        <v>#DIV/0!</v>
      </c>
    </row>
    <row r="15" spans="1:33" x14ac:dyDescent="0.2">
      <c r="A15" s="43" t="s">
        <v>105</v>
      </c>
      <c r="B15" s="113">
        <f>[11]Abril!$J$5</f>
        <v>24.12</v>
      </c>
      <c r="C15" s="113">
        <f>[11]Abril!$J$6</f>
        <v>24.12</v>
      </c>
      <c r="D15" s="113">
        <f>[11]Abril!$J$7</f>
        <v>33.840000000000003</v>
      </c>
      <c r="E15" s="113">
        <f>[11]Abril!$J$8</f>
        <v>30.96</v>
      </c>
      <c r="F15" s="113">
        <f>[11]Abril!$J$9</f>
        <v>29.52</v>
      </c>
      <c r="G15" s="113">
        <f>[11]Abril!$J$10</f>
        <v>31.680000000000003</v>
      </c>
      <c r="H15" s="113">
        <f>[11]Abril!$J$11</f>
        <v>37.800000000000004</v>
      </c>
      <c r="I15" s="113">
        <f>[11]Abril!$J$12</f>
        <v>35.64</v>
      </c>
      <c r="J15" s="113">
        <f>[11]Abril!$J$13</f>
        <v>32.4</v>
      </c>
      <c r="K15" s="113">
        <f>[11]Abril!$J$14</f>
        <v>37.080000000000005</v>
      </c>
      <c r="L15" s="113">
        <f>[11]Abril!$J$15</f>
        <v>32.04</v>
      </c>
      <c r="M15" s="113">
        <f>[11]Abril!$J$16</f>
        <v>38.880000000000003</v>
      </c>
      <c r="N15" s="113">
        <f>[11]Abril!$J$17</f>
        <v>33.119999999999997</v>
      </c>
      <c r="O15" s="113">
        <f>[11]Abril!$J$18</f>
        <v>41.4</v>
      </c>
      <c r="P15" s="113">
        <f>[11]Abril!$J$19</f>
        <v>43.2</v>
      </c>
      <c r="Q15" s="113">
        <f>[11]Abril!$J$20</f>
        <v>36</v>
      </c>
      <c r="R15" s="113">
        <f>[11]Abril!$J$21</f>
        <v>37.440000000000005</v>
      </c>
      <c r="S15" s="113">
        <f>[11]Abril!$J$22</f>
        <v>30.6</v>
      </c>
      <c r="T15" s="113">
        <f>[11]Abril!$J$23</f>
        <v>35.28</v>
      </c>
      <c r="U15" s="113">
        <f>[11]Abril!$J$24</f>
        <v>28.8</v>
      </c>
      <c r="V15" s="113">
        <f>[11]Abril!$J$25</f>
        <v>29.52</v>
      </c>
      <c r="W15" s="113">
        <f>[11]Abril!$J$26</f>
        <v>41.04</v>
      </c>
      <c r="X15" s="113">
        <f>[11]Abril!$J$27</f>
        <v>41.04</v>
      </c>
      <c r="Y15" s="113">
        <f>[11]Abril!$J$28</f>
        <v>26.28</v>
      </c>
      <c r="Z15" s="113">
        <f>[11]Abril!$J$29</f>
        <v>31.319999999999997</v>
      </c>
      <c r="AA15" s="113">
        <f>[11]Abril!$J$30</f>
        <v>37.080000000000005</v>
      </c>
      <c r="AB15" s="113">
        <f>[11]Abril!$J$31</f>
        <v>35.28</v>
      </c>
      <c r="AC15" s="113">
        <f>[11]Abril!$J$32</f>
        <v>36.72</v>
      </c>
      <c r="AD15" s="113">
        <f>[11]Abril!$J$33</f>
        <v>41.4</v>
      </c>
      <c r="AE15" s="113">
        <f>[11]Abril!$J$34</f>
        <v>47.16</v>
      </c>
      <c r="AF15" s="122">
        <f t="shared" si="1"/>
        <v>47.16</v>
      </c>
      <c r="AG15" s="112">
        <f t="shared" si="2"/>
        <v>34.692</v>
      </c>
    </row>
    <row r="16" spans="1:33" hidden="1" x14ac:dyDescent="0.2">
      <c r="A16" s="43" t="s">
        <v>152</v>
      </c>
      <c r="B16" s="113" t="str">
        <f>[12]Abril!$J$5</f>
        <v>*</v>
      </c>
      <c r="C16" s="113" t="str">
        <f>[12]Abril!$J$6</f>
        <v>*</v>
      </c>
      <c r="D16" s="113" t="str">
        <f>[12]Abril!$J$7</f>
        <v>*</v>
      </c>
      <c r="E16" s="113" t="str">
        <f>[12]Abril!$J$8</f>
        <v>*</v>
      </c>
      <c r="F16" s="113" t="str">
        <f>[12]Abril!$J$9</f>
        <v>*</v>
      </c>
      <c r="G16" s="113" t="str">
        <f>[12]Abril!$J$10</f>
        <v>*</v>
      </c>
      <c r="H16" s="113" t="str">
        <f>[12]Abril!$J$11</f>
        <v>*</v>
      </c>
      <c r="I16" s="113" t="str">
        <f>[12]Abril!$J$12</f>
        <v>*</v>
      </c>
      <c r="J16" s="113" t="str">
        <f>[12]Abril!$J$13</f>
        <v>*</v>
      </c>
      <c r="K16" s="113" t="str">
        <f>[12]Abril!$J$14</f>
        <v>*</v>
      </c>
      <c r="L16" s="113" t="str">
        <f>[12]Abril!$J$15</f>
        <v>*</v>
      </c>
      <c r="M16" s="113" t="str">
        <f>[12]Abril!$J$16</f>
        <v>*</v>
      </c>
      <c r="N16" s="113" t="str">
        <f>[12]Abril!$J$17</f>
        <v>*</v>
      </c>
      <c r="O16" s="113" t="str">
        <f>[12]Abril!$J$18</f>
        <v>*</v>
      </c>
      <c r="P16" s="113" t="str">
        <f>[12]Abril!$J$19</f>
        <v>*</v>
      </c>
      <c r="Q16" s="113" t="str">
        <f>[12]Abril!$J$20</f>
        <v>*</v>
      </c>
      <c r="R16" s="113" t="str">
        <f>[12]Abril!$J$21</f>
        <v>*</v>
      </c>
      <c r="S16" s="113" t="str">
        <f>[12]Abril!$J$22</f>
        <v>*</v>
      </c>
      <c r="T16" s="113" t="str">
        <f>[12]Abril!$J$23</f>
        <v>*</v>
      </c>
      <c r="U16" s="113" t="str">
        <f>[12]Abril!$J$24</f>
        <v>*</v>
      </c>
      <c r="V16" s="113" t="str">
        <f>[12]Abril!$J$25</f>
        <v>*</v>
      </c>
      <c r="W16" s="113" t="str">
        <f>[12]Abril!$J$26</f>
        <v>*</v>
      </c>
      <c r="X16" s="113" t="str">
        <f>[12]Abril!$J$27</f>
        <v>*</v>
      </c>
      <c r="Y16" s="113" t="str">
        <f>[12]Abril!$J$28</f>
        <v>*</v>
      </c>
      <c r="Z16" s="113" t="str">
        <f>[12]Abril!$J$29</f>
        <v>*</v>
      </c>
      <c r="AA16" s="113" t="str">
        <f>[12]Abril!$J$30</f>
        <v>*</v>
      </c>
      <c r="AB16" s="113" t="str">
        <f>[12]Abril!$J$31</f>
        <v>*</v>
      </c>
      <c r="AC16" s="113" t="str">
        <f>[12]Abril!$J$32</f>
        <v>*</v>
      </c>
      <c r="AD16" s="113" t="str">
        <f>[12]Abril!$J$33</f>
        <v>*</v>
      </c>
      <c r="AE16" s="113" t="str">
        <f>[12]Abril!$J$34</f>
        <v>*</v>
      </c>
      <c r="AF16" s="122">
        <f t="shared" si="1"/>
        <v>0</v>
      </c>
      <c r="AG16" s="112" t="e">
        <f t="shared" si="2"/>
        <v>#DIV/0!</v>
      </c>
    </row>
    <row r="17" spans="1:37" x14ac:dyDescent="0.2">
      <c r="A17" s="43" t="s">
        <v>2</v>
      </c>
      <c r="B17" s="113">
        <f>[13]Abril!$J$5</f>
        <v>35.28</v>
      </c>
      <c r="C17" s="113">
        <f>[13]Abril!$J$6</f>
        <v>25.56</v>
      </c>
      <c r="D17" s="113">
        <f>[13]Abril!$J$7</f>
        <v>23.759999999999998</v>
      </c>
      <c r="E17" s="113">
        <f>[13]Abril!$J$8</f>
        <v>29.880000000000003</v>
      </c>
      <c r="F17" s="113">
        <f>[13]Abril!$J$9</f>
        <v>29.880000000000003</v>
      </c>
      <c r="G17" s="113">
        <f>[13]Abril!$J$10</f>
        <v>28.44</v>
      </c>
      <c r="H17" s="113">
        <f>[13]Abril!$J$11</f>
        <v>36.36</v>
      </c>
      <c r="I17" s="113">
        <f>[13]Abril!$J$12</f>
        <v>26.28</v>
      </c>
      <c r="J17" s="113">
        <f>[13]Abril!$J$13</f>
        <v>37.080000000000005</v>
      </c>
      <c r="K17" s="113">
        <f>[13]Abril!$J$14</f>
        <v>35.64</v>
      </c>
      <c r="L17" s="113">
        <f>[13]Abril!$J$15</f>
        <v>28.44</v>
      </c>
      <c r="M17" s="113">
        <f>[13]Abril!$J$16</f>
        <v>34.56</v>
      </c>
      <c r="N17" s="113">
        <f>[13]Abril!$J$17</f>
        <v>26.28</v>
      </c>
      <c r="O17" s="113">
        <f>[13]Abril!$J$18</f>
        <v>30.6</v>
      </c>
      <c r="P17" s="113">
        <f>[13]Abril!$J$19</f>
        <v>42.12</v>
      </c>
      <c r="Q17" s="113">
        <f>[13]Abril!$J$20</f>
        <v>30.240000000000002</v>
      </c>
      <c r="R17" s="113">
        <f>[13]Abril!$J$21</f>
        <v>30.240000000000002</v>
      </c>
      <c r="S17" s="113">
        <f>[13]Abril!$J$22</f>
        <v>37.800000000000004</v>
      </c>
      <c r="T17" s="113">
        <f>[13]Abril!$J$23</f>
        <v>39.6</v>
      </c>
      <c r="U17" s="113">
        <f>[13]Abril!$J$24</f>
        <v>29.16</v>
      </c>
      <c r="V17" s="113">
        <f>[13]Abril!$J$25</f>
        <v>34.92</v>
      </c>
      <c r="W17" s="113">
        <f>[13]Abril!$J$26</f>
        <v>32.04</v>
      </c>
      <c r="X17" s="113">
        <f>[13]Abril!$J$27</f>
        <v>25.56</v>
      </c>
      <c r="Y17" s="113">
        <f>[13]Abril!$J$28</f>
        <v>24.12</v>
      </c>
      <c r="Z17" s="113">
        <f>[13]Abril!$J$29</f>
        <v>25.2</v>
      </c>
      <c r="AA17" s="113">
        <f>[13]Abril!$J$30</f>
        <v>34.200000000000003</v>
      </c>
      <c r="AB17" s="113">
        <f>[13]Abril!$J$31</f>
        <v>29.880000000000003</v>
      </c>
      <c r="AC17" s="113">
        <f>[13]Abril!$J$32</f>
        <v>39.6</v>
      </c>
      <c r="AD17" s="113">
        <f>[13]Abril!$J$33</f>
        <v>38.159999999999997</v>
      </c>
      <c r="AE17" s="113">
        <f>[13]Abril!$J$34</f>
        <v>40.32</v>
      </c>
      <c r="AF17" s="122">
        <f t="shared" si="1"/>
        <v>42.12</v>
      </c>
      <c r="AG17" s="112">
        <f t="shared" si="2"/>
        <v>32.04</v>
      </c>
      <c r="AI17" s="12" t="s">
        <v>35</v>
      </c>
      <c r="AJ17" t="s">
        <v>35</v>
      </c>
    </row>
    <row r="18" spans="1:37" x14ac:dyDescent="0.2">
      <c r="A18" s="43" t="s">
        <v>3</v>
      </c>
      <c r="B18" s="113">
        <f>[14]Abril!$J$5</f>
        <v>33.119999999999997</v>
      </c>
      <c r="C18" s="113">
        <f>[14]Abril!$J$6</f>
        <v>28.44</v>
      </c>
      <c r="D18" s="113">
        <f>[14]Abril!$J$7</f>
        <v>28.08</v>
      </c>
      <c r="E18" s="113">
        <f>[14]Abril!$J$8</f>
        <v>20.16</v>
      </c>
      <c r="F18" s="113">
        <f>[14]Abril!$J$9</f>
        <v>26.28</v>
      </c>
      <c r="G18" s="113">
        <f>[14]Abril!$J$10</f>
        <v>38.519999999999996</v>
      </c>
      <c r="H18" s="113">
        <f>[14]Abril!$J$11</f>
        <v>26.28</v>
      </c>
      <c r="I18" s="113">
        <f>[14]Abril!$J$12</f>
        <v>33.840000000000003</v>
      </c>
      <c r="J18" s="113">
        <f>[14]Abril!$J$13</f>
        <v>32.76</v>
      </c>
      <c r="K18" s="113">
        <f>[14]Abril!$J$14</f>
        <v>43.2</v>
      </c>
      <c r="L18" s="113">
        <f>[14]Abril!$J$15</f>
        <v>22.32</v>
      </c>
      <c r="M18" s="113">
        <f>[14]Abril!$J$16</f>
        <v>23.040000000000003</v>
      </c>
      <c r="N18" s="113">
        <f>[14]Abril!$J$17</f>
        <v>30.6</v>
      </c>
      <c r="O18" s="113">
        <f>[14]Abril!$J$18</f>
        <v>30.240000000000002</v>
      </c>
      <c r="P18" s="113">
        <f>[14]Abril!$J$19</f>
        <v>37.800000000000004</v>
      </c>
      <c r="Q18" s="113">
        <f>[14]Abril!$J$20</f>
        <v>37.080000000000005</v>
      </c>
      <c r="R18" s="113">
        <f>[14]Abril!$J$21</f>
        <v>38.880000000000003</v>
      </c>
      <c r="S18" s="113">
        <f>[14]Abril!$J$22</f>
        <v>20.88</v>
      </c>
      <c r="T18" s="113">
        <f>[14]Abril!$J$23</f>
        <v>21.6</v>
      </c>
      <c r="U18" s="113">
        <f>[14]Abril!$J$24</f>
        <v>20.88</v>
      </c>
      <c r="V18" s="113">
        <f>[14]Abril!$J$25</f>
        <v>22.68</v>
      </c>
      <c r="W18" s="113">
        <f>[14]Abril!$J$26</f>
        <v>21.6</v>
      </c>
      <c r="X18" s="113">
        <f>[14]Abril!$J$27</f>
        <v>16.920000000000002</v>
      </c>
      <c r="Y18" s="113">
        <f>[14]Abril!$J$28</f>
        <v>19.440000000000001</v>
      </c>
      <c r="Z18" s="113">
        <f>[14]Abril!$J$29</f>
        <v>25.56</v>
      </c>
      <c r="AA18" s="113">
        <f>[14]Abril!$J$30</f>
        <v>25.92</v>
      </c>
      <c r="AB18" s="113">
        <f>[14]Abril!$J$31</f>
        <v>20.88</v>
      </c>
      <c r="AC18" s="113">
        <f>[14]Abril!$J$32</f>
        <v>19.440000000000001</v>
      </c>
      <c r="AD18" s="113">
        <f>[14]Abril!$J$33</f>
        <v>35.64</v>
      </c>
      <c r="AE18" s="113">
        <f>[14]Abril!$J$34</f>
        <v>22.68</v>
      </c>
      <c r="AF18" s="122">
        <f t="shared" si="1"/>
        <v>43.2</v>
      </c>
      <c r="AG18" s="112">
        <f t="shared" si="2"/>
        <v>27.491999999999997</v>
      </c>
      <c r="AH18" s="12" t="s">
        <v>35</v>
      </c>
      <c r="AI18" s="12" t="s">
        <v>35</v>
      </c>
    </row>
    <row r="19" spans="1:37" x14ac:dyDescent="0.2">
      <c r="A19" s="43" t="s">
        <v>4</v>
      </c>
      <c r="B19" s="113">
        <f>[15]Abril!$J$5</f>
        <v>35.28</v>
      </c>
      <c r="C19" s="113">
        <f>[15]Abril!$J$6</f>
        <v>32.04</v>
      </c>
      <c r="D19" s="113">
        <f>[15]Abril!$J$7</f>
        <v>21.96</v>
      </c>
      <c r="E19" s="113">
        <f>[15]Abril!$J$8</f>
        <v>17.64</v>
      </c>
      <c r="F19" s="113">
        <f>[15]Abril!$J$9</f>
        <v>24.12</v>
      </c>
      <c r="G19" s="113">
        <f>[15]Abril!$J$10</f>
        <v>26.28</v>
      </c>
      <c r="H19" s="113">
        <f>[15]Abril!$J$11</f>
        <v>42.12</v>
      </c>
      <c r="I19" s="113">
        <f>[15]Abril!$J$12</f>
        <v>30.6</v>
      </c>
      <c r="J19" s="113">
        <f>[15]Abril!$J$13</f>
        <v>34.92</v>
      </c>
      <c r="K19" s="113">
        <f>[15]Abril!$J$14</f>
        <v>34.200000000000003</v>
      </c>
      <c r="L19" s="113">
        <f>[15]Abril!$J$15</f>
        <v>37.080000000000005</v>
      </c>
      <c r="M19" s="113">
        <f>[15]Abril!$J$16</f>
        <v>23.040000000000003</v>
      </c>
      <c r="N19" s="113">
        <f>[15]Abril!$J$17</f>
        <v>27.720000000000002</v>
      </c>
      <c r="O19" s="113">
        <f>[15]Abril!$J$18</f>
        <v>37.080000000000005</v>
      </c>
      <c r="P19" s="113">
        <f>[15]Abril!$J$19</f>
        <v>44.64</v>
      </c>
      <c r="Q19" s="113">
        <f>[15]Abril!$J$20</f>
        <v>28.8</v>
      </c>
      <c r="R19" s="113">
        <f>[15]Abril!$J$21</f>
        <v>29.16</v>
      </c>
      <c r="S19" s="113">
        <f>[15]Abril!$J$22</f>
        <v>29.52</v>
      </c>
      <c r="T19" s="113">
        <f>[15]Abril!$J$23</f>
        <v>27.36</v>
      </c>
      <c r="U19" s="113">
        <f>[15]Abril!$J$24</f>
        <v>27</v>
      </c>
      <c r="V19" s="113">
        <f>[15]Abril!$J$25</f>
        <v>26.64</v>
      </c>
      <c r="W19" s="113">
        <f>[15]Abril!$J$26</f>
        <v>23.400000000000002</v>
      </c>
      <c r="X19" s="113">
        <f>[15]Abril!$J$27</f>
        <v>28.44</v>
      </c>
      <c r="Y19" s="113">
        <f>[15]Abril!$J$28</f>
        <v>22.68</v>
      </c>
      <c r="Z19" s="113">
        <f>[15]Abril!$J$29</f>
        <v>30.6</v>
      </c>
      <c r="AA19" s="113">
        <f>[15]Abril!$J$30</f>
        <v>32.4</v>
      </c>
      <c r="AB19" s="113">
        <f>[15]Abril!$J$31</f>
        <v>27.720000000000002</v>
      </c>
      <c r="AC19" s="113">
        <f>[15]Abril!$J$32</f>
        <v>23.759999999999998</v>
      </c>
      <c r="AD19" s="113">
        <f>[15]Abril!$J$33</f>
        <v>26.64</v>
      </c>
      <c r="AE19" s="113">
        <f>[15]Abril!$J$34</f>
        <v>30.6</v>
      </c>
      <c r="AF19" s="122">
        <f t="shared" si="1"/>
        <v>44.64</v>
      </c>
      <c r="AG19" s="112">
        <f t="shared" si="2"/>
        <v>29.447999999999997</v>
      </c>
    </row>
    <row r="20" spans="1:37" x14ac:dyDescent="0.2">
      <c r="A20" s="43" t="s">
        <v>5</v>
      </c>
      <c r="B20" s="113">
        <f>[16]Abril!$J$5</f>
        <v>38.519999999999996</v>
      </c>
      <c r="C20" s="113">
        <f>[16]Abril!$J$6</f>
        <v>34.200000000000003</v>
      </c>
      <c r="D20" s="113">
        <f>[16]Abril!$J$7</f>
        <v>20.88</v>
      </c>
      <c r="E20" s="113">
        <f>[16]Abril!$J$8</f>
        <v>29.16</v>
      </c>
      <c r="F20" s="113">
        <f>[16]Abril!$J$9</f>
        <v>18.720000000000002</v>
      </c>
      <c r="G20" s="113">
        <f>[16]Abril!$J$10</f>
        <v>24.48</v>
      </c>
      <c r="H20" s="113">
        <f>[16]Abril!$J$11</f>
        <v>38.519999999999996</v>
      </c>
      <c r="I20" s="113">
        <f>[16]Abril!$J$12</f>
        <v>29.52</v>
      </c>
      <c r="J20" s="113">
        <f>[16]Abril!$J$13</f>
        <v>32.04</v>
      </c>
      <c r="K20" s="113">
        <f>[16]Abril!$J$14</f>
        <v>26.28</v>
      </c>
      <c r="L20" s="113">
        <f>[16]Abril!$J$15</f>
        <v>30.6</v>
      </c>
      <c r="M20" s="113">
        <f>[16]Abril!$J$16</f>
        <v>13.68</v>
      </c>
      <c r="N20" s="113">
        <f>[16]Abril!$J$17</f>
        <v>18.720000000000002</v>
      </c>
      <c r="O20" s="113">
        <f>[16]Abril!$J$18</f>
        <v>29.52</v>
      </c>
      <c r="P20" s="113">
        <f>[16]Abril!$J$19</f>
        <v>22.68</v>
      </c>
      <c r="Q20" s="113">
        <f>[16]Abril!$J$20</f>
        <v>35.28</v>
      </c>
      <c r="R20" s="113">
        <f>[16]Abril!$J$21</f>
        <v>32.4</v>
      </c>
      <c r="S20" s="113">
        <f>[16]Abril!$J$22</f>
        <v>29.880000000000003</v>
      </c>
      <c r="T20" s="113">
        <f>[16]Abril!$J$23</f>
        <v>16.2</v>
      </c>
      <c r="U20" s="113">
        <f>[16]Abril!$J$24</f>
        <v>27.36</v>
      </c>
      <c r="V20" s="113">
        <f>[16]Abril!$J$25</f>
        <v>27.36</v>
      </c>
      <c r="W20" s="113">
        <f>[16]Abril!$J$26</f>
        <v>47.88</v>
      </c>
      <c r="X20" s="113">
        <f>[16]Abril!$J$27</f>
        <v>21.96</v>
      </c>
      <c r="Y20" s="113">
        <f>[16]Abril!$J$28</f>
        <v>16.559999999999999</v>
      </c>
      <c r="Z20" s="113">
        <f>[16]Abril!$J$29</f>
        <v>22.32</v>
      </c>
      <c r="AA20" s="113">
        <f>[16]Abril!$J$30</f>
        <v>23.400000000000002</v>
      </c>
      <c r="AB20" s="113">
        <f>[16]Abril!$J$31</f>
        <v>24.48</v>
      </c>
      <c r="AC20" s="113">
        <f>[16]Abril!$J$32</f>
        <v>26.28</v>
      </c>
      <c r="AD20" s="113">
        <f>[16]Abril!$J$33</f>
        <v>34.92</v>
      </c>
      <c r="AE20" s="113">
        <f>[16]Abril!$J$34</f>
        <v>36</v>
      </c>
      <c r="AF20" s="122">
        <f t="shared" si="1"/>
        <v>47.88</v>
      </c>
      <c r="AG20" s="112">
        <f t="shared" si="2"/>
        <v>27.66</v>
      </c>
      <c r="AH20" s="12" t="s">
        <v>35</v>
      </c>
    </row>
    <row r="21" spans="1:37" x14ac:dyDescent="0.2">
      <c r="A21" s="43" t="s">
        <v>33</v>
      </c>
      <c r="B21" s="113">
        <f>[17]Abril!$J$5</f>
        <v>39.24</v>
      </c>
      <c r="C21" s="113">
        <f>[17]Abril!$J$6</f>
        <v>31.680000000000003</v>
      </c>
      <c r="D21" s="113">
        <f>[17]Abril!$J$7</f>
        <v>26.28</v>
      </c>
      <c r="E21" s="113">
        <f>[17]Abril!$J$8</f>
        <v>36</v>
      </c>
      <c r="F21" s="113">
        <f>[17]Abril!$J$9</f>
        <v>28.8</v>
      </c>
      <c r="G21" s="113">
        <f>[17]Abril!$J$10</f>
        <v>34.200000000000003</v>
      </c>
      <c r="H21" s="113">
        <f>[17]Abril!$J$11</f>
        <v>33.119999999999997</v>
      </c>
      <c r="I21" s="113">
        <f>[17]Abril!$J$12</f>
        <v>30.96</v>
      </c>
      <c r="J21" s="113">
        <f>[17]Abril!$J$13</f>
        <v>35.64</v>
      </c>
      <c r="K21" s="113">
        <f>[17]Abril!$J$14</f>
        <v>38.159999999999997</v>
      </c>
      <c r="L21" s="113">
        <f>[17]Abril!$J$15</f>
        <v>24.840000000000003</v>
      </c>
      <c r="M21" s="113">
        <f>[17]Abril!$J$16</f>
        <v>39.6</v>
      </c>
      <c r="N21" s="113">
        <f>[17]Abril!$J$17</f>
        <v>30.6</v>
      </c>
      <c r="O21" s="113">
        <f>[17]Abril!$J$18</f>
        <v>34.92</v>
      </c>
      <c r="P21" s="113">
        <f>[17]Abril!$J$19</f>
        <v>42.480000000000004</v>
      </c>
      <c r="Q21" s="113">
        <f>[17]Abril!$J$20</f>
        <v>34.56</v>
      </c>
      <c r="R21" s="113">
        <f>[17]Abril!$J$21</f>
        <v>25.2</v>
      </c>
      <c r="S21" s="113">
        <f>[17]Abril!$J$22</f>
        <v>28.08</v>
      </c>
      <c r="T21" s="113">
        <f>[17]Abril!$J$23</f>
        <v>32.76</v>
      </c>
      <c r="U21" s="113">
        <f>[17]Abril!$J$24</f>
        <v>32.76</v>
      </c>
      <c r="V21" s="113">
        <f>[17]Abril!$J$25</f>
        <v>31.680000000000003</v>
      </c>
      <c r="W21" s="113">
        <f>[17]Abril!$J$26</f>
        <v>23.759999999999998</v>
      </c>
      <c r="X21" s="113">
        <f>[17]Abril!$J$27</f>
        <v>23.040000000000003</v>
      </c>
      <c r="Y21" s="113">
        <f>[17]Abril!$J$28</f>
        <v>23.400000000000002</v>
      </c>
      <c r="Z21" s="113">
        <f>[17]Abril!$J$29</f>
        <v>32.76</v>
      </c>
      <c r="AA21" s="113">
        <f>[17]Abril!$J$30</f>
        <v>30.96</v>
      </c>
      <c r="AB21" s="113">
        <f>[17]Abril!$J$31</f>
        <v>30.6</v>
      </c>
      <c r="AC21" s="113">
        <f>[17]Abril!$J$32</f>
        <v>32.76</v>
      </c>
      <c r="AD21" s="113">
        <f>[17]Abril!$J$33</f>
        <v>27</v>
      </c>
      <c r="AE21" s="113">
        <f>[17]Abril!$J$34</f>
        <v>29.880000000000003</v>
      </c>
      <c r="AF21" s="122">
        <f t="shared" si="1"/>
        <v>42.480000000000004</v>
      </c>
      <c r="AG21" s="112">
        <f t="shared" si="2"/>
        <v>31.524000000000001</v>
      </c>
    </row>
    <row r="22" spans="1:37" x14ac:dyDescent="0.2">
      <c r="A22" s="43" t="s">
        <v>6</v>
      </c>
      <c r="B22" s="113">
        <f>[18]Abril!$J$5</f>
        <v>36.72</v>
      </c>
      <c r="C22" s="113">
        <f>[18]Abril!$J$6</f>
        <v>25.92</v>
      </c>
      <c r="D22" s="113">
        <f>[18]Abril!$J$7</f>
        <v>18.720000000000002</v>
      </c>
      <c r="E22" s="113">
        <f>[18]Abril!$J$8</f>
        <v>19.079999999999998</v>
      </c>
      <c r="F22" s="113">
        <f>[18]Abril!$J$9</f>
        <v>15.840000000000002</v>
      </c>
      <c r="G22" s="113">
        <f>[18]Abril!$J$10</f>
        <v>21.6</v>
      </c>
      <c r="H22" s="113">
        <f>[18]Abril!$J$11</f>
        <v>28.08</v>
      </c>
      <c r="I22" s="113">
        <f>[18]Abril!$J$12</f>
        <v>29.16</v>
      </c>
      <c r="J22" s="113">
        <f>[18]Abril!$J$13</f>
        <v>39.96</v>
      </c>
      <c r="K22" s="113">
        <f>[18]Abril!$J$14</f>
        <v>24.12</v>
      </c>
      <c r="L22" s="113">
        <f>[18]Abril!$J$15</f>
        <v>23.400000000000002</v>
      </c>
      <c r="M22" s="113">
        <f>[18]Abril!$J$16</f>
        <v>25.56</v>
      </c>
      <c r="N22" s="113">
        <f>[18]Abril!$J$17</f>
        <v>21.240000000000002</v>
      </c>
      <c r="O22" s="113">
        <f>[18]Abril!$J$18</f>
        <v>24.48</v>
      </c>
      <c r="P22" s="113">
        <f>[18]Abril!$J$19</f>
        <v>40.680000000000007</v>
      </c>
      <c r="Q22" s="113">
        <f>[18]Abril!$J$20</f>
        <v>37.440000000000005</v>
      </c>
      <c r="R22" s="113">
        <f>[18]Abril!$J$21</f>
        <v>27.720000000000002</v>
      </c>
      <c r="S22" s="113">
        <f>[18]Abril!$J$22</f>
        <v>22.68</v>
      </c>
      <c r="T22" s="113">
        <f>[18]Abril!$J$23</f>
        <v>21.240000000000002</v>
      </c>
      <c r="U22" s="113">
        <f>[18]Abril!$J$24</f>
        <v>24.840000000000003</v>
      </c>
      <c r="V22" s="113">
        <f>[18]Abril!$J$25</f>
        <v>20.52</v>
      </c>
      <c r="W22" s="113">
        <f>[18]Abril!$J$26</f>
        <v>19.079999999999998</v>
      </c>
      <c r="X22" s="113">
        <f>[18]Abril!$J$27</f>
        <v>16.2</v>
      </c>
      <c r="Y22" s="113">
        <f>[18]Abril!$J$28</f>
        <v>18.36</v>
      </c>
      <c r="Z22" s="113">
        <f>[18]Abril!$J$29</f>
        <v>20.52</v>
      </c>
      <c r="AA22" s="113">
        <f>[18]Abril!$J$30</f>
        <v>27.36</v>
      </c>
      <c r="AB22" s="113">
        <f>[18]Abril!$J$31</f>
        <v>21.240000000000002</v>
      </c>
      <c r="AC22" s="113">
        <f>[18]Abril!$J$32</f>
        <v>25.92</v>
      </c>
      <c r="AD22" s="113">
        <f>[18]Abril!$J$33</f>
        <v>26.28</v>
      </c>
      <c r="AE22" s="113">
        <f>[18]Abril!$J$34</f>
        <v>25.92</v>
      </c>
      <c r="AF22" s="122">
        <f t="shared" si="1"/>
        <v>40.680000000000007</v>
      </c>
      <c r="AG22" s="112">
        <f t="shared" si="2"/>
        <v>24.995999999999999</v>
      </c>
    </row>
    <row r="23" spans="1:37" x14ac:dyDescent="0.2">
      <c r="A23" s="43" t="s">
        <v>7</v>
      </c>
      <c r="B23" s="113">
        <f>[19]Abril!$J$5</f>
        <v>22.32</v>
      </c>
      <c r="C23" s="113">
        <f>[19]Abril!$J$6</f>
        <v>20.52</v>
      </c>
      <c r="D23" s="113">
        <f>[19]Abril!$J$7</f>
        <v>25.92</v>
      </c>
      <c r="E23" s="113">
        <f>[19]Abril!$J$8</f>
        <v>26.28</v>
      </c>
      <c r="F23" s="113">
        <f>[19]Abril!$J$9</f>
        <v>18.720000000000002</v>
      </c>
      <c r="G23" s="113">
        <f>[19]Abril!$J$10</f>
        <v>27</v>
      </c>
      <c r="H23" s="113">
        <f>[19]Abril!$J$11</f>
        <v>34.56</v>
      </c>
      <c r="I23" s="113">
        <f>[19]Abril!$J$12</f>
        <v>24.12</v>
      </c>
      <c r="J23" s="113">
        <f>[19]Abril!$J$13</f>
        <v>24.12</v>
      </c>
      <c r="K23" s="113">
        <f>[19]Abril!$J$14</f>
        <v>30.240000000000002</v>
      </c>
      <c r="L23" s="113">
        <f>[19]Abril!$J$15</f>
        <v>27</v>
      </c>
      <c r="M23" s="113">
        <f>[19]Abril!$J$16</f>
        <v>35.28</v>
      </c>
      <c r="N23" s="113">
        <f>[19]Abril!$J$17</f>
        <v>28.08</v>
      </c>
      <c r="O23" s="113">
        <f>[19]Abril!$J$18</f>
        <v>49.680000000000007</v>
      </c>
      <c r="P23" s="113">
        <f>[19]Abril!$J$19</f>
        <v>45.72</v>
      </c>
      <c r="Q23" s="113">
        <f>[19]Abril!$J$20</f>
        <v>31.680000000000003</v>
      </c>
      <c r="R23" s="113">
        <f>[19]Abril!$J$21</f>
        <v>34.200000000000003</v>
      </c>
      <c r="S23" s="113">
        <f>[19]Abril!$J$22</f>
        <v>31.680000000000003</v>
      </c>
      <c r="T23" s="113">
        <f>[19]Abril!$J$23</f>
        <v>36</v>
      </c>
      <c r="U23" s="113">
        <f>[19]Abril!$J$24</f>
        <v>27.36</v>
      </c>
      <c r="V23" s="113">
        <f>[19]Abril!$J$25</f>
        <v>27.720000000000002</v>
      </c>
      <c r="W23" s="113">
        <f>[19]Abril!$J$26</f>
        <v>29.880000000000003</v>
      </c>
      <c r="X23" s="113">
        <f>[19]Abril!$J$27</f>
        <v>29.52</v>
      </c>
      <c r="Y23" s="113">
        <f>[19]Abril!$J$28</f>
        <v>20.88</v>
      </c>
      <c r="Z23" s="113">
        <f>[19]Abril!$J$29</f>
        <v>23.040000000000003</v>
      </c>
      <c r="AA23" s="113">
        <f>[19]Abril!$J$30</f>
        <v>32.76</v>
      </c>
      <c r="AB23" s="113">
        <f>[19]Abril!$J$31</f>
        <v>29.52</v>
      </c>
      <c r="AC23" s="113">
        <f>[19]Abril!$J$32</f>
        <v>28.08</v>
      </c>
      <c r="AD23" s="113">
        <f>[19]Abril!$J$33</f>
        <v>34.200000000000003</v>
      </c>
      <c r="AE23" s="113">
        <f>[19]Abril!$J$34</f>
        <v>47.88</v>
      </c>
      <c r="AF23" s="122">
        <f t="shared" si="1"/>
        <v>49.680000000000007</v>
      </c>
      <c r="AG23" s="112">
        <f t="shared" si="2"/>
        <v>30.132000000000001</v>
      </c>
      <c r="AJ23" t="s">
        <v>35</v>
      </c>
      <c r="AK23" t="s">
        <v>35</v>
      </c>
    </row>
    <row r="24" spans="1:37" x14ac:dyDescent="0.2">
      <c r="A24" s="43" t="s">
        <v>153</v>
      </c>
      <c r="B24" s="113">
        <f>[20]Abril!$J$5</f>
        <v>19.079999999999998</v>
      </c>
      <c r="C24" s="113">
        <f>[20]Abril!$J$6</f>
        <v>20.52</v>
      </c>
      <c r="D24" s="113">
        <f>[20]Abril!$J$7</f>
        <v>36.72</v>
      </c>
      <c r="E24" s="113">
        <f>[20]Abril!$J$8</f>
        <v>38.159999999999997</v>
      </c>
      <c r="F24" s="113">
        <f>[20]Abril!$J$9</f>
        <v>36</v>
      </c>
      <c r="G24" s="113">
        <f>[20]Abril!$J$10</f>
        <v>36.36</v>
      </c>
      <c r="H24" s="113">
        <f>[20]Abril!$J$11</f>
        <v>36.72</v>
      </c>
      <c r="I24" s="113">
        <f>[20]Abril!$J$12</f>
        <v>35.28</v>
      </c>
      <c r="J24" s="113">
        <f>[20]Abril!$J$13</f>
        <v>28.8</v>
      </c>
      <c r="K24" s="113">
        <f>[20]Abril!$J$14</f>
        <v>31.319999999999997</v>
      </c>
      <c r="L24" s="113">
        <f>[20]Abril!$J$15</f>
        <v>35.64</v>
      </c>
      <c r="M24" s="113">
        <f>[20]Abril!$J$16</f>
        <v>36.72</v>
      </c>
      <c r="N24" s="113">
        <f>[20]Abril!$J$17</f>
        <v>40.680000000000007</v>
      </c>
      <c r="O24" s="113">
        <f>[20]Abril!$J$18</f>
        <v>29.16</v>
      </c>
      <c r="P24" s="113">
        <f>[20]Abril!$J$19</f>
        <v>48.96</v>
      </c>
      <c r="Q24" s="113">
        <f>[20]Abril!$J$20</f>
        <v>29.16</v>
      </c>
      <c r="R24" s="113">
        <f>[20]Abril!$J$21</f>
        <v>28.44</v>
      </c>
      <c r="S24" s="113">
        <f>[20]Abril!$J$22</f>
        <v>27.36</v>
      </c>
      <c r="T24" s="113">
        <f>[20]Abril!$J$23</f>
        <v>36</v>
      </c>
      <c r="U24" s="113">
        <f>[20]Abril!$J$24</f>
        <v>24.840000000000003</v>
      </c>
      <c r="V24" s="113">
        <f>[20]Abril!$J$25</f>
        <v>28.8</v>
      </c>
      <c r="W24" s="113">
        <f>[20]Abril!$J$26</f>
        <v>31.680000000000003</v>
      </c>
      <c r="X24" s="113">
        <f>[20]Abril!$J$27</f>
        <v>34.200000000000003</v>
      </c>
      <c r="Y24" s="113">
        <f>[20]Abril!$J$28</f>
        <v>24.840000000000003</v>
      </c>
      <c r="Z24" s="113">
        <f>[20]Abril!$J$29</f>
        <v>30.96</v>
      </c>
      <c r="AA24" s="113">
        <f>[20]Abril!$J$30</f>
        <v>32.4</v>
      </c>
      <c r="AB24" s="113">
        <f>[20]Abril!$J$31</f>
        <v>33.840000000000003</v>
      </c>
      <c r="AC24" s="113">
        <f>[20]Abril!$J$32</f>
        <v>33.840000000000003</v>
      </c>
      <c r="AD24" s="113">
        <f>[20]Abril!$J$33</f>
        <v>41.76</v>
      </c>
      <c r="AE24" s="113">
        <f>[20]Abril!$J$34</f>
        <v>37.080000000000005</v>
      </c>
      <c r="AF24" s="122">
        <f t="shared" si="1"/>
        <v>48.96</v>
      </c>
      <c r="AG24" s="112">
        <f t="shared" si="2"/>
        <v>32.844000000000008</v>
      </c>
      <c r="AK24" t="s">
        <v>35</v>
      </c>
    </row>
    <row r="25" spans="1:37" x14ac:dyDescent="0.2">
      <c r="A25" s="43" t="s">
        <v>154</v>
      </c>
      <c r="B25" s="113">
        <f>[21]Abril!$J$5</f>
        <v>28.08</v>
      </c>
      <c r="C25" s="113">
        <f>[21]Abril!$J$6</f>
        <v>27.36</v>
      </c>
      <c r="D25" s="113">
        <f>[21]Abril!$J$7</f>
        <v>27.36</v>
      </c>
      <c r="E25" s="113">
        <f>[21]Abril!$J$8</f>
        <v>28.08</v>
      </c>
      <c r="F25" s="113">
        <f>[21]Abril!$J$9</f>
        <v>18.36</v>
      </c>
      <c r="G25" s="113">
        <f>[21]Abril!$J$10</f>
        <v>29.16</v>
      </c>
      <c r="H25" s="113">
        <f>[21]Abril!$J$11</f>
        <v>39.24</v>
      </c>
      <c r="I25" s="113">
        <f>[21]Abril!$J$12</f>
        <v>22.32</v>
      </c>
      <c r="J25" s="113">
        <f>[21]Abril!$J$13</f>
        <v>27.720000000000002</v>
      </c>
      <c r="K25" s="113">
        <f>[21]Abril!$J$14</f>
        <v>29.16</v>
      </c>
      <c r="L25" s="113">
        <f>[21]Abril!$J$15</f>
        <v>23.759999999999998</v>
      </c>
      <c r="M25" s="113">
        <f>[21]Abril!$J$16</f>
        <v>41.76</v>
      </c>
      <c r="N25" s="113">
        <f>[21]Abril!$J$17</f>
        <v>29.16</v>
      </c>
      <c r="O25" s="113">
        <f>[21]Abril!$J$18</f>
        <v>28.44</v>
      </c>
      <c r="P25" s="113">
        <f>[21]Abril!$J$19</f>
        <v>23.759999999999998</v>
      </c>
      <c r="Q25" s="113">
        <f>[21]Abril!$J$20</f>
        <v>36.36</v>
      </c>
      <c r="R25" s="113" t="str">
        <f>[21]Abril!$J$21</f>
        <v>*</v>
      </c>
      <c r="S25" s="113" t="str">
        <f>[21]Abril!$J$22</f>
        <v>*</v>
      </c>
      <c r="T25" s="113" t="str">
        <f>[21]Abril!$J$23</f>
        <v>*</v>
      </c>
      <c r="U25" s="113" t="str">
        <f>[21]Abril!$J$24</f>
        <v>*</v>
      </c>
      <c r="V25" s="113" t="str">
        <f>[21]Abril!$J$25</f>
        <v>*</v>
      </c>
      <c r="W25" s="113" t="str">
        <f>[21]Abril!$J$26</f>
        <v>*</v>
      </c>
      <c r="X25" s="113" t="str">
        <f>[21]Abril!$J$27</f>
        <v>*</v>
      </c>
      <c r="Y25" s="113" t="str">
        <f>[21]Abril!$J$28</f>
        <v>*</v>
      </c>
      <c r="Z25" s="113" t="str">
        <f>[21]Abril!$J$29</f>
        <v>*</v>
      </c>
      <c r="AA25" s="113" t="str">
        <f>[21]Abril!$J$30</f>
        <v>*</v>
      </c>
      <c r="AB25" s="113" t="str">
        <f>[21]Abril!$J$31</f>
        <v>*</v>
      </c>
      <c r="AC25" s="113" t="str">
        <f>[21]Abril!$J$32</f>
        <v>*</v>
      </c>
      <c r="AD25" s="113" t="str">
        <f>[21]Abril!$J$33</f>
        <v>*</v>
      </c>
      <c r="AE25" s="113" t="str">
        <f>[21]Abril!$J$34</f>
        <v>*</v>
      </c>
      <c r="AF25" s="111" t="s">
        <v>210</v>
      </c>
      <c r="AG25" s="112" t="s">
        <v>210</v>
      </c>
      <c r="AH25" s="12" t="s">
        <v>35</v>
      </c>
      <c r="AJ25" t="s">
        <v>35</v>
      </c>
    </row>
    <row r="26" spans="1:37" x14ac:dyDescent="0.2">
      <c r="A26" s="43" t="s">
        <v>155</v>
      </c>
      <c r="B26" s="113">
        <f>[22]Abril!$J$5</f>
        <v>17.64</v>
      </c>
      <c r="C26" s="113">
        <f>[22]Abril!$J$6</f>
        <v>23.040000000000003</v>
      </c>
      <c r="D26" s="113">
        <f>[22]Abril!$J$7</f>
        <v>25.56</v>
      </c>
      <c r="E26" s="113">
        <f>[22]Abril!$J$8</f>
        <v>27.36</v>
      </c>
      <c r="F26" s="113">
        <f>[22]Abril!$J$9</f>
        <v>19.440000000000001</v>
      </c>
      <c r="G26" s="113">
        <f>[22]Abril!$J$10</f>
        <v>29.16</v>
      </c>
      <c r="H26" s="113">
        <f>[22]Abril!$J$11</f>
        <v>30.96</v>
      </c>
      <c r="I26" s="113">
        <f>[22]Abril!$J$12</f>
        <v>22.68</v>
      </c>
      <c r="J26" s="113">
        <f>[22]Abril!$J$13</f>
        <v>37.800000000000004</v>
      </c>
      <c r="K26" s="113">
        <f>[22]Abril!$J$14</f>
        <v>28.44</v>
      </c>
      <c r="L26" s="113">
        <f>[22]Abril!$J$15</f>
        <v>24.48</v>
      </c>
      <c r="M26" s="113">
        <f>[22]Abril!$J$16</f>
        <v>27.36</v>
      </c>
      <c r="N26" s="113">
        <f>[22]Abril!$J$17</f>
        <v>27.36</v>
      </c>
      <c r="O26" s="113">
        <f>[22]Abril!$J$18</f>
        <v>37.080000000000005</v>
      </c>
      <c r="P26" s="113">
        <f>[22]Abril!$J$19</f>
        <v>39.96</v>
      </c>
      <c r="Q26" s="113">
        <f>[22]Abril!$J$20</f>
        <v>32.04</v>
      </c>
      <c r="R26" s="113">
        <f>[22]Abril!$J$21</f>
        <v>28.8</v>
      </c>
      <c r="S26" s="113">
        <f>[22]Abril!$J$22</f>
        <v>32.04</v>
      </c>
      <c r="T26" s="113">
        <f>[22]Abril!$J$23</f>
        <v>29.880000000000003</v>
      </c>
      <c r="U26" s="113">
        <f>[22]Abril!$J$24</f>
        <v>21.6</v>
      </c>
      <c r="V26" s="113">
        <f>[22]Abril!$J$25</f>
        <v>27.36</v>
      </c>
      <c r="W26" s="113">
        <f>[22]Abril!$J$26</f>
        <v>31.680000000000003</v>
      </c>
      <c r="X26" s="113">
        <f>[22]Abril!$J$27</f>
        <v>30.96</v>
      </c>
      <c r="Y26" s="113">
        <f>[22]Abril!$J$28</f>
        <v>21.96</v>
      </c>
      <c r="Z26" s="113">
        <f>[22]Abril!$J$29</f>
        <v>28.8</v>
      </c>
      <c r="AA26" s="115">
        <f>[22]Abril!$J$30</f>
        <v>31.680000000000003</v>
      </c>
      <c r="AB26" s="113">
        <f>[22]Abril!$J$31</f>
        <v>30.6</v>
      </c>
      <c r="AC26" s="113">
        <f>[22]Abril!$J$32</f>
        <v>33.119999999999997</v>
      </c>
      <c r="AD26" s="113">
        <f>[22]Abril!$J$33</f>
        <v>37.800000000000004</v>
      </c>
      <c r="AE26" s="113">
        <f>[22]Abril!$J$34</f>
        <v>44.28</v>
      </c>
      <c r="AF26" s="111">
        <f t="shared" ref="AF6:AF49" si="3">MAX(B26:AE26)</f>
        <v>44.28</v>
      </c>
      <c r="AG26" s="112">
        <f t="shared" ref="AG6:AG50" si="4">AVERAGE(B26:AE26)</f>
        <v>29.364000000000001</v>
      </c>
      <c r="AJ26" t="s">
        <v>35</v>
      </c>
    </row>
    <row r="27" spans="1:37" x14ac:dyDescent="0.2">
      <c r="A27" s="43" t="s">
        <v>8</v>
      </c>
      <c r="B27" s="113">
        <f>[23]Abril!$J$5</f>
        <v>28.08</v>
      </c>
      <c r="C27" s="113">
        <f>[23]Abril!$J$6</f>
        <v>27.36</v>
      </c>
      <c r="D27" s="113">
        <f>[23]Abril!$J$7</f>
        <v>27.36</v>
      </c>
      <c r="E27" s="113">
        <f>[23]Abril!$J$8</f>
        <v>28.08</v>
      </c>
      <c r="F27" s="113">
        <f>[23]Abril!$J$9</f>
        <v>18.36</v>
      </c>
      <c r="G27" s="113">
        <f>[23]Abril!$J$10</f>
        <v>29.16</v>
      </c>
      <c r="H27" s="113">
        <f>[23]Abril!$J$11</f>
        <v>39.24</v>
      </c>
      <c r="I27" s="113">
        <f>[23]Abril!$J$12</f>
        <v>22.32</v>
      </c>
      <c r="J27" s="113">
        <f>[23]Abril!$J$13</f>
        <v>27.720000000000002</v>
      </c>
      <c r="K27" s="113">
        <f>[23]Abril!$J$14</f>
        <v>29.16</v>
      </c>
      <c r="L27" s="113">
        <f>[23]Abril!$J$15</f>
        <v>23.759999999999998</v>
      </c>
      <c r="M27" s="113">
        <f>[23]Abril!$J$16</f>
        <v>41.76</v>
      </c>
      <c r="N27" s="113">
        <f>[23]Abril!$J$17</f>
        <v>29.16</v>
      </c>
      <c r="O27" s="113">
        <f>[23]Abril!$J$18</f>
        <v>28.44</v>
      </c>
      <c r="P27" s="113">
        <f>[23]Abril!$J$19</f>
        <v>23.759999999999998</v>
      </c>
      <c r="Q27" s="113">
        <f>[23]Abril!$J$20</f>
        <v>36.36</v>
      </c>
      <c r="R27" s="113">
        <f>[23]Abril!$J$21</f>
        <v>41.04</v>
      </c>
      <c r="S27" s="113">
        <f>[23]Abril!$J$22</f>
        <v>32.04</v>
      </c>
      <c r="T27" s="113">
        <f>[23]Abril!$J$23</f>
        <v>36</v>
      </c>
      <c r="U27" s="113">
        <f>[23]Abril!$J$24</f>
        <v>27</v>
      </c>
      <c r="V27" s="113">
        <f>[23]Abril!$J$25</f>
        <v>23.759999999999998</v>
      </c>
      <c r="W27" s="113">
        <f>[23]Abril!$J$26</f>
        <v>39.96</v>
      </c>
      <c r="X27" s="113">
        <f>[23]Abril!$J$27</f>
        <v>38.880000000000003</v>
      </c>
      <c r="Y27" s="113">
        <f>[23]Abril!$J$28</f>
        <v>29.880000000000003</v>
      </c>
      <c r="Z27" s="113">
        <f>[23]Abril!$J$29</f>
        <v>27</v>
      </c>
      <c r="AA27" s="113">
        <f>[23]Abril!$J$30</f>
        <v>31.319999999999997</v>
      </c>
      <c r="AB27" s="113">
        <f>[23]Abril!$J$31</f>
        <v>36.72</v>
      </c>
      <c r="AC27" s="113">
        <f>[23]Abril!$J$32</f>
        <v>42.480000000000004</v>
      </c>
      <c r="AD27" s="113">
        <f>[23]Abril!$J$33</f>
        <v>38.880000000000003</v>
      </c>
      <c r="AE27" s="113">
        <f>[23]Abril!$J$34</f>
        <v>43.2</v>
      </c>
      <c r="AF27" s="122">
        <f t="shared" si="3"/>
        <v>43.2</v>
      </c>
      <c r="AG27" s="112">
        <f t="shared" si="4"/>
        <v>31.608000000000008</v>
      </c>
      <c r="AJ27" t="s">
        <v>35</v>
      </c>
    </row>
    <row r="28" spans="1:37" x14ac:dyDescent="0.2">
      <c r="A28" s="43" t="s">
        <v>9</v>
      </c>
      <c r="B28" s="113">
        <f>[24]Abril!$J$5</f>
        <v>21.240000000000002</v>
      </c>
      <c r="C28" s="113">
        <f>[24]Abril!$J$6</f>
        <v>24.840000000000003</v>
      </c>
      <c r="D28" s="113">
        <f>[24]Abril!$J$7</f>
        <v>25.92</v>
      </c>
      <c r="E28" s="113">
        <f>[24]Abril!$J$8</f>
        <v>29.16</v>
      </c>
      <c r="F28" s="113">
        <f>[24]Abril!$J$9</f>
        <v>31.680000000000003</v>
      </c>
      <c r="G28" s="113">
        <f>[24]Abril!$J$10</f>
        <v>34.92</v>
      </c>
      <c r="H28" s="113">
        <f>[24]Abril!$J$11</f>
        <v>38.159999999999997</v>
      </c>
      <c r="I28" s="113">
        <f>[24]Abril!$J$12</f>
        <v>31.680000000000003</v>
      </c>
      <c r="J28" s="113">
        <f>[24]Abril!$J$13</f>
        <v>35.28</v>
      </c>
      <c r="K28" s="113">
        <f>[24]Abril!$J$14</f>
        <v>29.16</v>
      </c>
      <c r="L28" s="113">
        <f>[24]Abril!$J$15</f>
        <v>23.759999999999998</v>
      </c>
      <c r="M28" s="113">
        <f>[24]Abril!$J$16</f>
        <v>32.4</v>
      </c>
      <c r="N28" s="113">
        <f>[24]Abril!$J$17</f>
        <v>48.24</v>
      </c>
      <c r="O28" s="113">
        <f>[24]Abril!$J$18</f>
        <v>42.480000000000004</v>
      </c>
      <c r="P28" s="113">
        <f>[24]Abril!$J$19</f>
        <v>32.4</v>
      </c>
      <c r="Q28" s="113">
        <f>[24]Abril!$J$20</f>
        <v>28.08</v>
      </c>
      <c r="R28" s="113">
        <f>[24]Abril!$J$21</f>
        <v>31.680000000000003</v>
      </c>
      <c r="S28" s="113">
        <f>[24]Abril!$J$22</f>
        <v>29.880000000000003</v>
      </c>
      <c r="T28" s="113">
        <f>[24]Abril!$J$23</f>
        <v>34.56</v>
      </c>
      <c r="U28" s="113">
        <f>[24]Abril!$J$24</f>
        <v>27</v>
      </c>
      <c r="V28" s="113">
        <f>[24]Abril!$J$25</f>
        <v>26.64</v>
      </c>
      <c r="W28" s="113">
        <f>[24]Abril!$J$26</f>
        <v>34.92</v>
      </c>
      <c r="X28" s="113">
        <f>[24]Abril!$J$27</f>
        <v>30.6</v>
      </c>
      <c r="Y28" s="113">
        <f>[24]Abril!$J$28</f>
        <v>25.2</v>
      </c>
      <c r="Z28" s="113">
        <f>[24]Abril!$J$29</f>
        <v>28.8</v>
      </c>
      <c r="AA28" s="113">
        <f>[24]Abril!$J$30</f>
        <v>30.6</v>
      </c>
      <c r="AB28" s="113">
        <f>[24]Abril!$J$31</f>
        <v>30.96</v>
      </c>
      <c r="AC28" s="113">
        <f>[24]Abril!$J$32</f>
        <v>37.440000000000005</v>
      </c>
      <c r="AD28" s="113">
        <f>[24]Abril!$J$33</f>
        <v>35.28</v>
      </c>
      <c r="AE28" s="113">
        <f>[24]Abril!$J$34</f>
        <v>33.840000000000003</v>
      </c>
      <c r="AF28" s="122">
        <f t="shared" si="3"/>
        <v>48.24</v>
      </c>
      <c r="AG28" s="112">
        <f t="shared" si="4"/>
        <v>31.560000000000002</v>
      </c>
      <c r="AJ28" t="s">
        <v>35</v>
      </c>
    </row>
    <row r="29" spans="1:37" x14ac:dyDescent="0.2">
      <c r="A29" s="43" t="s">
        <v>32</v>
      </c>
      <c r="B29" s="113">
        <f>[25]Abril!$J$5</f>
        <v>14.4</v>
      </c>
      <c r="C29" s="113">
        <f>[25]Abril!$J$6</f>
        <v>24.12</v>
      </c>
      <c r="D29" s="113">
        <f>[25]Abril!$J$7</f>
        <v>24.12</v>
      </c>
      <c r="E29" s="113">
        <f>[25]Abril!$J$8</f>
        <v>27</v>
      </c>
      <c r="F29" s="113">
        <f>[25]Abril!$J$9</f>
        <v>38.880000000000003</v>
      </c>
      <c r="G29" s="113">
        <f>[25]Abril!$J$10</f>
        <v>28.08</v>
      </c>
      <c r="H29" s="113">
        <f>[25]Abril!$J$11</f>
        <v>25.92</v>
      </c>
      <c r="I29" s="113">
        <f>[25]Abril!$J$12</f>
        <v>28.8</v>
      </c>
      <c r="J29" s="113">
        <f>[25]Abril!$J$13</f>
        <v>30.240000000000002</v>
      </c>
      <c r="K29" s="113">
        <f>[25]Abril!$J$14</f>
        <v>23.040000000000003</v>
      </c>
      <c r="L29" s="113">
        <f>[25]Abril!$J$15</f>
        <v>21.240000000000002</v>
      </c>
      <c r="M29" s="113">
        <f>[25]Abril!$J$16</f>
        <v>32.4</v>
      </c>
      <c r="N29" s="113">
        <f>[25]Abril!$J$17</f>
        <v>24.840000000000003</v>
      </c>
      <c r="O29" s="113">
        <f>[25]Abril!$J$18</f>
        <v>38.159999999999997</v>
      </c>
      <c r="P29" s="113">
        <f>[25]Abril!$J$19</f>
        <v>30.240000000000002</v>
      </c>
      <c r="Q29" s="113">
        <f>[25]Abril!$J$20</f>
        <v>30.6</v>
      </c>
      <c r="R29" s="113">
        <f>[25]Abril!$J$21</f>
        <v>23.040000000000003</v>
      </c>
      <c r="S29" s="113">
        <f>[25]Abril!$J$22</f>
        <v>15.48</v>
      </c>
      <c r="T29" s="113">
        <f>[25]Abril!$J$23</f>
        <v>27</v>
      </c>
      <c r="U29" s="113">
        <f>[25]Abril!$J$24</f>
        <v>21.240000000000002</v>
      </c>
      <c r="V29" s="113">
        <f>[25]Abril!$J$25</f>
        <v>26.28</v>
      </c>
      <c r="W29" s="113">
        <f>[25]Abril!$J$26</f>
        <v>36.72</v>
      </c>
      <c r="X29" s="113">
        <f>[25]Abril!$J$27</f>
        <v>28.08</v>
      </c>
      <c r="Y29" s="113">
        <f>[25]Abril!$J$28</f>
        <v>26.64</v>
      </c>
      <c r="Z29" s="113">
        <f>[25]Abril!$J$29</f>
        <v>26.28</v>
      </c>
      <c r="AA29" s="113">
        <f>[25]Abril!$J$30</f>
        <v>39.24</v>
      </c>
      <c r="AB29" s="113">
        <f>[25]Abril!$J$31</f>
        <v>33.840000000000003</v>
      </c>
      <c r="AC29" s="113">
        <f>[25]Abril!$J$32</f>
        <v>34.200000000000003</v>
      </c>
      <c r="AD29" s="113">
        <f>[25]Abril!$J$33</f>
        <v>43.92</v>
      </c>
      <c r="AE29" s="113">
        <f>[25]Abril!$J$34</f>
        <v>38.159999999999997</v>
      </c>
      <c r="AF29" s="122">
        <f t="shared" si="3"/>
        <v>43.92</v>
      </c>
      <c r="AG29" s="112">
        <f t="shared" si="4"/>
        <v>28.740000000000002</v>
      </c>
      <c r="AJ29" t="s">
        <v>35</v>
      </c>
    </row>
    <row r="30" spans="1:37" x14ac:dyDescent="0.2">
      <c r="A30" s="43" t="s">
        <v>10</v>
      </c>
      <c r="B30" s="113">
        <f>[26]Abril!$J$5</f>
        <v>17.28</v>
      </c>
      <c r="C30" s="113">
        <f>[26]Abril!$J$6</f>
        <v>20.88</v>
      </c>
      <c r="D30" s="113">
        <f>[26]Abril!$J$7</f>
        <v>27.720000000000002</v>
      </c>
      <c r="E30" s="113">
        <f>[26]Abril!$J$8</f>
        <v>29.16</v>
      </c>
      <c r="F30" s="113">
        <f>[26]Abril!$J$9</f>
        <v>22.68</v>
      </c>
      <c r="G30" s="113">
        <f>[26]Abril!$J$10</f>
        <v>30.96</v>
      </c>
      <c r="H30" s="113">
        <f>[26]Abril!$J$11</f>
        <v>39.24</v>
      </c>
      <c r="I30" s="113">
        <f>[26]Abril!$J$12</f>
        <v>28.44</v>
      </c>
      <c r="J30" s="113">
        <f>[26]Abril!$J$13</f>
        <v>27</v>
      </c>
      <c r="K30" s="113">
        <f>[26]Abril!$J$14</f>
        <v>32.76</v>
      </c>
      <c r="L30" s="113">
        <f>[26]Abril!$J$15</f>
        <v>21.6</v>
      </c>
      <c r="M30" s="113">
        <f>[26]Abril!$J$16</f>
        <v>38.519999999999996</v>
      </c>
      <c r="N30" s="113">
        <f>[26]Abril!$J$17</f>
        <v>35.64</v>
      </c>
      <c r="O30" s="113">
        <f>[26]Abril!$J$18</f>
        <v>22.68</v>
      </c>
      <c r="P30" s="113">
        <f>[26]Abril!$J$19</f>
        <v>33.480000000000004</v>
      </c>
      <c r="Q30" s="113">
        <f>[26]Abril!$J$20</f>
        <v>37.800000000000004</v>
      </c>
      <c r="R30" s="113">
        <f>[26]Abril!$J$21</f>
        <v>28.08</v>
      </c>
      <c r="S30" s="113">
        <f>[26]Abril!$J$22</f>
        <v>29.52</v>
      </c>
      <c r="T30" s="113">
        <f>[26]Abril!$J$23</f>
        <v>30.6</v>
      </c>
      <c r="U30" s="113">
        <f>[26]Abril!$J$24</f>
        <v>27</v>
      </c>
      <c r="V30" s="113">
        <f>[26]Abril!$J$25</f>
        <v>23.040000000000003</v>
      </c>
      <c r="W30" s="113">
        <f>[26]Abril!$J$26</f>
        <v>34.56</v>
      </c>
      <c r="X30" s="113">
        <f>[26]Abril!$J$27</f>
        <v>29.16</v>
      </c>
      <c r="Y30" s="113">
        <f>[26]Abril!$J$28</f>
        <v>22.32</v>
      </c>
      <c r="Z30" s="113">
        <f>[26]Abril!$J$29</f>
        <v>26.64</v>
      </c>
      <c r="AA30" s="113">
        <f>[26]Abril!$J$30</f>
        <v>31.680000000000003</v>
      </c>
      <c r="AB30" s="113">
        <f>[26]Abril!$J$31</f>
        <v>31.680000000000003</v>
      </c>
      <c r="AC30" s="113">
        <f>[26]Abril!$J$32</f>
        <v>31.680000000000003</v>
      </c>
      <c r="AD30" s="113">
        <f>[26]Abril!$J$33</f>
        <v>38.159999999999997</v>
      </c>
      <c r="AE30" s="113">
        <f>[26]Abril!$J$34</f>
        <v>39.24</v>
      </c>
      <c r="AF30" s="122">
        <f t="shared" si="3"/>
        <v>39.24</v>
      </c>
      <c r="AG30" s="112">
        <f t="shared" si="4"/>
        <v>29.639999999999997</v>
      </c>
      <c r="AJ30" t="s">
        <v>35</v>
      </c>
    </row>
    <row r="31" spans="1:37" x14ac:dyDescent="0.2">
      <c r="A31" s="43" t="s">
        <v>156</v>
      </c>
      <c r="B31" s="113">
        <f>[27]Abril!$J$5</f>
        <v>27.36</v>
      </c>
      <c r="C31" s="113">
        <f>[27]Abril!$J$6</f>
        <v>20.16</v>
      </c>
      <c r="D31" s="113">
        <f>[27]Abril!$J$7</f>
        <v>31.319999999999997</v>
      </c>
      <c r="E31" s="113">
        <f>[27]Abril!$J$8</f>
        <v>32.76</v>
      </c>
      <c r="F31" s="113">
        <f>[27]Abril!$J$9</f>
        <v>21.6</v>
      </c>
      <c r="G31" s="113">
        <f>[27]Abril!$J$10</f>
        <v>32.04</v>
      </c>
      <c r="H31" s="113">
        <f>[27]Abril!$J$11</f>
        <v>37.800000000000004</v>
      </c>
      <c r="I31" s="113">
        <f>[27]Abril!$J$12</f>
        <v>38.880000000000003</v>
      </c>
      <c r="J31" s="113">
        <f>[27]Abril!$J$13</f>
        <v>50.04</v>
      </c>
      <c r="K31" s="113">
        <f>[27]Abril!$J$14</f>
        <v>34.92</v>
      </c>
      <c r="L31" s="113">
        <f>[27]Abril!$J$15</f>
        <v>29.52</v>
      </c>
      <c r="M31" s="113">
        <f>[27]Abril!$J$16</f>
        <v>39.96</v>
      </c>
      <c r="N31" s="113">
        <f>[27]Abril!$J$17</f>
        <v>29.16</v>
      </c>
      <c r="O31" s="113">
        <f>[27]Abril!$J$18</f>
        <v>77.400000000000006</v>
      </c>
      <c r="P31" s="113">
        <f>[27]Abril!$J$19</f>
        <v>41.04</v>
      </c>
      <c r="Q31" s="113">
        <f>[27]Abril!$J$20</f>
        <v>41.4</v>
      </c>
      <c r="R31" s="113">
        <f>[27]Abril!$J$21</f>
        <v>47.16</v>
      </c>
      <c r="S31" s="113">
        <f>[27]Abril!$J$22</f>
        <v>48.6</v>
      </c>
      <c r="T31" s="113">
        <f>[27]Abril!$J$23</f>
        <v>39.96</v>
      </c>
      <c r="U31" s="113">
        <f>[27]Abril!$J$24</f>
        <v>27</v>
      </c>
      <c r="V31" s="113">
        <f>[27]Abril!$J$25</f>
        <v>33.119999999999997</v>
      </c>
      <c r="W31" s="113">
        <f>[27]Abril!$J$26</f>
        <v>35.28</v>
      </c>
      <c r="X31" s="113">
        <f>[27]Abril!$J$27</f>
        <v>39.6</v>
      </c>
      <c r="Y31" s="113">
        <f>[27]Abril!$J$28</f>
        <v>25.92</v>
      </c>
      <c r="Z31" s="113">
        <f>[27]Abril!$J$29</f>
        <v>27</v>
      </c>
      <c r="AA31" s="113">
        <f>[27]Abril!$J$30</f>
        <v>37.440000000000005</v>
      </c>
      <c r="AB31" s="113">
        <f>[27]Abril!$J$31</f>
        <v>36.36</v>
      </c>
      <c r="AC31" s="113">
        <f>[27]Abril!$J$32</f>
        <v>33.119999999999997</v>
      </c>
      <c r="AD31" s="113">
        <f>[27]Abril!$J$33</f>
        <v>43.92</v>
      </c>
      <c r="AE31" s="113">
        <f>[27]Abril!$J$34</f>
        <v>46.800000000000004</v>
      </c>
      <c r="AF31" s="122">
        <f t="shared" si="3"/>
        <v>77.400000000000006</v>
      </c>
      <c r="AG31" s="112">
        <f t="shared" si="4"/>
        <v>36.887999999999998</v>
      </c>
      <c r="AH31" s="12" t="s">
        <v>35</v>
      </c>
      <c r="AJ31" t="s">
        <v>35</v>
      </c>
    </row>
    <row r="32" spans="1:37" hidden="1" x14ac:dyDescent="0.2">
      <c r="A32" s="43" t="s">
        <v>11</v>
      </c>
      <c r="B32" s="113" t="str">
        <f>[28]Abril!$J$5</f>
        <v>*</v>
      </c>
      <c r="C32" s="113" t="str">
        <f>[28]Abril!$J$6</f>
        <v>*</v>
      </c>
      <c r="D32" s="113" t="str">
        <f>[28]Abril!$J$7</f>
        <v>*</v>
      </c>
      <c r="E32" s="113" t="str">
        <f>[28]Abril!$J$8</f>
        <v>*</v>
      </c>
      <c r="F32" s="113" t="str">
        <f>[28]Abril!$J$9</f>
        <v>*</v>
      </c>
      <c r="G32" s="113" t="str">
        <f>[28]Abril!$J$10</f>
        <v>*</v>
      </c>
      <c r="H32" s="113" t="str">
        <f>[28]Abril!$J$11</f>
        <v>*</v>
      </c>
      <c r="I32" s="113" t="str">
        <f>[28]Abril!$J$12</f>
        <v>*</v>
      </c>
      <c r="J32" s="113" t="str">
        <f>[28]Abril!$J$13</f>
        <v>*</v>
      </c>
      <c r="K32" s="113" t="str">
        <f>[28]Abril!$J$14</f>
        <v>*</v>
      </c>
      <c r="L32" s="113" t="str">
        <f>[28]Abril!$J$15</f>
        <v>*</v>
      </c>
      <c r="M32" s="113" t="str">
        <f>[28]Abril!$J$16</f>
        <v>*</v>
      </c>
      <c r="N32" s="113" t="str">
        <f>[28]Abril!$J$17</f>
        <v>*</v>
      </c>
      <c r="O32" s="113" t="str">
        <f>[28]Abril!$J$18</f>
        <v>*</v>
      </c>
      <c r="P32" s="113" t="str">
        <f>[28]Abril!$J$19</f>
        <v>*</v>
      </c>
      <c r="Q32" s="113" t="str">
        <f>[28]Abril!$J$20</f>
        <v>*</v>
      </c>
      <c r="R32" s="113" t="str">
        <f>[28]Abril!$J$21</f>
        <v>*</v>
      </c>
      <c r="S32" s="113" t="str">
        <f>[28]Abril!$J$22</f>
        <v>*</v>
      </c>
      <c r="T32" s="113" t="str">
        <f>[28]Abril!$J$23</f>
        <v>*</v>
      </c>
      <c r="U32" s="113" t="str">
        <f>[28]Abril!$J$24</f>
        <v>*</v>
      </c>
      <c r="V32" s="113" t="str">
        <f>[28]Abril!$J$25</f>
        <v>*</v>
      </c>
      <c r="W32" s="113" t="str">
        <f>[28]Abril!$J$26</f>
        <v>*</v>
      </c>
      <c r="X32" s="113" t="str">
        <f>[28]Abril!$J$27</f>
        <v>*</v>
      </c>
      <c r="Y32" s="113" t="str">
        <f>[28]Abril!$J$28</f>
        <v>*</v>
      </c>
      <c r="Z32" s="113" t="str">
        <f>[28]Abril!$J$29</f>
        <v>*</v>
      </c>
      <c r="AA32" s="113" t="str">
        <f>[28]Abril!$J$30</f>
        <v>*</v>
      </c>
      <c r="AB32" s="113" t="str">
        <f>[28]Abril!$J$31</f>
        <v>*</v>
      </c>
      <c r="AC32" s="113" t="str">
        <f>[28]Abril!$J$32</f>
        <v>*</v>
      </c>
      <c r="AD32" s="113" t="str">
        <f>[28]Abril!$J$33</f>
        <v>*</v>
      </c>
      <c r="AE32" s="113" t="str">
        <f>[28]Abril!$J$34</f>
        <v>*</v>
      </c>
      <c r="AF32" s="122">
        <f t="shared" si="3"/>
        <v>0</v>
      </c>
      <c r="AG32" s="112" t="e">
        <f t="shared" si="4"/>
        <v>#DIV/0!</v>
      </c>
      <c r="AJ32" t="s">
        <v>35</v>
      </c>
    </row>
    <row r="33" spans="1:37" s="5" customFormat="1" x14ac:dyDescent="0.2">
      <c r="A33" s="43" t="s">
        <v>12</v>
      </c>
      <c r="B33" s="113">
        <f>[29]Abril!$J$5</f>
        <v>26.64</v>
      </c>
      <c r="C33" s="113">
        <f>[29]Abril!$J$6</f>
        <v>16.2</v>
      </c>
      <c r="D33" s="113">
        <f>[29]Abril!$J$7</f>
        <v>24.48</v>
      </c>
      <c r="E33" s="113">
        <f>[29]Abril!$J$8</f>
        <v>22.32</v>
      </c>
      <c r="F33" s="113">
        <f>[29]Abril!$J$9</f>
        <v>25.92</v>
      </c>
      <c r="G33" s="113">
        <f>[29]Abril!$J$10</f>
        <v>22.68</v>
      </c>
      <c r="H33" s="113">
        <f>[29]Abril!$J$11</f>
        <v>46.440000000000005</v>
      </c>
      <c r="I33" s="113">
        <f>[29]Abril!$J$12</f>
        <v>21.240000000000002</v>
      </c>
      <c r="J33" s="113">
        <f>[29]Abril!$J$13</f>
        <v>19.079999999999998</v>
      </c>
      <c r="K33" s="113">
        <f>[29]Abril!$J$14</f>
        <v>44.28</v>
      </c>
      <c r="L33" s="113">
        <f>[29]Abril!$J$15</f>
        <v>24.840000000000003</v>
      </c>
      <c r="M33" s="113">
        <f>[29]Abril!$J$16</f>
        <v>24.48</v>
      </c>
      <c r="N33" s="113">
        <f>[29]Abril!$J$17</f>
        <v>17.64</v>
      </c>
      <c r="O33" s="113">
        <f>[29]Abril!$J$18</f>
        <v>32.76</v>
      </c>
      <c r="P33" s="113">
        <f>[29]Abril!$J$19</f>
        <v>30.96</v>
      </c>
      <c r="Q33" s="113">
        <f>[29]Abril!$J$20</f>
        <v>20.88</v>
      </c>
      <c r="R33" s="113">
        <f>[29]Abril!$J$21</f>
        <v>22.68</v>
      </c>
      <c r="S33" s="113">
        <f>[29]Abril!$J$22</f>
        <v>21.240000000000002</v>
      </c>
      <c r="T33" s="113">
        <f>[29]Abril!$J$23</f>
        <v>15.840000000000002</v>
      </c>
      <c r="U33" s="113">
        <f>[29]Abril!$J$24</f>
        <v>16.920000000000002</v>
      </c>
      <c r="V33" s="113">
        <f>[29]Abril!$J$25</f>
        <v>19.440000000000001</v>
      </c>
      <c r="W33" s="113">
        <f>[29]Abril!$J$26</f>
        <v>25.92</v>
      </c>
      <c r="X33" s="113">
        <f>[29]Abril!$J$27</f>
        <v>26.28</v>
      </c>
      <c r="Y33" s="113">
        <f>[29]Abril!$J$28</f>
        <v>16.920000000000002</v>
      </c>
      <c r="Z33" s="113">
        <f>[29]Abril!$J$29</f>
        <v>22.68</v>
      </c>
      <c r="AA33" s="113">
        <f>[29]Abril!$J$30</f>
        <v>27.720000000000002</v>
      </c>
      <c r="AB33" s="113">
        <f>[29]Abril!$J$31</f>
        <v>25.2</v>
      </c>
      <c r="AC33" s="113">
        <f>[29]Abril!$J$32</f>
        <v>27</v>
      </c>
      <c r="AD33" s="113">
        <f>[29]Abril!$J$33</f>
        <v>32.04</v>
      </c>
      <c r="AE33" s="113">
        <f>[29]Abril!$J$34</f>
        <v>33.119999999999997</v>
      </c>
      <c r="AF33" s="122">
        <f t="shared" si="3"/>
        <v>46.440000000000005</v>
      </c>
      <c r="AG33" s="112">
        <f t="shared" si="4"/>
        <v>25.127999999999997</v>
      </c>
      <c r="AJ33" s="5" t="s">
        <v>35</v>
      </c>
    </row>
    <row r="34" spans="1:37" x14ac:dyDescent="0.2">
      <c r="A34" s="43" t="s">
        <v>13</v>
      </c>
      <c r="B34" s="113">
        <f>[30]Abril!$J$5</f>
        <v>42.84</v>
      </c>
      <c r="C34" s="113">
        <f>[30]Abril!$J$6</f>
        <v>54.72</v>
      </c>
      <c r="D34" s="113">
        <f>[30]Abril!$J$7</f>
        <v>20.52</v>
      </c>
      <c r="E34" s="113">
        <f>[30]Abril!$J$8</f>
        <v>20.16</v>
      </c>
      <c r="F34" s="113">
        <f>[30]Abril!$J$9</f>
        <v>63</v>
      </c>
      <c r="G34" s="113">
        <f>[30]Abril!$J$10</f>
        <v>26.28</v>
      </c>
      <c r="H34" s="113">
        <f>[30]Abril!$J$11</f>
        <v>49.32</v>
      </c>
      <c r="I34" s="113">
        <f>[30]Abril!$J$12</f>
        <v>25.2</v>
      </c>
      <c r="J34" s="113">
        <f>[30]Abril!$J$13</f>
        <v>37.440000000000005</v>
      </c>
      <c r="K34" s="113">
        <f>[30]Abril!$J$14</f>
        <v>32.4</v>
      </c>
      <c r="L34" s="113">
        <f>[30]Abril!$J$15</f>
        <v>27.720000000000002</v>
      </c>
      <c r="M34" s="113">
        <f>[30]Abril!$J$16</f>
        <v>15.48</v>
      </c>
      <c r="N34" s="113">
        <f>[30]Abril!$J$17</f>
        <v>23.040000000000003</v>
      </c>
      <c r="O34" s="113">
        <f>[30]Abril!$J$18</f>
        <v>29.52</v>
      </c>
      <c r="P34" s="113">
        <f>[30]Abril!$J$19</f>
        <v>33.480000000000004</v>
      </c>
      <c r="Q34" s="113">
        <f>[30]Abril!$J$20</f>
        <v>42.84</v>
      </c>
      <c r="R34" s="113">
        <f>[30]Abril!$J$21</f>
        <v>27.720000000000002</v>
      </c>
      <c r="S34" s="113">
        <f>[30]Abril!$J$22</f>
        <v>26.64</v>
      </c>
      <c r="T34" s="113">
        <f>[30]Abril!$J$23</f>
        <v>13.68</v>
      </c>
      <c r="U34" s="113">
        <f>[30]Abril!$J$24</f>
        <v>23.040000000000003</v>
      </c>
      <c r="V34" s="113">
        <f>[30]Abril!$J$25</f>
        <v>28.44</v>
      </c>
      <c r="W34" s="113">
        <f>[30]Abril!$J$26</f>
        <v>30.240000000000002</v>
      </c>
      <c r="X34" s="113">
        <f>[30]Abril!$J$27</f>
        <v>29.52</v>
      </c>
      <c r="Y34" s="113">
        <f>[30]Abril!$J$28</f>
        <v>27</v>
      </c>
      <c r="Z34" s="113">
        <f>[30]Abril!$J$29</f>
        <v>27.36</v>
      </c>
      <c r="AA34" s="113">
        <f>[30]Abril!$J$30</f>
        <v>32.04</v>
      </c>
      <c r="AB34" s="113">
        <f>[30]Abril!$J$31</f>
        <v>34.200000000000003</v>
      </c>
      <c r="AC34" s="113">
        <f>[30]Abril!$J$32</f>
        <v>34.56</v>
      </c>
      <c r="AD34" s="113">
        <f>[30]Abril!$J$33</f>
        <v>40.680000000000007</v>
      </c>
      <c r="AE34" s="113">
        <f>[30]Abril!$J$34</f>
        <v>45.72</v>
      </c>
      <c r="AF34" s="122">
        <f t="shared" si="3"/>
        <v>63</v>
      </c>
      <c r="AG34" s="112">
        <f t="shared" si="4"/>
        <v>32.160000000000004</v>
      </c>
      <c r="AJ34" t="s">
        <v>35</v>
      </c>
    </row>
    <row r="35" spans="1:37" x14ac:dyDescent="0.2">
      <c r="A35" s="43" t="s">
        <v>157</v>
      </c>
      <c r="B35" s="113">
        <f>[31]Abril!$J$5</f>
        <v>19.079999999999998</v>
      </c>
      <c r="C35" s="113">
        <f>[31]Abril!$J$6</f>
        <v>21.96</v>
      </c>
      <c r="D35" s="113">
        <f>[31]Abril!$J$7</f>
        <v>26.64</v>
      </c>
      <c r="E35" s="113">
        <f>[31]Abril!$J$8</f>
        <v>41.4</v>
      </c>
      <c r="F35" s="113">
        <f>[31]Abril!$J$9</f>
        <v>17.28</v>
      </c>
      <c r="G35" s="113">
        <f>[31]Abril!$J$10</f>
        <v>25.92</v>
      </c>
      <c r="H35" s="113">
        <f>[31]Abril!$J$11</f>
        <v>33.119999999999997</v>
      </c>
      <c r="I35" s="113">
        <f>[31]Abril!$J$12</f>
        <v>22.68</v>
      </c>
      <c r="J35" s="113">
        <f>[31]Abril!$J$13</f>
        <v>24.840000000000003</v>
      </c>
      <c r="K35" s="113">
        <f>[31]Abril!$J$14</f>
        <v>26.28</v>
      </c>
      <c r="L35" s="113">
        <f>[31]Abril!$J$15</f>
        <v>21.240000000000002</v>
      </c>
      <c r="M35" s="113">
        <f>[31]Abril!$J$16</f>
        <v>28.08</v>
      </c>
      <c r="N35" s="113">
        <f>[31]Abril!$J$17</f>
        <v>29.52</v>
      </c>
      <c r="O35" s="113">
        <f>[31]Abril!$J$18</f>
        <v>29.52</v>
      </c>
      <c r="P35" s="113">
        <f>[31]Abril!$J$19</f>
        <v>29.880000000000003</v>
      </c>
      <c r="Q35" s="113">
        <f>[31]Abril!$J$20</f>
        <v>29.880000000000003</v>
      </c>
      <c r="R35" s="113">
        <f>[31]Abril!$J$21</f>
        <v>32.4</v>
      </c>
      <c r="S35" s="113">
        <f>[31]Abril!$J$22</f>
        <v>21.96</v>
      </c>
      <c r="T35" s="113">
        <f>[31]Abril!$J$23</f>
        <v>34.56</v>
      </c>
      <c r="U35" s="113">
        <f>[31]Abril!$J$24</f>
        <v>24.48</v>
      </c>
      <c r="V35" s="113">
        <f>[31]Abril!$J$25</f>
        <v>29.880000000000003</v>
      </c>
      <c r="W35" s="113">
        <f>[31]Abril!$J$26</f>
        <v>59.4</v>
      </c>
      <c r="X35" s="113">
        <f>[31]Abril!$J$27</f>
        <v>28.08</v>
      </c>
      <c r="Y35" s="113">
        <f>[31]Abril!$J$28</f>
        <v>28.08</v>
      </c>
      <c r="Z35" s="113">
        <f>[31]Abril!$J$29</f>
        <v>48.24</v>
      </c>
      <c r="AA35" s="113">
        <f>[31]Abril!$J$30</f>
        <v>34.56</v>
      </c>
      <c r="AB35" s="113">
        <f>[31]Abril!$J$31</f>
        <v>28.8</v>
      </c>
      <c r="AC35" s="113">
        <f>[31]Abril!$J$32</f>
        <v>32.04</v>
      </c>
      <c r="AD35" s="113">
        <f>[31]Abril!$J$33</f>
        <v>38.880000000000003</v>
      </c>
      <c r="AE35" s="113">
        <f>[31]Abril!$J$34</f>
        <v>39.96</v>
      </c>
      <c r="AF35" s="122">
        <f t="shared" si="3"/>
        <v>59.4</v>
      </c>
      <c r="AG35" s="112">
        <f t="shared" si="4"/>
        <v>30.288</v>
      </c>
    </row>
    <row r="36" spans="1:37" x14ac:dyDescent="0.2">
      <c r="A36" s="43" t="s">
        <v>128</v>
      </c>
      <c r="B36" s="113">
        <f>[32]Abril!$J$5</f>
        <v>22.32</v>
      </c>
      <c r="C36" s="113">
        <f>[32]Abril!$J$6</f>
        <v>20.88</v>
      </c>
      <c r="D36" s="113">
        <f>[32]Abril!$J$7</f>
        <v>29.52</v>
      </c>
      <c r="E36" s="113">
        <f>[32]Abril!$J$8</f>
        <v>32.04</v>
      </c>
      <c r="F36" s="113">
        <f>[32]Abril!$J$9</f>
        <v>29.16</v>
      </c>
      <c r="G36" s="113">
        <f>[32]Abril!$J$10</f>
        <v>29.880000000000003</v>
      </c>
      <c r="H36" s="113">
        <f>[32]Abril!$J$11</f>
        <v>38.880000000000003</v>
      </c>
      <c r="I36" s="113">
        <f>[32]Abril!$J$12</f>
        <v>25.56</v>
      </c>
      <c r="J36" s="113">
        <f>[32]Abril!$J$13</f>
        <v>24.840000000000003</v>
      </c>
      <c r="K36" s="113">
        <f>[32]Abril!$J$14</f>
        <v>27.36</v>
      </c>
      <c r="L36" s="113">
        <f>[32]Abril!$J$15</f>
        <v>25.56</v>
      </c>
      <c r="M36" s="113">
        <f>[32]Abril!$J$16</f>
        <v>36.36</v>
      </c>
      <c r="N36" s="113">
        <f>[32]Abril!$J$17</f>
        <v>48.6</v>
      </c>
      <c r="O36" s="113">
        <f>[32]Abril!$J$18</f>
        <v>33.480000000000004</v>
      </c>
      <c r="P36" s="113">
        <f>[32]Abril!$J$19</f>
        <v>39.6</v>
      </c>
      <c r="Q36" s="113">
        <f>[32]Abril!$J$20</f>
        <v>25.92</v>
      </c>
      <c r="R36" s="113">
        <f>[32]Abril!$J$21</f>
        <v>28.44</v>
      </c>
      <c r="S36" s="113">
        <f>[32]Abril!$J$22</f>
        <v>21.240000000000002</v>
      </c>
      <c r="T36" s="113">
        <f>[32]Abril!$J$23</f>
        <v>36.72</v>
      </c>
      <c r="U36" s="113">
        <f>[32]Abril!$J$24</f>
        <v>32.4</v>
      </c>
      <c r="V36" s="113">
        <f>[32]Abril!$J$25</f>
        <v>30.6</v>
      </c>
      <c r="W36" s="113">
        <f>[32]Abril!$J$26</f>
        <v>32.76</v>
      </c>
      <c r="X36" s="113">
        <f>[32]Abril!$J$27</f>
        <v>33.119999999999997</v>
      </c>
      <c r="Y36" s="113">
        <f>[32]Abril!$J$28</f>
        <v>27</v>
      </c>
      <c r="Z36" s="113">
        <f>[32]Abril!$J$29</f>
        <v>30.240000000000002</v>
      </c>
      <c r="AA36" s="113">
        <f>[32]Abril!$J$30</f>
        <v>28.8</v>
      </c>
      <c r="AB36" s="113">
        <f>[32]Abril!$J$31</f>
        <v>30.240000000000002</v>
      </c>
      <c r="AC36" s="113">
        <f>[32]Abril!$J$32</f>
        <v>33.840000000000003</v>
      </c>
      <c r="AD36" s="113">
        <f>[32]Abril!$J$33</f>
        <v>34.200000000000003</v>
      </c>
      <c r="AE36" s="113">
        <f>[32]Abril!$J$34</f>
        <v>38.159999999999997</v>
      </c>
      <c r="AF36" s="122">
        <f t="shared" si="3"/>
        <v>48.6</v>
      </c>
      <c r="AG36" s="112">
        <f t="shared" si="4"/>
        <v>30.924000000000003</v>
      </c>
      <c r="AJ36" t="s">
        <v>35</v>
      </c>
    </row>
    <row r="37" spans="1:37" x14ac:dyDescent="0.2">
      <c r="A37" s="43" t="s">
        <v>14</v>
      </c>
      <c r="B37" s="113">
        <f>[33]Abril!$J$5</f>
        <v>28.44</v>
      </c>
      <c r="C37" s="113">
        <f>[33]Abril!$J$6</f>
        <v>36.36</v>
      </c>
      <c r="D37" s="113">
        <f>[33]Abril!$J$7</f>
        <v>21.240000000000002</v>
      </c>
      <c r="E37" s="113">
        <f>[33]Abril!$J$8</f>
        <v>18.720000000000002</v>
      </c>
      <c r="F37" s="113">
        <f>[33]Abril!$J$9</f>
        <v>27</v>
      </c>
      <c r="G37" s="113">
        <f>[33]Abril!$J$10</f>
        <v>31.319999999999997</v>
      </c>
      <c r="H37" s="113">
        <f>[33]Abril!$J$11</f>
        <v>32.4</v>
      </c>
      <c r="I37" s="113">
        <f>[33]Abril!$J$12</f>
        <v>39.6</v>
      </c>
      <c r="J37" s="113">
        <f>[33]Abril!$J$13</f>
        <v>34.56</v>
      </c>
      <c r="K37" s="113">
        <f>[33]Abril!$J$14</f>
        <v>39.6</v>
      </c>
      <c r="L37" s="113">
        <f>[33]Abril!$J$15</f>
        <v>20.52</v>
      </c>
      <c r="M37" s="113">
        <f>[33]Abril!$J$16</f>
        <v>21.96</v>
      </c>
      <c r="N37" s="113">
        <f>[33]Abril!$J$17</f>
        <v>35.28</v>
      </c>
      <c r="O37" s="113">
        <f>[33]Abril!$J$18</f>
        <v>29.16</v>
      </c>
      <c r="P37" s="113">
        <f>[33]Abril!$J$19</f>
        <v>34.200000000000003</v>
      </c>
      <c r="Q37" s="113">
        <f>[33]Abril!$J$20</f>
        <v>34.200000000000003</v>
      </c>
      <c r="R37" s="113">
        <f>[33]Abril!$J$21</f>
        <v>44.28</v>
      </c>
      <c r="S37" s="113">
        <f>[33]Abril!$J$22</f>
        <v>29.52</v>
      </c>
      <c r="T37" s="113">
        <f>[33]Abril!$J$23</f>
        <v>25.2</v>
      </c>
      <c r="U37" s="113">
        <f>[33]Abril!$J$24</f>
        <v>21.6</v>
      </c>
      <c r="V37" s="113">
        <f>[33]Abril!$J$25</f>
        <v>28.8</v>
      </c>
      <c r="W37" s="113">
        <f>[33]Abril!$J$26</f>
        <v>29.52</v>
      </c>
      <c r="X37" s="113">
        <f>[33]Abril!$J$27</f>
        <v>24.840000000000003</v>
      </c>
      <c r="Y37" s="113">
        <f>[33]Abril!$J$28</f>
        <v>24.12</v>
      </c>
      <c r="Z37" s="113">
        <f>[33]Abril!$J$29</f>
        <v>26.28</v>
      </c>
      <c r="AA37" s="113">
        <f>[33]Abril!$J$30</f>
        <v>25.92</v>
      </c>
      <c r="AB37" s="113">
        <f>[33]Abril!$J$31</f>
        <v>29.16</v>
      </c>
      <c r="AC37" s="113">
        <f>[33]Abril!$J$32</f>
        <v>23.400000000000002</v>
      </c>
      <c r="AD37" s="113">
        <f>[33]Abril!$J$33</f>
        <v>24.12</v>
      </c>
      <c r="AE37" s="113">
        <f>[33]Abril!$J$34</f>
        <v>27.36</v>
      </c>
      <c r="AF37" s="122">
        <f t="shared" si="3"/>
        <v>44.28</v>
      </c>
      <c r="AG37" s="112">
        <f t="shared" si="4"/>
        <v>28.956</v>
      </c>
    </row>
    <row r="38" spans="1:37" x14ac:dyDescent="0.2">
      <c r="A38" s="43" t="s">
        <v>158</v>
      </c>
      <c r="B38" s="113">
        <f>[34]Abril!$J$5</f>
        <v>52.56</v>
      </c>
      <c r="C38" s="113">
        <f>[34]Abril!$J$6</f>
        <v>36.36</v>
      </c>
      <c r="D38" s="113">
        <f>[34]Abril!$J$7</f>
        <v>22.32</v>
      </c>
      <c r="E38" s="113">
        <f>[34]Abril!$J$8</f>
        <v>19.079999999999998</v>
      </c>
      <c r="F38" s="113">
        <f>[34]Abril!$J$9</f>
        <v>19.8</v>
      </c>
      <c r="G38" s="113">
        <f>[34]Abril!$J$10</f>
        <v>26.28</v>
      </c>
      <c r="H38" s="113">
        <f>[34]Abril!$J$11</f>
        <v>30.96</v>
      </c>
      <c r="I38" s="113">
        <f>[34]Abril!$J$12</f>
        <v>30.6</v>
      </c>
      <c r="J38" s="113">
        <f>[34]Abril!$J$13</f>
        <v>28.08</v>
      </c>
      <c r="K38" s="113">
        <f>[34]Abril!$J$14</f>
        <v>30.6</v>
      </c>
      <c r="L38" s="113">
        <f>[34]Abril!$J$15</f>
        <v>19.8</v>
      </c>
      <c r="M38" s="113">
        <f>[34]Abril!$J$16</f>
        <v>29.880000000000003</v>
      </c>
      <c r="N38" s="113">
        <f>[34]Abril!$J$17</f>
        <v>30.6</v>
      </c>
      <c r="O38" s="113">
        <f>[34]Abril!$J$18</f>
        <v>22.68</v>
      </c>
      <c r="P38" s="113">
        <f>[34]Abril!$J$19</f>
        <v>42.480000000000004</v>
      </c>
      <c r="Q38" s="113">
        <f>[34]Abril!$J$20</f>
        <v>27.36</v>
      </c>
      <c r="R38" s="113">
        <f>[34]Abril!$J$21</f>
        <v>47.88</v>
      </c>
      <c r="S38" s="113">
        <f>[34]Abril!$J$22</f>
        <v>24.840000000000003</v>
      </c>
      <c r="T38" s="113">
        <f>[34]Abril!$J$23</f>
        <v>20.52</v>
      </c>
      <c r="U38" s="113">
        <f>[34]Abril!$J$24</f>
        <v>38.519999999999996</v>
      </c>
      <c r="V38" s="113">
        <f>[34]Abril!$J$25</f>
        <v>21.6</v>
      </c>
      <c r="W38" s="113">
        <f>[34]Abril!$J$26</f>
        <v>21.240000000000002</v>
      </c>
      <c r="X38" s="113">
        <f>[34]Abril!$J$27</f>
        <v>15.48</v>
      </c>
      <c r="Y38" s="113">
        <f>[34]Abril!$J$28</f>
        <v>16.559999999999999</v>
      </c>
      <c r="Z38" s="113">
        <f>[34]Abril!$J$29</f>
        <v>18.36</v>
      </c>
      <c r="AA38" s="113">
        <f>[34]Abril!$J$30</f>
        <v>24.48</v>
      </c>
      <c r="AB38" s="113">
        <f>[34]Abril!$J$31</f>
        <v>21.96</v>
      </c>
      <c r="AC38" s="113">
        <f>[34]Abril!$J$32</f>
        <v>23.040000000000003</v>
      </c>
      <c r="AD38" s="113">
        <f>[34]Abril!$J$33</f>
        <v>25.2</v>
      </c>
      <c r="AE38" s="113">
        <f>[34]Abril!$J$34</f>
        <v>29.16</v>
      </c>
      <c r="AF38" s="122">
        <f t="shared" si="3"/>
        <v>52.56</v>
      </c>
      <c r="AG38" s="112">
        <f t="shared" si="4"/>
        <v>27.276000000000007</v>
      </c>
      <c r="AJ38" t="s">
        <v>35</v>
      </c>
    </row>
    <row r="39" spans="1:37" x14ac:dyDescent="0.2">
      <c r="A39" s="43" t="s">
        <v>15</v>
      </c>
      <c r="B39" s="113">
        <f>[35]Abril!$J$5</f>
        <v>33.480000000000004</v>
      </c>
      <c r="C39" s="113">
        <f>[35]Abril!$J$6</f>
        <v>23.400000000000002</v>
      </c>
      <c r="D39" s="113">
        <f>[35]Abril!$J$7</f>
        <v>30.6</v>
      </c>
      <c r="E39" s="113">
        <f>[35]Abril!$J$8</f>
        <v>33.119999999999997</v>
      </c>
      <c r="F39" s="113">
        <f>[35]Abril!$J$9</f>
        <v>23.040000000000003</v>
      </c>
      <c r="G39" s="113">
        <f>[35]Abril!$J$10</f>
        <v>32.4</v>
      </c>
      <c r="H39" s="113">
        <f>[35]Abril!$J$11</f>
        <v>32.04</v>
      </c>
      <c r="I39" s="113">
        <f>[35]Abril!$J$12</f>
        <v>33.480000000000004</v>
      </c>
      <c r="J39" s="113">
        <f>[35]Abril!$J$13</f>
        <v>25.2</v>
      </c>
      <c r="K39" s="113">
        <f>[35]Abril!$J$14</f>
        <v>32.76</v>
      </c>
      <c r="L39" s="113">
        <f>[35]Abril!$J$15</f>
        <v>29.880000000000003</v>
      </c>
      <c r="M39" s="113">
        <f>[35]Abril!$J$16</f>
        <v>37.080000000000005</v>
      </c>
      <c r="N39" s="113">
        <f>[35]Abril!$J$17</f>
        <v>25.2</v>
      </c>
      <c r="O39" s="113">
        <f>[35]Abril!$J$18</f>
        <v>30.240000000000002</v>
      </c>
      <c r="P39" s="113">
        <f>[35]Abril!$J$19</f>
        <v>42.12</v>
      </c>
      <c r="Q39" s="113">
        <f>[35]Abril!$J$20</f>
        <v>31.680000000000003</v>
      </c>
      <c r="R39" s="113">
        <f>[35]Abril!$J$21</f>
        <v>31.680000000000003</v>
      </c>
      <c r="S39" s="113">
        <f>[35]Abril!$J$22</f>
        <v>35.28</v>
      </c>
      <c r="T39" s="113">
        <f>[35]Abril!$J$23</f>
        <v>43.56</v>
      </c>
      <c r="U39" s="113">
        <f>[35]Abril!$J$24</f>
        <v>33.119999999999997</v>
      </c>
      <c r="V39" s="113">
        <f>[35]Abril!$J$25</f>
        <v>33.840000000000003</v>
      </c>
      <c r="W39" s="113">
        <f>[35]Abril!$J$26</f>
        <v>37.800000000000004</v>
      </c>
      <c r="X39" s="113">
        <f>[35]Abril!$J$27</f>
        <v>33.480000000000004</v>
      </c>
      <c r="Y39" s="113">
        <f>[35]Abril!$J$28</f>
        <v>25.56</v>
      </c>
      <c r="Z39" s="113">
        <f>[35]Abril!$J$29</f>
        <v>30.240000000000002</v>
      </c>
      <c r="AA39" s="113">
        <f>[35]Abril!$J$30</f>
        <v>44.64</v>
      </c>
      <c r="AB39" s="113">
        <f>[35]Abril!$J$31</f>
        <v>38.880000000000003</v>
      </c>
      <c r="AC39" s="113">
        <f>[35]Abril!$J$32</f>
        <v>37.440000000000005</v>
      </c>
      <c r="AD39" s="113">
        <f>[35]Abril!$J$33</f>
        <v>40.32</v>
      </c>
      <c r="AE39" s="113">
        <f>[35]Abril!$J$34</f>
        <v>46.800000000000004</v>
      </c>
      <c r="AF39" s="122">
        <f t="shared" si="3"/>
        <v>46.800000000000004</v>
      </c>
      <c r="AG39" s="112">
        <f t="shared" si="4"/>
        <v>33.612000000000002</v>
      </c>
      <c r="AH39" s="12" t="s">
        <v>35</v>
      </c>
      <c r="AJ39" t="s">
        <v>35</v>
      </c>
    </row>
    <row r="40" spans="1:37" hidden="1" x14ac:dyDescent="0.2">
      <c r="A40" s="119" t="s">
        <v>16</v>
      </c>
      <c r="B40" s="121" t="str">
        <f>[36]Abril!$B$5</f>
        <v>*</v>
      </c>
      <c r="C40" s="121" t="str">
        <f>[36]Abril!$B$5</f>
        <v>*</v>
      </c>
      <c r="D40" s="121" t="str">
        <f>[36]Abril!$B$5</f>
        <v>*</v>
      </c>
      <c r="E40" s="121" t="str">
        <f>[36]Abril!$B$5</f>
        <v>*</v>
      </c>
      <c r="F40" s="121" t="str">
        <f>[36]Abril!$B$5</f>
        <v>*</v>
      </c>
      <c r="G40" s="121" t="str">
        <f>[36]Abril!$B$5</f>
        <v>*</v>
      </c>
      <c r="H40" s="121" t="str">
        <f>[36]Abril!$B$5</f>
        <v>*</v>
      </c>
      <c r="I40" s="121" t="str">
        <f>[36]Abril!$B$5</f>
        <v>*</v>
      </c>
      <c r="J40" s="121" t="str">
        <f>[36]Abril!$B$5</f>
        <v>*</v>
      </c>
      <c r="K40" s="121" t="str">
        <f>[36]Abril!$B$5</f>
        <v>*</v>
      </c>
      <c r="L40" s="121" t="str">
        <f>[36]Abril!$B$5</f>
        <v>*</v>
      </c>
      <c r="M40" s="121" t="str">
        <f>[36]Abril!$B$5</f>
        <v>*</v>
      </c>
      <c r="N40" s="121" t="str">
        <f>[36]Abril!$B$5</f>
        <v>*</v>
      </c>
      <c r="O40" s="121" t="str">
        <f>[36]Abril!$B$5</f>
        <v>*</v>
      </c>
      <c r="P40" s="121" t="str">
        <f>[36]Abril!$B$5</f>
        <v>*</v>
      </c>
      <c r="Q40" s="121" t="str">
        <f>[36]Abril!$B$5</f>
        <v>*</v>
      </c>
      <c r="R40" s="121" t="str">
        <f>[36]Abril!$B$5</f>
        <v>*</v>
      </c>
      <c r="S40" s="121" t="str">
        <f>[36]Abril!$B$5</f>
        <v>*</v>
      </c>
      <c r="T40" s="121" t="str">
        <f>[36]Abril!$B$5</f>
        <v>*</v>
      </c>
      <c r="U40" s="121" t="str">
        <f>[36]Abril!$B$5</f>
        <v>*</v>
      </c>
      <c r="V40" s="121" t="str">
        <f>[36]Abril!$B$5</f>
        <v>*</v>
      </c>
      <c r="W40" s="121" t="str">
        <f>[36]Abril!$B$5</f>
        <v>*</v>
      </c>
      <c r="X40" s="121" t="str">
        <f>[36]Abril!$B$5</f>
        <v>*</v>
      </c>
      <c r="Y40" s="121" t="str">
        <f>[36]Abril!$B$5</f>
        <v>*</v>
      </c>
      <c r="Z40" s="121" t="str">
        <f>[36]Abril!$B$5</f>
        <v>*</v>
      </c>
      <c r="AA40" s="121" t="str">
        <f>[36]Abril!$B$5</f>
        <v>*</v>
      </c>
      <c r="AB40" s="121" t="str">
        <f>[36]Abril!$B$5</f>
        <v>*</v>
      </c>
      <c r="AC40" s="121" t="str">
        <f>[36]Abril!$B$5</f>
        <v>*</v>
      </c>
      <c r="AD40" s="121" t="str">
        <f>[36]Abril!$B$5</f>
        <v>*</v>
      </c>
      <c r="AE40" s="121" t="str">
        <f>[36]Abril!$B$5</f>
        <v>*</v>
      </c>
      <c r="AF40" s="121" t="str">
        <f>[36]Abril!$B$5</f>
        <v>*</v>
      </c>
      <c r="AG40" s="121" t="str">
        <f>[36]Abril!$B$5</f>
        <v>*</v>
      </c>
      <c r="AK40" t="s">
        <v>35</v>
      </c>
    </row>
    <row r="41" spans="1:37" x14ac:dyDescent="0.2">
      <c r="A41" s="43" t="s">
        <v>159</v>
      </c>
      <c r="B41" s="113">
        <f>[37]Abril!$J$5</f>
        <v>33.119999999999997</v>
      </c>
      <c r="C41" s="113">
        <f>[37]Abril!$J$6</f>
        <v>29.16</v>
      </c>
      <c r="D41" s="113">
        <f>[37]Abril!$J$7</f>
        <v>20.52</v>
      </c>
      <c r="E41" s="113">
        <f>[37]Abril!$J$8</f>
        <v>23.400000000000002</v>
      </c>
      <c r="F41" s="113">
        <f>[37]Abril!$J$9</f>
        <v>24.12</v>
      </c>
      <c r="G41" s="113">
        <f>[37]Abril!$J$10</f>
        <v>25.92</v>
      </c>
      <c r="H41" s="113">
        <f>[37]Abril!$J$11</f>
        <v>29.52</v>
      </c>
      <c r="I41" s="113">
        <f>[37]Abril!$J$12</f>
        <v>25.56</v>
      </c>
      <c r="J41" s="113">
        <f>[37]Abril!$J$13</f>
        <v>44.64</v>
      </c>
      <c r="K41" s="113">
        <f>[37]Abril!$J$14</f>
        <v>44.64</v>
      </c>
      <c r="L41" s="113">
        <f>[37]Abril!$J$15</f>
        <v>17.64</v>
      </c>
      <c r="M41" s="113">
        <f>[37]Abril!$J$16</f>
        <v>21.240000000000002</v>
      </c>
      <c r="N41" s="113">
        <f>[37]Abril!$J$17</f>
        <v>27.720000000000002</v>
      </c>
      <c r="O41" s="113">
        <f>[37]Abril!$J$18</f>
        <v>31.680000000000003</v>
      </c>
      <c r="P41" s="113">
        <f>[37]Abril!$J$19</f>
        <v>21.96</v>
      </c>
      <c r="Q41" s="113">
        <f>[37]Abril!$J$20</f>
        <v>36.36</v>
      </c>
      <c r="R41" s="113">
        <f>[37]Abril!$J$21</f>
        <v>26.28</v>
      </c>
      <c r="S41" s="113">
        <f>[37]Abril!$J$22</f>
        <v>26.64</v>
      </c>
      <c r="T41" s="113">
        <f>[37]Abril!$J$23</f>
        <v>22.32</v>
      </c>
      <c r="U41" s="113">
        <f>[37]Abril!$J$24</f>
        <v>21.6</v>
      </c>
      <c r="V41" s="113">
        <f>[37]Abril!$J$25</f>
        <v>24.12</v>
      </c>
      <c r="W41" s="113">
        <f>[37]Abril!$J$26</f>
        <v>25.92</v>
      </c>
      <c r="X41" s="113">
        <f>[37]Abril!$J$27</f>
        <v>25.2</v>
      </c>
      <c r="Y41" s="113">
        <f>[37]Abril!$J$28</f>
        <v>21.96</v>
      </c>
      <c r="Z41" s="113">
        <f>[37]Abril!$J$29</f>
        <v>26.64</v>
      </c>
      <c r="AA41" s="113">
        <f>[37]Abril!$J$30</f>
        <v>28.8</v>
      </c>
      <c r="AB41" s="113">
        <f>[37]Abril!$J$31</f>
        <v>30.6</v>
      </c>
      <c r="AC41" s="113">
        <f>[37]Abril!$J$32</f>
        <v>31.319999999999997</v>
      </c>
      <c r="AD41" s="113">
        <f>[37]Abril!$J$33</f>
        <v>31.319999999999997</v>
      </c>
      <c r="AE41" s="113">
        <f>[37]Abril!$J$34</f>
        <v>35.64</v>
      </c>
      <c r="AF41" s="111">
        <f t="shared" si="3"/>
        <v>44.64</v>
      </c>
      <c r="AG41" s="112">
        <f t="shared" si="4"/>
        <v>27.852000000000007</v>
      </c>
    </row>
    <row r="42" spans="1:37" x14ac:dyDescent="0.2">
      <c r="A42" s="43" t="s">
        <v>17</v>
      </c>
      <c r="B42" s="113">
        <f>[38]Abril!$J$5</f>
        <v>20.88</v>
      </c>
      <c r="C42" s="113">
        <f>[38]Abril!$J$6</f>
        <v>20.52</v>
      </c>
      <c r="D42" s="113">
        <f>[38]Abril!$J$7</f>
        <v>19.440000000000001</v>
      </c>
      <c r="E42" s="113">
        <f>[38]Abril!$J$8</f>
        <v>29.880000000000003</v>
      </c>
      <c r="F42" s="113">
        <f>[38]Abril!$J$9</f>
        <v>22.68</v>
      </c>
      <c r="G42" s="113">
        <f>[38]Abril!$J$10</f>
        <v>25.2</v>
      </c>
      <c r="H42" s="113">
        <f>[38]Abril!$J$11</f>
        <v>26.28</v>
      </c>
      <c r="I42" s="113">
        <f>[38]Abril!$J$12</f>
        <v>16.559999999999999</v>
      </c>
      <c r="J42" s="113">
        <f>[38]Abril!$J$13</f>
        <v>22.68</v>
      </c>
      <c r="K42" s="113">
        <f>[38]Abril!$J$14</f>
        <v>23.400000000000002</v>
      </c>
      <c r="L42" s="113">
        <f>[38]Abril!$J$15</f>
        <v>27.36</v>
      </c>
      <c r="M42" s="113">
        <f>[38]Abril!$J$16</f>
        <v>29.16</v>
      </c>
      <c r="N42" s="113">
        <f>[38]Abril!$J$17</f>
        <v>25.2</v>
      </c>
      <c r="O42" s="113">
        <f>[38]Abril!$J$18</f>
        <v>60.839999999999996</v>
      </c>
      <c r="P42" s="113">
        <f>[38]Abril!$J$19</f>
        <v>44.64</v>
      </c>
      <c r="Q42" s="113">
        <f>[38]Abril!$J$20</f>
        <v>25.2</v>
      </c>
      <c r="R42" s="113">
        <f>[38]Abril!$J$21</f>
        <v>27.720000000000002</v>
      </c>
      <c r="S42" s="113">
        <f>[38]Abril!$J$22</f>
        <v>23.040000000000003</v>
      </c>
      <c r="T42" s="113">
        <f>[38]Abril!$J$23</f>
        <v>24.840000000000003</v>
      </c>
      <c r="U42" s="113">
        <f>[38]Abril!$J$24</f>
        <v>16.2</v>
      </c>
      <c r="V42" s="113">
        <f>[38]Abril!$J$25</f>
        <v>22.68</v>
      </c>
      <c r="W42" s="113">
        <f>[38]Abril!$J$26</f>
        <v>31.319999999999997</v>
      </c>
      <c r="X42" s="113">
        <f>[38]Abril!$J$27</f>
        <v>25.2</v>
      </c>
      <c r="Y42" s="113">
        <f>[38]Abril!$J$28</f>
        <v>18.36</v>
      </c>
      <c r="Z42" s="113">
        <f>[38]Abril!$J$29</f>
        <v>21.96</v>
      </c>
      <c r="AA42" s="113">
        <f>[38]Abril!$J$30</f>
        <v>33.119999999999997</v>
      </c>
      <c r="AB42" s="113">
        <f>[38]Abril!$J$31</f>
        <v>27.720000000000002</v>
      </c>
      <c r="AC42" s="113">
        <f>[38]Abril!$J$32</f>
        <v>29.880000000000003</v>
      </c>
      <c r="AD42" s="113">
        <f>[38]Abril!$J$33</f>
        <v>28.08</v>
      </c>
      <c r="AE42" s="113">
        <f>[38]Abril!$J$34</f>
        <v>36.36</v>
      </c>
      <c r="AF42" s="111">
        <f t="shared" si="3"/>
        <v>60.839999999999996</v>
      </c>
      <c r="AG42" s="112">
        <f t="shared" si="4"/>
        <v>26.880000000000006</v>
      </c>
      <c r="AJ42" t="s">
        <v>35</v>
      </c>
      <c r="AK42" t="s">
        <v>35</v>
      </c>
    </row>
    <row r="43" spans="1:37" x14ac:dyDescent="0.2">
      <c r="A43" s="43" t="s">
        <v>141</v>
      </c>
      <c r="B43" s="113">
        <f>[39]Abril!$J$5</f>
        <v>28.44</v>
      </c>
      <c r="C43" s="113">
        <f>[39]Abril!$J$6</f>
        <v>26.28</v>
      </c>
      <c r="D43" s="113">
        <f>[39]Abril!$J$7</f>
        <v>24.840000000000003</v>
      </c>
      <c r="E43" s="113">
        <f>[39]Abril!$J$8</f>
        <v>28.08</v>
      </c>
      <c r="F43" s="113">
        <f>[39]Abril!$J$9</f>
        <v>33.840000000000003</v>
      </c>
      <c r="G43" s="113">
        <f>[39]Abril!$J$10</f>
        <v>39.96</v>
      </c>
      <c r="H43" s="113">
        <f>[39]Abril!$J$11</f>
        <v>43.92</v>
      </c>
      <c r="I43" s="113">
        <f>[39]Abril!$J$12</f>
        <v>25.2</v>
      </c>
      <c r="J43" s="113">
        <f>[39]Abril!$J$13</f>
        <v>24.48</v>
      </c>
      <c r="K43" s="113">
        <f>[39]Abril!$J$14</f>
        <v>23.040000000000003</v>
      </c>
      <c r="L43" s="113">
        <f>[39]Abril!$J$15</f>
        <v>24.48</v>
      </c>
      <c r="M43" s="113">
        <f>[39]Abril!$J$16</f>
        <v>36.72</v>
      </c>
      <c r="N43" s="113">
        <f>[39]Abril!$J$17</f>
        <v>41.4</v>
      </c>
      <c r="O43" s="113">
        <f>[39]Abril!$J$18</f>
        <v>30.6</v>
      </c>
      <c r="P43" s="113">
        <f>[39]Abril!$J$19</f>
        <v>44.64</v>
      </c>
      <c r="Q43" s="113">
        <f>[39]Abril!$J$20</f>
        <v>35.28</v>
      </c>
      <c r="R43" s="113">
        <f>[39]Abril!$J$21</f>
        <v>27</v>
      </c>
      <c r="S43" s="113">
        <f>[39]Abril!$J$22</f>
        <v>20.16</v>
      </c>
      <c r="T43" s="113">
        <f>[39]Abril!$J$23</f>
        <v>32.4</v>
      </c>
      <c r="U43" s="113">
        <f>[39]Abril!$J$24</f>
        <v>26.64</v>
      </c>
      <c r="V43" s="113">
        <f>[39]Abril!$J$25</f>
        <v>25.92</v>
      </c>
      <c r="W43" s="113">
        <f>[39]Abril!$J$26</f>
        <v>28.08</v>
      </c>
      <c r="X43" s="113">
        <f>[39]Abril!$J$27</f>
        <v>29.880000000000003</v>
      </c>
      <c r="Y43" s="113">
        <f>[39]Abril!$J$28</f>
        <v>26.64</v>
      </c>
      <c r="Z43" s="113">
        <f>[39]Abril!$J$29</f>
        <v>26.64</v>
      </c>
      <c r="AA43" s="113">
        <f>[39]Abril!$J$30</f>
        <v>32.76</v>
      </c>
      <c r="AB43" s="113">
        <f>[39]Abril!$J$31</f>
        <v>34.200000000000003</v>
      </c>
      <c r="AC43" s="113">
        <f>[39]Abril!$J$32</f>
        <v>27.36</v>
      </c>
      <c r="AD43" s="113">
        <f>[39]Abril!$J$33</f>
        <v>36</v>
      </c>
      <c r="AE43" s="113">
        <f>[39]Abril!$J$34</f>
        <v>35.28</v>
      </c>
      <c r="AF43" s="111">
        <f t="shared" si="3"/>
        <v>44.64</v>
      </c>
      <c r="AG43" s="112">
        <f t="shared" si="4"/>
        <v>30.672000000000001</v>
      </c>
      <c r="AJ43" t="s">
        <v>35</v>
      </c>
    </row>
    <row r="44" spans="1:37" x14ac:dyDescent="0.2">
      <c r="A44" s="43" t="s">
        <v>18</v>
      </c>
      <c r="B44" s="113">
        <f>[40]Abril!$J$5</f>
        <v>33.480000000000004</v>
      </c>
      <c r="C44" s="113">
        <f>[40]Abril!$J$6</f>
        <v>30.6</v>
      </c>
      <c r="D44" s="113">
        <f>[40]Abril!$J$7</f>
        <v>19.079999999999998</v>
      </c>
      <c r="E44" s="113">
        <f>[40]Abril!$J$8</f>
        <v>29.16</v>
      </c>
      <c r="F44" s="113">
        <f>[40]Abril!$J$9</f>
        <v>17.64</v>
      </c>
      <c r="G44" s="113">
        <f>[40]Abril!$J$10</f>
        <v>27.36</v>
      </c>
      <c r="H44" s="113">
        <f>[40]Abril!$J$11</f>
        <v>51.84</v>
      </c>
      <c r="I44" s="113">
        <f>[40]Abril!$J$12</f>
        <v>36.72</v>
      </c>
      <c r="J44" s="113">
        <f>[40]Abril!$J$13</f>
        <v>32.4</v>
      </c>
      <c r="K44" s="113">
        <f>[40]Abril!$J$14</f>
        <v>24.12</v>
      </c>
      <c r="L44" s="113">
        <f>[40]Abril!$J$15</f>
        <v>21.96</v>
      </c>
      <c r="M44" s="113">
        <f>[40]Abril!$J$16</f>
        <v>28.44</v>
      </c>
      <c r="N44" s="113">
        <f>[40]Abril!$J$17</f>
        <v>24.12</v>
      </c>
      <c r="O44" s="113">
        <f>[40]Abril!$J$18</f>
        <v>29.52</v>
      </c>
      <c r="P44" s="113">
        <f>[40]Abril!$J$19</f>
        <v>39.24</v>
      </c>
      <c r="Q44" s="113">
        <f>[40]Abril!$J$20</f>
        <v>37.440000000000005</v>
      </c>
      <c r="R44" s="113">
        <f>[40]Abril!$J$21</f>
        <v>28.8</v>
      </c>
      <c r="S44" s="113">
        <f>[40]Abril!$J$22</f>
        <v>22.32</v>
      </c>
      <c r="T44" s="113">
        <f>[40]Abril!$J$23</f>
        <v>34.92</v>
      </c>
      <c r="U44" s="113">
        <f>[40]Abril!$J$24</f>
        <v>22.32</v>
      </c>
      <c r="V44" s="113">
        <f>[40]Abril!$J$25</f>
        <v>34.92</v>
      </c>
      <c r="W44" s="113">
        <f>[40]Abril!$J$26</f>
        <v>28.8</v>
      </c>
      <c r="X44" s="113">
        <f>[40]Abril!$J$27</f>
        <v>20.88</v>
      </c>
      <c r="Y44" s="113">
        <f>[40]Abril!$J$28</f>
        <v>20.88</v>
      </c>
      <c r="Z44" s="113">
        <f>[40]Abril!$J$29</f>
        <v>26.64</v>
      </c>
      <c r="AA44" s="113">
        <f>[40]Abril!$J$30</f>
        <v>29.880000000000003</v>
      </c>
      <c r="AB44" s="113">
        <f>[40]Abril!$J$31</f>
        <v>32.04</v>
      </c>
      <c r="AC44" s="113">
        <f>[40]Abril!$J$32</f>
        <v>27.720000000000002</v>
      </c>
      <c r="AD44" s="113">
        <f>[40]Abril!$J$33</f>
        <v>30.240000000000002</v>
      </c>
      <c r="AE44" s="113">
        <f>[40]Abril!$J$34</f>
        <v>36</v>
      </c>
      <c r="AF44" s="111">
        <f t="shared" si="3"/>
        <v>51.84</v>
      </c>
      <c r="AG44" s="112">
        <f t="shared" si="4"/>
        <v>29.315999999999995</v>
      </c>
      <c r="AJ44" t="s">
        <v>35</v>
      </c>
    </row>
    <row r="45" spans="1:37" hidden="1" x14ac:dyDescent="0.2">
      <c r="A45" s="43" t="s">
        <v>146</v>
      </c>
      <c r="B45" s="113" t="str">
        <f>[41]Abril!$J$5</f>
        <v>*</v>
      </c>
      <c r="C45" s="113" t="str">
        <f>[41]Abril!$J$6</f>
        <v>*</v>
      </c>
      <c r="D45" s="113" t="str">
        <f>[41]Abril!$J$7</f>
        <v>*</v>
      </c>
      <c r="E45" s="113" t="str">
        <f>[41]Abril!$J$8</f>
        <v>*</v>
      </c>
      <c r="F45" s="113" t="str">
        <f>[41]Abril!$J$9</f>
        <v>*</v>
      </c>
      <c r="G45" s="113" t="str">
        <f>[41]Abril!$J$10</f>
        <v>*</v>
      </c>
      <c r="H45" s="113" t="str">
        <f>[41]Abril!$J$11</f>
        <v>*</v>
      </c>
      <c r="I45" s="113" t="str">
        <f>[41]Abril!$J$12</f>
        <v>*</v>
      </c>
      <c r="J45" s="113" t="str">
        <f>[41]Abril!$J$13</f>
        <v>*</v>
      </c>
      <c r="K45" s="113" t="str">
        <f>[41]Abril!$J$14</f>
        <v>*</v>
      </c>
      <c r="L45" s="113" t="str">
        <f>[41]Abril!$J$15</f>
        <v>*</v>
      </c>
      <c r="M45" s="113" t="str">
        <f>[41]Abril!$J$16</f>
        <v>*</v>
      </c>
      <c r="N45" s="113" t="str">
        <f>[41]Abril!$J$17</f>
        <v>*</v>
      </c>
      <c r="O45" s="113" t="str">
        <f>[41]Abril!$J$18</f>
        <v>*</v>
      </c>
      <c r="P45" s="113" t="str">
        <f>[41]Abril!$J$19</f>
        <v>*</v>
      </c>
      <c r="Q45" s="113" t="str">
        <f>[41]Abril!$J$20</f>
        <v>*</v>
      </c>
      <c r="R45" s="113" t="str">
        <f>[41]Abril!$J$21</f>
        <v>*</v>
      </c>
      <c r="S45" s="113" t="str">
        <f>[41]Abril!$J$22</f>
        <v>*</v>
      </c>
      <c r="T45" s="113" t="str">
        <f>[41]Abril!$J$23</f>
        <v>*</v>
      </c>
      <c r="U45" s="113" t="str">
        <f>[41]Abril!$J$24</f>
        <v>*</v>
      </c>
      <c r="V45" s="113" t="str">
        <f>[41]Abril!$J$25</f>
        <v>*</v>
      </c>
      <c r="W45" s="113" t="str">
        <f>[41]Abril!$J$26</f>
        <v>*</v>
      </c>
      <c r="X45" s="113" t="str">
        <f>[41]Abril!$J$27</f>
        <v>*</v>
      </c>
      <c r="Y45" s="113" t="str">
        <f>[41]Abril!$J$28</f>
        <v>*</v>
      </c>
      <c r="Z45" s="113" t="str">
        <f>[41]Abril!$J$29</f>
        <v>*</v>
      </c>
      <c r="AA45" s="113" t="str">
        <f>[41]Abril!$J$30</f>
        <v>*</v>
      </c>
      <c r="AB45" s="113" t="str">
        <f>[41]Abril!$J$31</f>
        <v>*</v>
      </c>
      <c r="AC45" s="113" t="str">
        <f>[41]Abril!$J$32</f>
        <v>*</v>
      </c>
      <c r="AD45" s="113" t="str">
        <f>[41]Abril!$J$33</f>
        <v>*</v>
      </c>
      <c r="AE45" s="113" t="str">
        <f>[41]Abril!$J$34</f>
        <v>*</v>
      </c>
      <c r="AF45" s="111" t="s">
        <v>210</v>
      </c>
      <c r="AG45" s="112" t="s">
        <v>210</v>
      </c>
      <c r="AJ45" t="s">
        <v>35</v>
      </c>
      <c r="AK45" t="s">
        <v>35</v>
      </c>
    </row>
    <row r="46" spans="1:37" x14ac:dyDescent="0.2">
      <c r="A46" s="43" t="s">
        <v>19</v>
      </c>
      <c r="B46" s="113">
        <f>[42]Abril!$J$5</f>
        <v>20.16</v>
      </c>
      <c r="C46" s="113">
        <f>[42]Abril!$J$6</f>
        <v>7.5600000000000005</v>
      </c>
      <c r="D46" s="113">
        <f>[42]Abril!$J$7</f>
        <v>26.28</v>
      </c>
      <c r="E46" s="113">
        <f>[42]Abril!$J$8</f>
        <v>26.64</v>
      </c>
      <c r="F46" s="113">
        <f>[42]Abril!$J$9</f>
        <v>37.800000000000004</v>
      </c>
      <c r="G46" s="113">
        <f>[42]Abril!$J$10</f>
        <v>27</v>
      </c>
      <c r="H46" s="113">
        <f>[42]Abril!$J$11</f>
        <v>30.96</v>
      </c>
      <c r="I46" s="113">
        <f>[42]Abril!$J$12</f>
        <v>16.559999999999999</v>
      </c>
      <c r="J46" s="113">
        <f>[42]Abril!$J$13</f>
        <v>25.2</v>
      </c>
      <c r="K46" s="113">
        <f>[42]Abril!$J$14</f>
        <v>27.36</v>
      </c>
      <c r="L46" s="113">
        <f>[42]Abril!$J$15</f>
        <v>21.96</v>
      </c>
      <c r="M46" s="113">
        <f>[42]Abril!$J$16</f>
        <v>37.080000000000005</v>
      </c>
      <c r="N46" s="113">
        <f>[42]Abril!$J$17</f>
        <v>34.200000000000003</v>
      </c>
      <c r="O46" s="113">
        <f>[42]Abril!$J$18</f>
        <v>15.48</v>
      </c>
      <c r="P46" s="113">
        <f>[42]Abril!$J$19</f>
        <v>32.4</v>
      </c>
      <c r="Q46" s="113">
        <f>[42]Abril!$J$20</f>
        <v>30.6</v>
      </c>
      <c r="R46" s="113">
        <f>[42]Abril!$J$21</f>
        <v>30.6</v>
      </c>
      <c r="S46" s="113">
        <f>[42]Abril!$J$22</f>
        <v>31.319999999999997</v>
      </c>
      <c r="T46" s="113">
        <f>[42]Abril!$J$23</f>
        <v>33.480000000000004</v>
      </c>
      <c r="U46" s="113">
        <f>[42]Abril!$J$24</f>
        <v>31.680000000000003</v>
      </c>
      <c r="V46" s="113">
        <f>[42]Abril!$J$25</f>
        <v>23.400000000000002</v>
      </c>
      <c r="W46" s="113">
        <f>[42]Abril!$J$26</f>
        <v>41.76</v>
      </c>
      <c r="X46" s="113">
        <f>[42]Abril!$J$27</f>
        <v>34.200000000000003</v>
      </c>
      <c r="Y46" s="113">
        <f>[42]Abril!$J$28</f>
        <v>22.68</v>
      </c>
      <c r="Z46" s="113">
        <f>[42]Abril!$J$29</f>
        <v>21.6</v>
      </c>
      <c r="AA46" s="113">
        <f>[42]Abril!$J$30</f>
        <v>32.76</v>
      </c>
      <c r="AB46" s="113">
        <f>[42]Abril!$J$31</f>
        <v>34.56</v>
      </c>
      <c r="AC46" s="113">
        <f>[42]Abril!$J$32</f>
        <v>31.319999999999997</v>
      </c>
      <c r="AD46" s="113">
        <f>[42]Abril!$J$33</f>
        <v>41.4</v>
      </c>
      <c r="AE46" s="113">
        <f>[42]Abril!$J$34</f>
        <v>36</v>
      </c>
      <c r="AF46" s="111">
        <f t="shared" si="3"/>
        <v>41.76</v>
      </c>
      <c r="AG46" s="112">
        <f t="shared" si="4"/>
        <v>28.8</v>
      </c>
      <c r="AH46" s="12" t="s">
        <v>35</v>
      </c>
      <c r="AI46" t="s">
        <v>35</v>
      </c>
      <c r="AJ46" t="s">
        <v>35</v>
      </c>
    </row>
    <row r="47" spans="1:37" x14ac:dyDescent="0.2">
      <c r="A47" s="43" t="s">
        <v>23</v>
      </c>
      <c r="B47" s="113">
        <f>[43]Abril!$J$5</f>
        <v>21.96</v>
      </c>
      <c r="C47" s="113">
        <f>[43]Abril!$J$6</f>
        <v>21.6</v>
      </c>
      <c r="D47" s="113">
        <f>[43]Abril!$J$7</f>
        <v>20.16</v>
      </c>
      <c r="E47" s="113">
        <f>[43]Abril!$J$8</f>
        <v>27</v>
      </c>
      <c r="F47" s="113">
        <f>[43]Abril!$J$9</f>
        <v>17.64</v>
      </c>
      <c r="G47" s="113">
        <f>[43]Abril!$J$10</f>
        <v>25.92</v>
      </c>
      <c r="H47" s="113">
        <f>[43]Abril!$J$11</f>
        <v>27.36</v>
      </c>
      <c r="I47" s="113">
        <f>[43]Abril!$J$12</f>
        <v>16.920000000000002</v>
      </c>
      <c r="J47" s="113">
        <f>[43]Abril!$J$13</f>
        <v>26.28</v>
      </c>
      <c r="K47" s="113">
        <f>[43]Abril!$J$14</f>
        <v>19.8</v>
      </c>
      <c r="L47" s="113">
        <f>[43]Abril!$J$15</f>
        <v>22.68</v>
      </c>
      <c r="M47" s="113">
        <f>[43]Abril!$J$16</f>
        <v>31.319999999999997</v>
      </c>
      <c r="N47" s="113">
        <f>[43]Abril!$J$17</f>
        <v>22.68</v>
      </c>
      <c r="O47" s="113">
        <f>[43]Abril!$J$18</f>
        <v>27.720000000000002</v>
      </c>
      <c r="P47" s="113">
        <f>[43]Abril!$J$19</f>
        <v>37.080000000000005</v>
      </c>
      <c r="Q47" s="113">
        <f>[43]Abril!$J$20</f>
        <v>27.720000000000002</v>
      </c>
      <c r="R47" s="113">
        <f>[43]Abril!$J$21</f>
        <v>32.4</v>
      </c>
      <c r="S47" s="113">
        <f>[43]Abril!$J$22</f>
        <v>32.4</v>
      </c>
      <c r="T47" s="113">
        <f>[43]Abril!$J$23</f>
        <v>30.240000000000002</v>
      </c>
      <c r="U47" s="113">
        <f>[43]Abril!$J$24</f>
        <v>28.44</v>
      </c>
      <c r="V47" s="113">
        <f>[43]Abril!$J$25</f>
        <v>31.680000000000003</v>
      </c>
      <c r="W47" s="113">
        <f>[43]Abril!$J$26</f>
        <v>32.4</v>
      </c>
      <c r="X47" s="113">
        <f>[43]Abril!$J$27</f>
        <v>30.240000000000002</v>
      </c>
      <c r="Y47" s="113">
        <f>[43]Abril!$J$28</f>
        <v>22.68</v>
      </c>
      <c r="Z47" s="113">
        <f>[43]Abril!$J$29</f>
        <v>23.400000000000002</v>
      </c>
      <c r="AA47" s="113">
        <f>[43]Abril!$J$30</f>
        <v>33.119999999999997</v>
      </c>
      <c r="AB47" s="113">
        <f>[43]Abril!$J$31</f>
        <v>27</v>
      </c>
      <c r="AC47" s="113">
        <f>[43]Abril!$J$32</f>
        <v>29.880000000000003</v>
      </c>
      <c r="AD47" s="113">
        <f>[43]Abril!$J$33</f>
        <v>36</v>
      </c>
      <c r="AE47" s="113">
        <f>[43]Abril!$J$34</f>
        <v>38.880000000000003</v>
      </c>
      <c r="AF47" s="111">
        <f t="shared" si="3"/>
        <v>38.880000000000003</v>
      </c>
      <c r="AG47" s="112">
        <f t="shared" si="4"/>
        <v>27.419999999999998</v>
      </c>
      <c r="AJ47" t="s">
        <v>35</v>
      </c>
    </row>
    <row r="48" spans="1:37" x14ac:dyDescent="0.2">
      <c r="A48" s="43" t="s">
        <v>34</v>
      </c>
      <c r="B48" s="113">
        <f>[44]Abril!$J$5</f>
        <v>42.84</v>
      </c>
      <c r="C48" s="113">
        <f>[44]Abril!$J$6</f>
        <v>39.96</v>
      </c>
      <c r="D48" s="113">
        <f>[44]Abril!$J$7</f>
        <v>34.92</v>
      </c>
      <c r="E48" s="113">
        <f>[44]Abril!$J$8</f>
        <v>39.24</v>
      </c>
      <c r="F48" s="113">
        <f>[44]Abril!$J$9</f>
        <v>29.16</v>
      </c>
      <c r="G48" s="113">
        <f>[44]Abril!$J$10</f>
        <v>29.880000000000003</v>
      </c>
      <c r="H48" s="113">
        <f>[44]Abril!$J$11</f>
        <v>37.800000000000004</v>
      </c>
      <c r="I48" s="113">
        <f>[44]Abril!$J$12</f>
        <v>33.840000000000003</v>
      </c>
      <c r="J48" s="113">
        <f>[44]Abril!$J$13</f>
        <v>44.64</v>
      </c>
      <c r="K48" s="113">
        <f>[44]Abril!$J$14</f>
        <v>29.16</v>
      </c>
      <c r="L48" s="113">
        <f>[44]Abril!$J$15</f>
        <v>27</v>
      </c>
      <c r="M48" s="113">
        <f>[44]Abril!$J$16</f>
        <v>30.96</v>
      </c>
      <c r="N48" s="113">
        <f>[44]Abril!$J$17</f>
        <v>28.8</v>
      </c>
      <c r="O48" s="113">
        <f>[44]Abril!$J$18</f>
        <v>32.76</v>
      </c>
      <c r="P48" s="113">
        <f>[44]Abril!$J$19</f>
        <v>36.36</v>
      </c>
      <c r="Q48" s="113">
        <f>[44]Abril!$J$20</f>
        <v>32.04</v>
      </c>
      <c r="R48" s="113">
        <f>[44]Abril!$J$21</f>
        <v>41.04</v>
      </c>
      <c r="S48" s="113">
        <f>[44]Abril!$J$22</f>
        <v>41.04</v>
      </c>
      <c r="T48" s="113">
        <f>[44]Abril!$J$23</f>
        <v>37.800000000000004</v>
      </c>
      <c r="U48" s="113">
        <f>[44]Abril!$J$24</f>
        <v>35.28</v>
      </c>
      <c r="V48" s="113">
        <f>[44]Abril!$J$25</f>
        <v>39.24</v>
      </c>
      <c r="W48" s="113">
        <f>[44]Abril!$J$26</f>
        <v>31.319999999999997</v>
      </c>
      <c r="X48" s="113">
        <f>[44]Abril!$J$27</f>
        <v>36.72</v>
      </c>
      <c r="Y48" s="113">
        <f>[44]Abril!$J$28</f>
        <v>47.88</v>
      </c>
      <c r="Z48" s="113">
        <f>[44]Abril!$J$29</f>
        <v>32.76</v>
      </c>
      <c r="AA48" s="113">
        <f>[44]Abril!$J$30</f>
        <v>37.080000000000005</v>
      </c>
      <c r="AB48" s="113">
        <f>[44]Abril!$J$31</f>
        <v>34.200000000000003</v>
      </c>
      <c r="AC48" s="113">
        <f>[44]Abril!$J$32</f>
        <v>32.4</v>
      </c>
      <c r="AD48" s="113">
        <f>[44]Abril!$J$33</f>
        <v>42.12</v>
      </c>
      <c r="AE48" s="113">
        <f>[44]Abril!$J$34</f>
        <v>41.76</v>
      </c>
      <c r="AF48" s="111">
        <f t="shared" si="3"/>
        <v>47.88</v>
      </c>
      <c r="AG48" s="112">
        <f t="shared" si="4"/>
        <v>35.999999999999993</v>
      </c>
      <c r="AH48" s="12" t="s">
        <v>35</v>
      </c>
      <c r="AJ48" t="s">
        <v>35</v>
      </c>
    </row>
    <row r="49" spans="1:38" x14ac:dyDescent="0.2">
      <c r="A49" s="43" t="s">
        <v>20</v>
      </c>
      <c r="B49" s="113">
        <f>[45]Abril!$J$5</f>
        <v>24.12</v>
      </c>
      <c r="C49" s="113">
        <f>[45]Abril!$J$6</f>
        <v>20.88</v>
      </c>
      <c r="D49" s="113">
        <f>[45]Abril!$J$7</f>
        <v>23.040000000000003</v>
      </c>
      <c r="E49" s="113">
        <f>[45]Abril!$J$8</f>
        <v>16.559999999999999</v>
      </c>
      <c r="F49" s="113">
        <f>[45]Abril!$J$9</f>
        <v>21.6</v>
      </c>
      <c r="G49" s="113">
        <f>[45]Abril!$J$10</f>
        <v>22.32</v>
      </c>
      <c r="H49" s="113">
        <f>[45]Abril!$J$11</f>
        <v>24.12</v>
      </c>
      <c r="I49" s="113">
        <f>[45]Abril!$J$12</f>
        <v>34.92</v>
      </c>
      <c r="J49" s="113">
        <f>[45]Abril!$J$13</f>
        <v>31.319999999999997</v>
      </c>
      <c r="K49" s="113">
        <f>[45]Abril!$J$14</f>
        <v>20.16</v>
      </c>
      <c r="L49" s="113">
        <f>[45]Abril!$J$15</f>
        <v>18.720000000000002</v>
      </c>
      <c r="M49" s="113">
        <f>[45]Abril!$J$16</f>
        <v>18.720000000000002</v>
      </c>
      <c r="N49" s="113">
        <f>[45]Abril!$J$17</f>
        <v>40.32</v>
      </c>
      <c r="O49" s="113">
        <f>[45]Abril!$J$18</f>
        <v>30.240000000000002</v>
      </c>
      <c r="P49" s="113">
        <f>[45]Abril!$J$19</f>
        <v>26.28</v>
      </c>
      <c r="Q49" s="113">
        <f>[45]Abril!$J$20</f>
        <v>33.480000000000004</v>
      </c>
      <c r="R49" s="113">
        <f>[45]Abril!$J$21</f>
        <v>23.400000000000002</v>
      </c>
      <c r="S49" s="113">
        <f>[45]Abril!$J$22</f>
        <v>20.52</v>
      </c>
      <c r="T49" s="113" t="str">
        <f>[45]Abril!$J$23</f>
        <v>*</v>
      </c>
      <c r="U49" s="113" t="str">
        <f>[45]Abril!$J$24</f>
        <v>*</v>
      </c>
      <c r="V49" s="113" t="str">
        <f>[45]Abril!$J$25</f>
        <v>*</v>
      </c>
      <c r="W49" s="113" t="str">
        <f>[45]Abril!$J$26</f>
        <v>*</v>
      </c>
      <c r="X49" s="113" t="str">
        <f>[45]Abril!$J$27</f>
        <v>*</v>
      </c>
      <c r="Y49" s="113" t="str">
        <f>[45]Abril!$J$28</f>
        <v>*</v>
      </c>
      <c r="Z49" s="113" t="str">
        <f>[45]Abril!$J$29</f>
        <v>*</v>
      </c>
      <c r="AA49" s="113" t="str">
        <f>[45]Abril!$J$30</f>
        <v>*</v>
      </c>
      <c r="AB49" s="113" t="str">
        <f>[45]Abril!$J$31</f>
        <v>*</v>
      </c>
      <c r="AC49" s="113" t="str">
        <f>[45]Abril!$J$32</f>
        <v>*</v>
      </c>
      <c r="AD49" s="113" t="str">
        <f>[45]Abril!$J$33</f>
        <v>*</v>
      </c>
      <c r="AE49" s="113" t="str">
        <f>[45]Abril!$J$34</f>
        <v>*</v>
      </c>
      <c r="AF49" s="111">
        <f t="shared" si="3"/>
        <v>40.32</v>
      </c>
      <c r="AG49" s="112">
        <f t="shared" si="4"/>
        <v>25.040000000000003</v>
      </c>
      <c r="AK49" t="s">
        <v>35</v>
      </c>
    </row>
    <row r="50" spans="1:38" s="5" customFormat="1" ht="17.100000000000001" customHeight="1" x14ac:dyDescent="0.2">
      <c r="A50" s="44" t="s">
        <v>24</v>
      </c>
      <c r="B50" s="114">
        <f t="shared" ref="B50:AF50" si="5">MAX(B5:B49)</f>
        <v>68.760000000000005</v>
      </c>
      <c r="C50" s="114">
        <f t="shared" si="5"/>
        <v>54.72</v>
      </c>
      <c r="D50" s="114">
        <f t="shared" si="5"/>
        <v>36.72</v>
      </c>
      <c r="E50" s="114">
        <f t="shared" si="5"/>
        <v>41.4</v>
      </c>
      <c r="F50" s="114">
        <f t="shared" si="5"/>
        <v>63</v>
      </c>
      <c r="G50" s="114">
        <f t="shared" si="5"/>
        <v>39.96</v>
      </c>
      <c r="H50" s="114">
        <f t="shared" si="5"/>
        <v>60.12</v>
      </c>
      <c r="I50" s="114">
        <f t="shared" si="5"/>
        <v>67.319999999999993</v>
      </c>
      <c r="J50" s="114">
        <f t="shared" si="5"/>
        <v>50.04</v>
      </c>
      <c r="K50" s="114">
        <f t="shared" si="5"/>
        <v>44.64</v>
      </c>
      <c r="L50" s="114">
        <f t="shared" si="5"/>
        <v>37.080000000000005</v>
      </c>
      <c r="M50" s="114">
        <f t="shared" si="5"/>
        <v>47.88</v>
      </c>
      <c r="N50" s="114">
        <f t="shared" si="5"/>
        <v>48.6</v>
      </c>
      <c r="O50" s="114">
        <f t="shared" si="5"/>
        <v>77.400000000000006</v>
      </c>
      <c r="P50" s="114">
        <f t="shared" si="5"/>
        <v>48.96</v>
      </c>
      <c r="Q50" s="114">
        <f t="shared" si="5"/>
        <v>58.680000000000007</v>
      </c>
      <c r="R50" s="114">
        <f t="shared" si="5"/>
        <v>47.88</v>
      </c>
      <c r="S50" s="114">
        <f t="shared" si="5"/>
        <v>48.6</v>
      </c>
      <c r="T50" s="114">
        <f t="shared" si="5"/>
        <v>43.56</v>
      </c>
      <c r="U50" s="114">
        <f t="shared" si="5"/>
        <v>38.519999999999996</v>
      </c>
      <c r="V50" s="114">
        <f t="shared" si="5"/>
        <v>39.24</v>
      </c>
      <c r="W50" s="114">
        <f t="shared" si="5"/>
        <v>59.4</v>
      </c>
      <c r="X50" s="114">
        <f t="shared" si="5"/>
        <v>41.04</v>
      </c>
      <c r="Y50" s="114">
        <f t="shared" si="5"/>
        <v>47.88</v>
      </c>
      <c r="Z50" s="114">
        <f t="shared" si="5"/>
        <v>48.96</v>
      </c>
      <c r="AA50" s="114">
        <f t="shared" si="5"/>
        <v>45.36</v>
      </c>
      <c r="AB50" s="114">
        <f t="shared" si="5"/>
        <v>41.76</v>
      </c>
      <c r="AC50" s="114">
        <f t="shared" si="5"/>
        <v>42.480000000000004</v>
      </c>
      <c r="AD50" s="114">
        <f t="shared" si="5"/>
        <v>46.800000000000004</v>
      </c>
      <c r="AE50" s="114">
        <f t="shared" si="5"/>
        <v>52.92</v>
      </c>
      <c r="AF50" s="111">
        <f t="shared" si="5"/>
        <v>77.400000000000006</v>
      </c>
      <c r="AG50" s="112">
        <f t="shared" si="4"/>
        <v>49.656000000000013</v>
      </c>
    </row>
    <row r="51" spans="1:38" x14ac:dyDescent="0.2">
      <c r="A51" s="94" t="s">
        <v>239</v>
      </c>
      <c r="B51" s="99"/>
      <c r="C51" s="99"/>
      <c r="D51" s="99"/>
      <c r="E51" s="99"/>
      <c r="F51" s="99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105" t="s">
        <v>35</v>
      </c>
      <c r="AF51" s="102"/>
      <c r="AG51" s="40"/>
      <c r="AJ51" t="s">
        <v>35</v>
      </c>
    </row>
    <row r="52" spans="1:38" x14ac:dyDescent="0.2">
      <c r="A52" s="94" t="s">
        <v>240</v>
      </c>
      <c r="B52" s="103"/>
      <c r="C52" s="103"/>
      <c r="D52" s="103"/>
      <c r="E52" s="103"/>
      <c r="F52" s="103"/>
      <c r="G52" s="103"/>
      <c r="H52" s="103"/>
      <c r="I52" s="10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40"/>
      <c r="U52" s="140"/>
      <c r="V52" s="140"/>
      <c r="W52" s="140"/>
      <c r="X52" s="140"/>
      <c r="Y52" s="100"/>
      <c r="Z52" s="100"/>
      <c r="AA52" s="100"/>
      <c r="AB52" s="100"/>
      <c r="AC52" s="100"/>
      <c r="AD52" s="100"/>
      <c r="AE52" s="100"/>
      <c r="AF52" s="102"/>
      <c r="AG52" s="38"/>
    </row>
    <row r="53" spans="1:38" x14ac:dyDescent="0.2">
      <c r="A53" s="37"/>
      <c r="B53" s="100"/>
      <c r="C53" s="100"/>
      <c r="D53" s="100"/>
      <c r="E53" s="100"/>
      <c r="F53" s="100"/>
      <c r="G53" s="100"/>
      <c r="H53" s="100"/>
      <c r="I53" s="100"/>
      <c r="J53" s="104"/>
      <c r="K53" s="104"/>
      <c r="L53" s="104"/>
      <c r="M53" s="104"/>
      <c r="N53" s="104"/>
      <c r="O53" s="104"/>
      <c r="P53" s="104"/>
      <c r="Q53" s="100"/>
      <c r="R53" s="100"/>
      <c r="S53" s="100"/>
      <c r="T53" s="141"/>
      <c r="U53" s="141"/>
      <c r="V53" s="141"/>
      <c r="W53" s="141"/>
      <c r="X53" s="141"/>
      <c r="Y53" s="100"/>
      <c r="Z53" s="100"/>
      <c r="AA53" s="100"/>
      <c r="AB53" s="100"/>
      <c r="AC53" s="100"/>
      <c r="AD53" s="101"/>
      <c r="AE53" s="101"/>
      <c r="AF53" s="102"/>
      <c r="AG53" s="38"/>
    </row>
    <row r="54" spans="1:38" x14ac:dyDescent="0.2">
      <c r="A54" s="34"/>
      <c r="B54" s="99"/>
      <c r="C54" s="99"/>
      <c r="D54" s="99"/>
      <c r="E54" s="99"/>
      <c r="F54" s="99"/>
      <c r="G54" s="99"/>
      <c r="H54" s="99"/>
      <c r="I54" s="99"/>
      <c r="J54" s="99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1"/>
      <c r="AE54" s="101"/>
      <c r="AF54" s="102"/>
      <c r="AG54" s="71"/>
    </row>
    <row r="55" spans="1:38" x14ac:dyDescent="0.2">
      <c r="A55" s="37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1"/>
      <c r="AF55" s="102"/>
      <c r="AG55" s="40"/>
      <c r="AJ55" t="s">
        <v>35</v>
      </c>
    </row>
    <row r="56" spans="1:38" x14ac:dyDescent="0.2">
      <c r="A56" s="37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6"/>
      <c r="AF56" s="102"/>
      <c r="AG56" s="40"/>
    </row>
    <row r="57" spans="1:38" ht="13.5" thickBot="1" x14ac:dyDescent="0.25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8" x14ac:dyDescent="0.2">
      <c r="AF58" s="7"/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J62" t="s">
        <v>35</v>
      </c>
      <c r="AL62" t="s">
        <v>35</v>
      </c>
    </row>
    <row r="63" spans="1:38" x14ac:dyDescent="0.2">
      <c r="N63" s="2" t="s">
        <v>35</v>
      </c>
      <c r="T63" s="2" t="s">
        <v>35</v>
      </c>
    </row>
    <row r="64" spans="1:38" x14ac:dyDescent="0.2">
      <c r="G64" s="2" t="s">
        <v>35</v>
      </c>
    </row>
    <row r="65" spans="7:37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213</v>
      </c>
      <c r="AA65" s="2" t="s">
        <v>35</v>
      </c>
      <c r="AC65" s="2" t="s">
        <v>35</v>
      </c>
      <c r="AG65" s="1" t="s">
        <v>35</v>
      </c>
      <c r="AK65" t="s">
        <v>35</v>
      </c>
    </row>
    <row r="66" spans="7:37" x14ac:dyDescent="0.2">
      <c r="K66" s="2" t="s">
        <v>35</v>
      </c>
    </row>
    <row r="67" spans="7:37" x14ac:dyDescent="0.2">
      <c r="K67" s="2" t="s">
        <v>35</v>
      </c>
    </row>
    <row r="68" spans="7:37" x14ac:dyDescent="0.2">
      <c r="G68" s="2" t="s">
        <v>35</v>
      </c>
      <c r="H68" s="2" t="s">
        <v>35</v>
      </c>
    </row>
    <row r="69" spans="7:37" x14ac:dyDescent="0.2">
      <c r="P69" s="2" t="s">
        <v>35</v>
      </c>
    </row>
    <row r="71" spans="7:37" x14ac:dyDescent="0.2">
      <c r="H71" s="2" t="s">
        <v>35</v>
      </c>
      <c r="Z71" s="2" t="s">
        <v>35</v>
      </c>
    </row>
    <row r="72" spans="7:37" x14ac:dyDescent="0.2">
      <c r="I72" s="2" t="s">
        <v>35</v>
      </c>
      <c r="T72" s="2" t="s">
        <v>35</v>
      </c>
    </row>
    <row r="73" spans="7:37" x14ac:dyDescent="0.2">
      <c r="V73" s="2" t="s">
        <v>35</v>
      </c>
    </row>
  </sheetData>
  <mergeCells count="35">
    <mergeCell ref="A1:AG1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A2:A4"/>
    <mergeCell ref="B3:B4"/>
    <mergeCell ref="C3:C4"/>
    <mergeCell ref="D3:D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2024-05-07T17:27:14Z</dcterms:modified>
</cp:coreProperties>
</file>